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10593AF1-0917-453B-9F9F-4718286672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RICHIESTE" sheetId="5" r:id="rId2"/>
    <sheet name="CERCA" sheetId="4" r:id="rId3"/>
    <sheet name="GRAFICI" sheetId="3" r:id="rId4"/>
    <sheet name="NUOVO" sheetId="2" r:id="rId5"/>
  </sheets>
  <definedNames>
    <definedName name="_xlnm._FilterDatabase" localSheetId="0" hidden="1">ESE!$A$1:$H$2927</definedName>
    <definedName name="_xlnm._FilterDatabase" localSheetId="4" hidden="1">NUOVO!$A$1:$G$212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PRODOTTO">ESE!$B$2:$B$2927</definedName>
    <definedName name="QUANT">ESE!$F$2:$F$1048576</definedName>
    <definedName name="tabella">ESE!$A$1:$F$2927</definedName>
    <definedName name="TERMINATO">ESE!$E$2:$E$1048576</definedName>
    <definedName name="TOTALE">ESE!$Q$2:$Q$2927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G9" i="4" l="1"/>
  <c r="H3" i="1"/>
  <c r="H5" i="1"/>
  <c r="H6" i="1"/>
  <c r="H8" i="1"/>
  <c r="H9" i="1"/>
  <c r="H10" i="1"/>
  <c r="H11" i="1"/>
  <c r="H13" i="1"/>
  <c r="H15" i="1"/>
  <c r="H16" i="1"/>
  <c r="H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" i="1"/>
  <c r="H2439" i="1"/>
  <c r="H2441" i="1"/>
  <c r="H2442" i="1"/>
  <c r="H2443" i="1"/>
  <c r="H2445" i="1"/>
  <c r="H2446" i="1"/>
  <c r="H2448" i="1"/>
  <c r="H2450" i="1"/>
  <c r="H2451" i="1"/>
  <c r="H2453" i="1"/>
  <c r="H2456" i="1"/>
  <c r="H2457" i="1"/>
  <c r="H2458" i="1"/>
  <c r="H2459" i="1"/>
  <c r="H2462" i="1"/>
  <c r="H2465" i="1"/>
  <c r="H2467" i="1"/>
  <c r="H2468" i="1"/>
  <c r="H2469" i="1"/>
  <c r="H2471" i="1"/>
  <c r="H2473" i="1"/>
  <c r="H2474" i="1"/>
  <c r="H2475" i="1"/>
  <c r="H2477" i="1"/>
  <c r="H2478" i="1"/>
  <c r="H2480" i="1"/>
  <c r="H2481" i="1"/>
  <c r="H2484" i="1"/>
  <c r="H2485" i="1"/>
  <c r="H2487" i="1"/>
  <c r="H2488" i="1"/>
  <c r="H2492" i="1"/>
  <c r="H2493" i="1"/>
  <c r="H2495" i="1"/>
  <c r="H2496" i="1"/>
  <c r="H2497" i="1"/>
  <c r="H2500" i="1"/>
  <c r="H2504" i="1"/>
  <c r="H2505" i="1"/>
  <c r="H2508" i="1"/>
  <c r="H2509" i="1"/>
  <c r="H2510" i="1"/>
  <c r="H2512" i="1"/>
  <c r="H2514" i="1"/>
  <c r="H2515" i="1"/>
  <c r="H2516" i="1"/>
  <c r="H2518" i="1"/>
  <c r="H2520" i="1"/>
  <c r="H2521" i="1"/>
  <c r="H2522" i="1"/>
  <c r="H2523" i="1"/>
  <c r="H2526" i="1"/>
  <c r="H2528" i="1"/>
  <c r="H2529" i="1"/>
  <c r="H2530" i="1"/>
  <c r="H2531" i="1"/>
  <c r="H2533" i="1"/>
  <c r="H2535" i="1"/>
  <c r="H2537" i="1"/>
  <c r="H2538" i="1"/>
  <c r="H2539" i="1"/>
  <c r="H2540" i="1"/>
  <c r="H2543" i="1"/>
  <c r="H2544" i="1"/>
  <c r="H2545" i="1"/>
  <c r="H2547" i="1"/>
  <c r="H2548" i="1"/>
  <c r="H2550" i="1"/>
  <c r="H2551" i="1"/>
  <c r="H2552" i="1"/>
  <c r="H2554" i="1"/>
  <c r="H2556" i="1"/>
  <c r="H2558" i="1"/>
  <c r="H2559" i="1"/>
  <c r="H2561" i="1"/>
  <c r="H2562" i="1"/>
  <c r="H2564" i="1"/>
  <c r="H2566" i="1"/>
  <c r="H2568" i="1"/>
  <c r="H2569" i="1"/>
  <c r="H2570" i="1"/>
  <c r="H2572" i="1"/>
  <c r="H2574" i="1"/>
  <c r="H2576" i="1"/>
  <c r="H2578" i="1"/>
  <c r="H2579" i="1"/>
  <c r="H2581" i="1"/>
  <c r="H2583" i="1"/>
  <c r="H2584" i="1"/>
  <c r="H2586" i="1"/>
  <c r="H2587" i="1"/>
  <c r="H2588" i="1"/>
  <c r="H2590" i="1"/>
  <c r="H2591" i="1"/>
  <c r="H2594" i="1"/>
  <c r="H2595" i="1"/>
  <c r="H2597" i="1"/>
  <c r="H2600" i="1"/>
  <c r="H2602" i="1"/>
  <c r="H2604" i="1"/>
  <c r="H2605" i="1"/>
  <c r="H2606" i="1"/>
  <c r="H2608" i="1"/>
  <c r="H2609" i="1"/>
  <c r="H2611" i="1"/>
  <c r="H2613" i="1"/>
  <c r="H2614" i="1"/>
  <c r="H2615" i="1"/>
  <c r="H2616" i="1"/>
  <c r="H2618" i="1"/>
  <c r="H2619" i="1"/>
  <c r="H2622" i="1"/>
  <c r="H2623" i="1"/>
  <c r="H2624" i="1"/>
  <c r="H2625" i="1"/>
  <c r="H2629" i="1"/>
  <c r="H2631" i="1"/>
  <c r="H2633" i="1"/>
  <c r="H2635" i="1"/>
  <c r="H2636" i="1"/>
  <c r="H2637" i="1"/>
  <c r="H2638" i="1"/>
  <c r="H2640" i="1"/>
  <c r="H2641" i="1"/>
  <c r="H2643" i="1"/>
  <c r="H2645" i="1"/>
  <c r="H2646" i="1"/>
  <c r="H2648" i="1"/>
  <c r="H2650" i="1"/>
  <c r="H2651" i="1"/>
  <c r="H2652" i="1"/>
  <c r="H2654" i="1"/>
  <c r="H2655" i="1"/>
  <c r="H2658" i="1"/>
  <c r="H2659" i="1"/>
  <c r="H2660" i="1"/>
  <c r="H2662" i="1"/>
  <c r="H2664" i="1"/>
  <c r="H2666" i="1"/>
  <c r="H2667" i="1"/>
  <c r="H2669" i="1"/>
  <c r="H2670" i="1"/>
  <c r="H2673" i="1"/>
  <c r="H2674" i="1"/>
  <c r="H2676" i="1"/>
  <c r="H2679" i="1"/>
  <c r="H2681" i="1"/>
  <c r="H2682" i="1"/>
  <c r="H2683" i="1"/>
  <c r="H2684" i="1"/>
  <c r="H2686" i="1"/>
  <c r="H2687" i="1"/>
  <c r="H2690" i="1"/>
  <c r="H2691" i="1"/>
  <c r="H2693" i="1"/>
  <c r="H2695" i="1"/>
  <c r="H2696" i="1"/>
  <c r="H2697" i="1"/>
  <c r="H2699" i="1"/>
  <c r="H2700" i="1"/>
  <c r="H2703" i="1"/>
  <c r="H2705" i="1"/>
  <c r="H2707" i="1"/>
  <c r="H2709" i="1"/>
  <c r="H2710" i="1"/>
  <c r="H2712" i="1"/>
  <c r="H2713" i="1"/>
  <c r="H2716" i="1"/>
  <c r="H2717" i="1"/>
  <c r="H2719" i="1"/>
  <c r="H2721" i="1"/>
  <c r="H2723" i="1"/>
  <c r="H2725" i="1"/>
  <c r="H2726" i="1"/>
  <c r="H2728" i="1"/>
  <c r="H2730" i="1"/>
  <c r="H2731" i="1"/>
  <c r="H2732" i="1"/>
  <c r="H2736" i="1"/>
  <c r="H2738" i="1"/>
  <c r="H2739" i="1"/>
  <c r="H2741" i="1"/>
  <c r="H2742" i="1"/>
  <c r="H2744" i="1"/>
  <c r="H2746" i="1"/>
  <c r="H2747" i="1"/>
  <c r="H2749" i="1"/>
  <c r="H2751" i="1"/>
  <c r="H2753" i="1"/>
  <c r="H2755" i="1"/>
  <c r="H2756" i="1"/>
  <c r="H2758" i="1"/>
  <c r="H2759" i="1"/>
  <c r="H2760" i="1"/>
  <c r="H2761" i="1"/>
  <c r="H2763" i="1"/>
  <c r="H2764" i="1"/>
  <c r="H2767" i="1"/>
  <c r="H2769" i="1"/>
  <c r="H2770" i="1"/>
  <c r="H2772" i="1"/>
  <c r="H2773" i="1"/>
  <c r="H2777" i="1"/>
  <c r="H2778" i="1"/>
  <c r="H2781" i="1"/>
  <c r="H2782" i="1"/>
  <c r="H2784" i="1"/>
  <c r="H2786" i="1"/>
  <c r="H2789" i="1"/>
  <c r="H2790" i="1"/>
  <c r="H2791" i="1"/>
  <c r="H2792" i="1"/>
  <c r="H2793" i="1"/>
  <c r="H2794" i="1"/>
  <c r="H2796" i="1"/>
  <c r="H2797" i="1"/>
  <c r="H2798" i="1"/>
  <c r="H2801" i="1"/>
  <c r="H2803" i="1"/>
  <c r="H2804" i="1"/>
  <c r="H2806" i="1"/>
  <c r="H2809" i="1"/>
  <c r="H2812" i="1"/>
  <c r="H2814" i="1"/>
  <c r="H2815" i="1"/>
  <c r="H2818" i="1"/>
  <c r="H2819" i="1"/>
  <c r="H2820" i="1"/>
  <c r="H2823" i="1"/>
  <c r="H2824" i="1"/>
  <c r="H2825" i="1"/>
  <c r="H2827" i="1"/>
  <c r="H2829" i="1"/>
  <c r="H2831" i="1"/>
  <c r="H2832" i="1"/>
  <c r="H2834" i="1"/>
  <c r="H2836" i="1"/>
  <c r="H2837" i="1"/>
  <c r="H2839" i="1"/>
  <c r="H2841" i="1"/>
  <c r="H2842" i="1"/>
  <c r="H2846" i="1"/>
  <c r="H2847" i="1"/>
  <c r="H2848" i="1"/>
  <c r="H2849" i="1"/>
  <c r="H2851" i="1"/>
  <c r="H2854" i="1"/>
  <c r="H2856" i="1"/>
  <c r="H2858" i="1"/>
  <c r="H2860" i="1"/>
  <c r="H2862" i="1"/>
  <c r="H2863" i="1"/>
  <c r="H2864" i="1"/>
  <c r="H2865" i="1"/>
  <c r="H2867" i="1"/>
  <c r="H2869" i="1"/>
  <c r="H2870" i="1"/>
  <c r="H2872" i="1"/>
  <c r="H2873" i="1"/>
  <c r="H2874" i="1"/>
  <c r="H2875" i="1"/>
  <c r="H2878" i="1"/>
  <c r="H2880" i="1"/>
  <c r="H2881" i="1"/>
  <c r="H2882" i="1"/>
  <c r="H2885" i="1"/>
  <c r="H2887" i="1"/>
  <c r="H2889" i="1"/>
  <c r="H2891" i="1"/>
  <c r="H2892" i="1"/>
  <c r="H2894" i="1"/>
  <c r="H2896" i="1"/>
  <c r="H2898" i="1"/>
  <c r="H2899" i="1"/>
  <c r="H2901" i="1"/>
  <c r="H2903" i="1"/>
  <c r="H2905" i="1"/>
  <c r="H2908" i="1"/>
  <c r="H2909" i="1"/>
  <c r="H2910" i="1"/>
  <c r="H2911" i="1"/>
  <c r="H2912" i="1"/>
  <c r="H2916" i="1"/>
  <c r="H2917" i="1"/>
  <c r="H2919" i="1"/>
  <c r="H2921" i="1"/>
  <c r="H2923" i="1"/>
  <c r="H2925" i="1"/>
  <c r="H2927" i="1"/>
  <c r="H2241" i="1"/>
  <c r="H2242" i="1"/>
  <c r="H2243" i="1"/>
  <c r="H2244" i="1"/>
  <c r="H2246" i="1"/>
  <c r="H2247" i="1"/>
  <c r="H2248" i="1"/>
  <c r="H2249" i="1"/>
  <c r="H2252" i="1"/>
  <c r="H2254" i="1"/>
  <c r="H2255" i="1"/>
  <c r="H2259" i="1"/>
  <c r="H2260" i="1"/>
  <c r="H2261" i="1"/>
  <c r="H2263" i="1"/>
  <c r="H2265" i="1"/>
  <c r="H2266" i="1"/>
  <c r="H2267" i="1"/>
  <c r="H2270" i="1"/>
  <c r="H2271" i="1"/>
  <c r="H2272" i="1"/>
  <c r="H2275" i="1"/>
  <c r="H2276" i="1"/>
  <c r="H2277" i="1"/>
  <c r="H2279" i="1"/>
  <c r="H2281" i="1"/>
  <c r="H2282" i="1"/>
  <c r="H2283" i="1"/>
  <c r="H2285" i="1"/>
  <c r="H2288" i="1"/>
  <c r="H2289" i="1"/>
  <c r="H2290" i="1"/>
  <c r="H2291" i="1"/>
  <c r="H2292" i="1"/>
  <c r="H2294" i="1"/>
  <c r="H2296" i="1"/>
  <c r="H2297" i="1"/>
  <c r="H2299" i="1"/>
  <c r="H2301" i="1"/>
  <c r="H2302" i="1"/>
  <c r="H2303" i="1"/>
  <c r="H2307" i="1"/>
  <c r="H2308" i="1"/>
  <c r="H2309" i="1"/>
  <c r="H2312" i="1"/>
  <c r="H2313" i="1"/>
  <c r="H2315" i="1"/>
  <c r="H2316" i="1"/>
  <c r="H2317" i="1"/>
  <c r="H2318" i="1"/>
  <c r="H2322" i="1"/>
  <c r="H2323" i="1"/>
  <c r="H2325" i="1"/>
  <c r="H2326" i="1"/>
  <c r="H2328" i="1"/>
  <c r="H2329" i="1"/>
  <c r="H2331" i="1"/>
  <c r="H2332" i="1"/>
  <c r="H2333" i="1"/>
  <c r="H2336" i="1"/>
  <c r="H2338" i="1"/>
  <c r="H2339" i="1"/>
  <c r="H2342" i="1"/>
  <c r="H2344" i="1"/>
  <c r="H2345" i="1"/>
  <c r="H2347" i="1"/>
  <c r="H2348" i="1"/>
  <c r="H2350" i="1"/>
  <c r="H2352" i="1"/>
  <c r="H2354" i="1"/>
  <c r="H2355" i="1"/>
  <c r="H2356" i="1"/>
  <c r="H2357" i="1"/>
  <c r="H2358" i="1"/>
  <c r="H2361" i="1"/>
  <c r="H2363" i="1"/>
  <c r="H2366" i="1"/>
  <c r="H2367" i="1"/>
  <c r="H2368" i="1"/>
  <c r="H2370" i="1"/>
  <c r="H2371" i="1"/>
  <c r="H2374" i="1"/>
  <c r="H2375" i="1"/>
  <c r="H2376" i="1"/>
  <c r="H2378" i="1"/>
  <c r="H2379" i="1"/>
  <c r="H2380" i="1"/>
  <c r="H2382" i="1"/>
  <c r="H2385" i="1"/>
  <c r="H2388" i="1"/>
  <c r="H2389" i="1"/>
  <c r="H2390" i="1"/>
  <c r="H2393" i="1"/>
  <c r="H2395" i="1"/>
  <c r="H2398" i="1"/>
  <c r="H2399" i="1"/>
  <c r="H2400" i="1"/>
  <c r="H2403" i="1"/>
  <c r="H2404" i="1"/>
  <c r="H2406" i="1"/>
  <c r="H2407" i="1"/>
  <c r="H2408" i="1"/>
  <c r="H2409" i="1"/>
  <c r="H2411" i="1"/>
  <c r="H2414" i="1"/>
  <c r="H2415" i="1"/>
  <c r="H2417" i="1"/>
  <c r="H2418" i="1"/>
  <c r="H2420" i="1"/>
  <c r="H2421" i="1"/>
  <c r="H2423" i="1"/>
  <c r="H2424" i="1"/>
  <c r="H2426" i="1"/>
  <c r="H2428" i="1"/>
  <c r="H2429" i="1"/>
  <c r="H2432" i="1"/>
  <c r="H2433" i="1"/>
  <c r="H2434" i="1"/>
  <c r="H2435" i="1"/>
  <c r="H2113" i="1"/>
  <c r="H2114" i="1"/>
  <c r="H2117" i="1"/>
  <c r="H2118" i="1"/>
  <c r="H2120" i="1"/>
  <c r="H2123" i="1"/>
  <c r="H2125" i="1"/>
  <c r="H2130" i="1"/>
  <c r="H2131" i="1"/>
  <c r="H2132" i="1"/>
  <c r="H2137" i="1"/>
  <c r="H2139" i="1"/>
  <c r="H2140" i="1"/>
  <c r="H2142" i="1"/>
  <c r="H2143" i="1"/>
  <c r="H2145" i="1"/>
  <c r="H2146" i="1"/>
  <c r="H2147" i="1"/>
  <c r="H2150" i="1"/>
  <c r="H2153" i="1"/>
  <c r="H2155" i="1"/>
  <c r="H2156" i="1"/>
  <c r="H2158" i="1"/>
  <c r="H2160" i="1"/>
  <c r="H2162" i="1"/>
  <c r="H2164" i="1"/>
  <c r="H2166" i="1"/>
  <c r="H2168" i="1"/>
  <c r="H2170" i="1"/>
  <c r="H2172" i="1"/>
  <c r="H2173" i="1"/>
  <c r="H2176" i="1"/>
  <c r="H2177" i="1"/>
  <c r="H2179" i="1"/>
  <c r="H2180" i="1"/>
  <c r="H2182" i="1"/>
  <c r="H2186" i="1"/>
  <c r="H2189" i="1"/>
  <c r="H2192" i="1"/>
  <c r="H2193" i="1"/>
  <c r="H2195" i="1"/>
  <c r="H2198" i="1"/>
  <c r="H2200" i="1"/>
  <c r="H2201" i="1"/>
  <c r="H2203" i="1"/>
  <c r="H2204" i="1"/>
  <c r="H2205" i="1"/>
  <c r="H2208" i="1"/>
  <c r="H2210" i="1"/>
  <c r="H2212" i="1"/>
  <c r="H2213" i="1"/>
  <c r="H2214" i="1"/>
  <c r="H2217" i="1"/>
  <c r="H2218" i="1"/>
  <c r="H2219" i="1"/>
  <c r="H2221" i="1"/>
  <c r="H2222" i="1"/>
  <c r="H2223" i="1"/>
  <c r="H2225" i="1"/>
  <c r="H2228" i="1"/>
  <c r="H2229" i="1"/>
  <c r="H2230" i="1"/>
  <c r="H2232" i="1"/>
  <c r="H2233" i="1"/>
  <c r="H2236" i="1"/>
  <c r="H2237" i="1"/>
  <c r="H1732" i="1"/>
  <c r="H1734" i="1"/>
  <c r="H1735" i="1"/>
  <c r="H1736" i="1"/>
  <c r="H1739" i="1"/>
  <c r="H1742" i="1"/>
  <c r="H1744" i="1"/>
  <c r="H1746" i="1"/>
  <c r="H1748" i="1"/>
  <c r="H1750" i="1"/>
  <c r="H1751" i="1"/>
  <c r="H1754" i="1"/>
  <c r="H1755" i="1"/>
  <c r="H1757" i="1"/>
  <c r="H1759" i="1"/>
  <c r="H1760" i="1"/>
  <c r="H1762" i="1"/>
  <c r="H1763" i="1"/>
  <c r="H1767" i="1"/>
  <c r="H1771" i="1"/>
  <c r="H1772" i="1"/>
  <c r="H1774" i="1"/>
  <c r="H1776" i="1"/>
  <c r="H1777" i="1"/>
  <c r="H1778" i="1"/>
  <c r="H1780" i="1"/>
  <c r="H1782" i="1"/>
  <c r="H1783" i="1"/>
  <c r="H1784" i="1"/>
  <c r="H1786" i="1"/>
  <c r="H1787" i="1"/>
  <c r="H1789" i="1"/>
  <c r="H1793" i="1"/>
  <c r="H1794" i="1"/>
  <c r="H1796" i="1"/>
  <c r="H1797" i="1"/>
  <c r="H1799" i="1"/>
  <c r="H1801" i="1"/>
  <c r="H1803" i="1"/>
  <c r="H1804" i="1"/>
  <c r="H1806" i="1"/>
  <c r="H1807" i="1"/>
  <c r="H1809" i="1"/>
  <c r="H1810" i="1"/>
  <c r="H1813" i="1"/>
  <c r="H1814" i="1"/>
  <c r="H1816" i="1"/>
  <c r="H1818" i="1"/>
  <c r="H1819" i="1"/>
  <c r="H1820" i="1"/>
  <c r="H1821" i="1"/>
  <c r="H1822" i="1"/>
  <c r="H1823" i="1"/>
  <c r="H1828" i="1"/>
  <c r="H1830" i="1"/>
  <c r="H1831" i="1"/>
  <c r="H1833" i="1"/>
  <c r="H1834" i="1"/>
  <c r="H1836" i="1"/>
  <c r="H1838" i="1"/>
  <c r="H1840" i="1"/>
  <c r="H1841" i="1"/>
  <c r="H1843" i="1"/>
  <c r="H1844" i="1"/>
  <c r="H1845" i="1"/>
  <c r="H1847" i="1"/>
  <c r="H1848" i="1"/>
  <c r="H1850" i="1"/>
  <c r="H1852" i="1"/>
  <c r="H1853" i="1"/>
  <c r="H1855" i="1"/>
  <c r="H1858" i="1"/>
  <c r="H1859" i="1"/>
  <c r="H1860" i="1"/>
  <c r="H1863" i="1"/>
  <c r="H1864" i="1"/>
  <c r="H1865" i="1"/>
  <c r="H1867" i="1"/>
  <c r="H1869" i="1"/>
  <c r="H1872" i="1"/>
  <c r="H1873" i="1"/>
  <c r="H1875" i="1"/>
  <c r="H1878" i="1"/>
  <c r="H1880" i="1"/>
  <c r="H1885" i="1"/>
  <c r="H1886" i="1"/>
  <c r="H1887" i="1"/>
  <c r="H1889" i="1"/>
  <c r="H1890" i="1"/>
  <c r="H1891" i="1"/>
  <c r="H1893" i="1"/>
  <c r="H1894" i="1"/>
  <c r="H1895" i="1"/>
  <c r="H1896" i="1"/>
  <c r="H1897" i="1"/>
  <c r="H1899" i="1"/>
  <c r="H1903" i="1"/>
  <c r="H1904" i="1"/>
  <c r="H1905" i="1"/>
  <c r="H1906" i="1"/>
  <c r="H1907" i="1"/>
  <c r="H1909" i="1"/>
  <c r="H1910" i="1"/>
  <c r="H1911" i="1"/>
  <c r="H1913" i="1"/>
  <c r="H1914" i="1"/>
  <c r="H1916" i="1"/>
  <c r="H1917" i="1"/>
  <c r="H1919" i="1"/>
  <c r="H1920" i="1"/>
  <c r="H1921" i="1"/>
  <c r="H1923" i="1"/>
  <c r="H1925" i="1"/>
  <c r="H1928" i="1"/>
  <c r="H1929" i="1"/>
  <c r="H1930" i="1"/>
  <c r="H1933" i="1"/>
  <c r="H1934" i="1"/>
  <c r="H1935" i="1"/>
  <c r="H1936" i="1"/>
  <c r="H1937" i="1"/>
  <c r="H1939" i="1"/>
  <c r="H1940" i="1"/>
  <c r="H1943" i="1"/>
  <c r="H1945" i="1"/>
  <c r="H1946" i="1"/>
  <c r="H1947" i="1"/>
  <c r="H1948" i="1"/>
  <c r="H1949" i="1"/>
  <c r="H1951" i="1"/>
  <c r="H1953" i="1"/>
  <c r="H1955" i="1"/>
  <c r="H1956" i="1"/>
  <c r="H1958" i="1"/>
  <c r="H1960" i="1"/>
  <c r="H1963" i="1"/>
  <c r="H1964" i="1"/>
  <c r="H1966" i="1"/>
  <c r="H1967" i="1"/>
  <c r="H1969" i="1"/>
  <c r="H1971" i="1"/>
  <c r="H1973" i="1"/>
  <c r="H1974" i="1"/>
  <c r="H1975" i="1"/>
  <c r="H1977" i="1"/>
  <c r="H1980" i="1"/>
  <c r="H1981" i="1"/>
  <c r="H1983" i="1"/>
  <c r="H1985" i="1"/>
  <c r="H1986" i="1"/>
  <c r="H1987" i="1"/>
  <c r="H1989" i="1"/>
  <c r="H1990" i="1"/>
  <c r="H1994" i="1"/>
  <c r="H1995" i="1"/>
  <c r="H1997" i="1"/>
  <c r="H1998" i="1"/>
  <c r="H2000" i="1"/>
  <c r="H2002" i="1"/>
  <c r="H2004" i="1"/>
  <c r="H2006" i="1"/>
  <c r="H2007" i="1"/>
  <c r="H2008" i="1"/>
  <c r="H2010" i="1"/>
  <c r="H2011" i="1"/>
  <c r="H2013" i="1"/>
  <c r="H2014" i="1"/>
  <c r="H2016" i="1"/>
  <c r="H2017" i="1"/>
  <c r="H2020" i="1"/>
  <c r="H2021" i="1"/>
  <c r="H2023" i="1"/>
  <c r="H2024" i="1"/>
  <c r="H2026" i="1"/>
  <c r="H2027" i="1"/>
  <c r="H2028" i="1"/>
  <c r="H2029" i="1"/>
  <c r="H2031" i="1"/>
  <c r="H2033" i="1"/>
  <c r="H2035" i="1"/>
  <c r="H2036" i="1"/>
  <c r="H2038" i="1"/>
  <c r="H2039" i="1"/>
  <c r="H2041" i="1"/>
  <c r="H2043" i="1"/>
  <c r="H2045" i="1"/>
  <c r="H2048" i="1"/>
  <c r="H2050" i="1"/>
  <c r="H2051" i="1"/>
  <c r="H2053" i="1"/>
  <c r="H2054" i="1"/>
  <c r="H2055" i="1"/>
  <c r="H2056" i="1"/>
  <c r="H2058" i="1"/>
  <c r="H2060" i="1"/>
  <c r="H2062" i="1"/>
  <c r="H2065" i="1"/>
  <c r="H2066" i="1"/>
  <c r="H2069" i="1"/>
  <c r="H2070" i="1"/>
  <c r="H2071" i="1"/>
  <c r="H2073" i="1"/>
  <c r="H2074" i="1"/>
  <c r="H2075" i="1"/>
  <c r="H2078" i="1"/>
  <c r="H2079" i="1"/>
  <c r="H2080" i="1"/>
  <c r="H2083" i="1"/>
  <c r="H2086" i="1"/>
  <c r="H2088" i="1"/>
  <c r="H2090" i="1"/>
  <c r="H2092" i="1"/>
  <c r="H2093" i="1"/>
  <c r="H2094" i="1"/>
  <c r="H2097" i="1"/>
  <c r="H2099" i="1"/>
  <c r="H2100" i="1"/>
  <c r="H2102" i="1"/>
  <c r="H2105" i="1"/>
  <c r="H2106" i="1"/>
  <c r="H2110" i="1"/>
  <c r="H2111" i="1"/>
  <c r="H1499" i="1"/>
  <c r="H1500" i="1"/>
  <c r="H1502" i="1"/>
  <c r="H1503" i="1"/>
  <c r="H1504" i="1"/>
  <c r="H1506" i="1"/>
  <c r="H1508" i="1"/>
  <c r="H1509" i="1"/>
  <c r="H1510" i="1"/>
  <c r="H1512" i="1"/>
  <c r="H1514" i="1"/>
  <c r="H1515" i="1"/>
  <c r="H1516" i="1"/>
  <c r="H1518" i="1"/>
  <c r="H1520" i="1"/>
  <c r="H1521" i="1"/>
  <c r="H1522" i="1"/>
  <c r="H1525" i="1"/>
  <c r="H1526" i="1"/>
  <c r="H1528" i="1"/>
  <c r="H1529" i="1"/>
  <c r="H1531" i="1"/>
  <c r="H1532" i="1"/>
  <c r="H1533" i="1"/>
  <c r="H1534" i="1"/>
  <c r="H1537" i="1"/>
  <c r="H1539" i="1"/>
  <c r="H1540" i="1"/>
  <c r="H1542" i="1"/>
  <c r="H1544" i="1"/>
  <c r="H1547" i="1"/>
  <c r="H1548" i="1"/>
  <c r="H1550" i="1"/>
  <c r="H1552" i="1"/>
  <c r="H1554" i="1"/>
  <c r="H1555" i="1"/>
  <c r="H1557" i="1"/>
  <c r="H1559" i="1"/>
  <c r="H1560" i="1"/>
  <c r="H1561" i="1"/>
  <c r="H1563" i="1"/>
  <c r="H1565" i="1"/>
  <c r="H1566" i="1"/>
  <c r="H1567" i="1"/>
  <c r="H1568" i="1"/>
  <c r="H1569" i="1"/>
  <c r="H1572" i="1"/>
  <c r="H1576" i="1"/>
  <c r="H1578" i="1"/>
  <c r="H1579" i="1"/>
  <c r="H1581" i="1"/>
  <c r="H1582" i="1"/>
  <c r="H1583" i="1"/>
  <c r="H1585" i="1"/>
  <c r="H1589" i="1"/>
  <c r="H1591" i="1"/>
  <c r="H1593" i="1"/>
  <c r="H1595" i="1"/>
  <c r="H1596" i="1"/>
  <c r="H1597" i="1"/>
  <c r="H1600" i="1"/>
  <c r="H1601" i="1"/>
  <c r="H1603" i="1"/>
  <c r="H1607" i="1"/>
  <c r="H1609" i="1"/>
  <c r="H1612" i="1"/>
  <c r="H1613" i="1"/>
  <c r="H1616" i="1"/>
  <c r="H1617" i="1"/>
  <c r="H1619" i="1"/>
  <c r="H1620" i="1"/>
  <c r="H1621" i="1"/>
  <c r="H1623" i="1"/>
  <c r="H1625" i="1"/>
  <c r="H1626" i="1"/>
  <c r="H1627" i="1"/>
  <c r="H1628" i="1"/>
  <c r="H1631" i="1"/>
  <c r="H1635" i="1"/>
  <c r="H1636" i="1"/>
  <c r="H1641" i="1"/>
  <c r="H1642" i="1"/>
  <c r="H1644" i="1"/>
  <c r="H1645" i="1"/>
  <c r="H1647" i="1"/>
  <c r="H1650" i="1"/>
  <c r="H1651" i="1"/>
  <c r="H1653" i="1"/>
  <c r="H1655" i="1"/>
  <c r="H1657" i="1"/>
  <c r="H1659" i="1"/>
  <c r="H1661" i="1"/>
  <c r="H1663" i="1"/>
  <c r="H1664" i="1"/>
  <c r="H1666" i="1"/>
  <c r="H1668" i="1"/>
  <c r="H1669" i="1"/>
  <c r="H1670" i="1"/>
  <c r="H1672" i="1"/>
  <c r="H1674" i="1"/>
  <c r="H1676" i="1"/>
  <c r="H1677" i="1"/>
  <c r="H1678" i="1"/>
  <c r="H1681" i="1"/>
  <c r="H1682" i="1"/>
  <c r="H1684" i="1"/>
  <c r="H1686" i="1"/>
  <c r="H1688" i="1"/>
  <c r="H1690" i="1"/>
  <c r="H1691" i="1"/>
  <c r="H1692" i="1"/>
  <c r="H1695" i="1"/>
  <c r="H1697" i="1"/>
  <c r="H1698" i="1"/>
  <c r="H1700" i="1"/>
  <c r="H1704" i="1"/>
  <c r="H1705" i="1"/>
  <c r="H1707" i="1"/>
  <c r="H1708" i="1"/>
  <c r="H1709" i="1"/>
  <c r="H1711" i="1"/>
  <c r="H1714" i="1"/>
  <c r="H1715" i="1"/>
  <c r="H1718" i="1"/>
  <c r="H1720" i="1"/>
  <c r="H1722" i="1"/>
  <c r="H1723" i="1"/>
  <c r="H1724" i="1"/>
  <c r="H1726" i="1"/>
  <c r="H1727" i="1"/>
  <c r="H1728" i="1"/>
  <c r="H1730" i="1"/>
  <c r="H1229" i="1"/>
  <c r="H1230" i="1"/>
  <c r="H1231" i="1"/>
  <c r="H1232" i="1"/>
  <c r="H1235" i="1"/>
  <c r="H1236" i="1"/>
  <c r="H1238" i="1"/>
  <c r="H1240" i="1"/>
  <c r="H1241" i="1"/>
  <c r="H1243" i="1"/>
  <c r="H1244" i="1"/>
  <c r="H1245" i="1"/>
  <c r="H1246" i="1"/>
  <c r="H1248" i="1"/>
  <c r="H1249" i="1"/>
  <c r="H1251" i="1"/>
  <c r="H1252" i="1"/>
  <c r="H1258" i="1"/>
  <c r="H1259" i="1"/>
  <c r="H1261" i="1"/>
  <c r="H1263" i="1"/>
  <c r="H1265" i="1"/>
  <c r="H1268" i="1"/>
  <c r="H1269" i="1"/>
  <c r="H1271" i="1"/>
  <c r="H1272" i="1"/>
  <c r="H1273" i="1"/>
  <c r="H1275" i="1"/>
  <c r="H1276" i="1"/>
  <c r="H1278" i="1"/>
  <c r="H1284" i="1"/>
  <c r="H1285" i="1"/>
  <c r="H1286" i="1"/>
  <c r="H1287" i="1"/>
  <c r="H1288" i="1"/>
  <c r="H1290" i="1"/>
  <c r="H1291" i="1"/>
  <c r="H1296" i="1"/>
  <c r="H1300" i="1"/>
  <c r="H1301" i="1"/>
  <c r="H1303" i="1"/>
  <c r="H1304" i="1"/>
  <c r="H1305" i="1"/>
  <c r="H1309" i="1"/>
  <c r="H1310" i="1"/>
  <c r="H1311" i="1"/>
  <c r="H1312" i="1"/>
  <c r="H1313" i="1"/>
  <c r="H1315" i="1"/>
  <c r="H1316" i="1"/>
  <c r="H1319" i="1"/>
  <c r="H1320" i="1"/>
  <c r="H1322" i="1"/>
  <c r="H1323" i="1"/>
  <c r="H1325" i="1"/>
  <c r="H1327" i="1"/>
  <c r="H1331" i="1"/>
  <c r="H1332" i="1"/>
  <c r="H1335" i="1"/>
  <c r="H1336" i="1"/>
  <c r="H1338" i="1"/>
  <c r="H1339" i="1"/>
  <c r="H1341" i="1"/>
  <c r="H1342" i="1"/>
  <c r="H1343" i="1"/>
  <c r="H1344" i="1"/>
  <c r="H1346" i="1"/>
  <c r="H1349" i="1"/>
  <c r="H1350" i="1"/>
  <c r="H1352" i="1"/>
  <c r="H1353" i="1"/>
  <c r="H1357" i="1"/>
  <c r="H1358" i="1"/>
  <c r="H1360" i="1"/>
  <c r="H1361" i="1"/>
  <c r="H1362" i="1"/>
  <c r="H1365" i="1"/>
  <c r="H1366" i="1"/>
  <c r="H1367" i="1"/>
  <c r="H1368" i="1"/>
  <c r="H1370" i="1"/>
  <c r="H1371" i="1"/>
  <c r="H1373" i="1"/>
  <c r="H1375" i="1"/>
  <c r="H1376" i="1"/>
  <c r="H1377" i="1"/>
  <c r="H1381" i="1"/>
  <c r="H1384" i="1"/>
  <c r="H1385" i="1"/>
  <c r="H1387" i="1"/>
  <c r="H1388" i="1"/>
  <c r="H1389" i="1"/>
  <c r="H1392" i="1"/>
  <c r="H1393" i="1"/>
  <c r="H1395" i="1"/>
  <c r="H1397" i="1"/>
  <c r="H1399" i="1"/>
  <c r="H1400" i="1"/>
  <c r="H1401" i="1"/>
  <c r="H1403" i="1"/>
  <c r="H1404" i="1"/>
  <c r="H1406" i="1"/>
  <c r="H1407" i="1"/>
  <c r="H1409" i="1"/>
  <c r="H1410" i="1"/>
  <c r="H1411" i="1"/>
  <c r="H1412" i="1"/>
  <c r="H1413" i="1"/>
  <c r="H1415" i="1"/>
  <c r="H1416" i="1"/>
  <c r="H1418" i="1"/>
  <c r="H1419" i="1"/>
  <c r="H1420" i="1"/>
  <c r="H1421" i="1"/>
  <c r="H1422" i="1"/>
  <c r="H1424" i="1"/>
  <c r="H1426" i="1"/>
  <c r="H1427" i="1"/>
  <c r="H1429" i="1"/>
  <c r="H1430" i="1"/>
  <c r="H1431" i="1"/>
  <c r="H1433" i="1"/>
  <c r="H1434" i="1"/>
  <c r="H1436" i="1"/>
  <c r="H1438" i="1"/>
  <c r="H1439" i="1"/>
  <c r="H1440" i="1"/>
  <c r="H1442" i="1"/>
  <c r="H1444" i="1"/>
  <c r="H1445" i="1"/>
  <c r="H1448" i="1"/>
  <c r="H1449" i="1"/>
  <c r="H1451" i="1"/>
  <c r="H1452" i="1"/>
  <c r="H1454" i="1"/>
  <c r="H1456" i="1"/>
  <c r="H1458" i="1"/>
  <c r="H1459" i="1"/>
  <c r="H1461" i="1"/>
  <c r="H1462" i="1"/>
  <c r="H1463" i="1"/>
  <c r="H1467" i="1"/>
  <c r="H1469" i="1"/>
  <c r="H1474" i="1"/>
  <c r="H1475" i="1"/>
  <c r="H1476" i="1"/>
  <c r="H1478" i="1"/>
  <c r="H1479" i="1"/>
  <c r="H1480" i="1"/>
  <c r="H1482" i="1"/>
  <c r="H1484" i="1"/>
  <c r="H1486" i="1"/>
  <c r="H1488" i="1"/>
  <c r="H1489" i="1"/>
  <c r="H1490" i="1"/>
  <c r="H1491" i="1"/>
  <c r="H1492" i="1"/>
  <c r="H1495" i="1"/>
  <c r="H1496" i="1"/>
  <c r="H1498" i="1"/>
  <c r="H971" i="1"/>
  <c r="H972" i="1"/>
  <c r="H973" i="1"/>
  <c r="H975" i="1"/>
  <c r="H976" i="1"/>
  <c r="H978" i="1"/>
  <c r="H979" i="1"/>
  <c r="H981" i="1"/>
  <c r="H984" i="1"/>
  <c r="H985" i="1"/>
  <c r="H986" i="1"/>
  <c r="H989" i="1"/>
  <c r="H990" i="1"/>
  <c r="H992" i="1"/>
  <c r="H993" i="1"/>
  <c r="H995" i="1"/>
  <c r="H996" i="1"/>
  <c r="H998" i="1"/>
  <c r="H999" i="1"/>
  <c r="H1001" i="1"/>
  <c r="H1002" i="1"/>
  <c r="H1005" i="1"/>
  <c r="H1006" i="1"/>
  <c r="H1008" i="1"/>
  <c r="H1009" i="1"/>
  <c r="H1012" i="1"/>
  <c r="H1014" i="1"/>
  <c r="H1018" i="1"/>
  <c r="H1019" i="1"/>
  <c r="H1020" i="1"/>
  <c r="H1022" i="1"/>
  <c r="H1023" i="1"/>
  <c r="H1025" i="1"/>
  <c r="H1027" i="1"/>
  <c r="H1031" i="1"/>
  <c r="H1033" i="1"/>
  <c r="H1036" i="1"/>
  <c r="H1038" i="1"/>
  <c r="H1040" i="1"/>
  <c r="H1041" i="1"/>
  <c r="H1044" i="1"/>
  <c r="H1046" i="1"/>
  <c r="H1047" i="1"/>
  <c r="H1049" i="1"/>
  <c r="H1051" i="1"/>
  <c r="H1052" i="1"/>
  <c r="H1053" i="1"/>
  <c r="H1054" i="1"/>
  <c r="H1057" i="1"/>
  <c r="H1059" i="1"/>
  <c r="H1060" i="1"/>
  <c r="H1061" i="1"/>
  <c r="H1066" i="1"/>
  <c r="H1067" i="1"/>
  <c r="H1069" i="1"/>
  <c r="H1070" i="1"/>
  <c r="H1073" i="1"/>
  <c r="H1074" i="1"/>
  <c r="H1075" i="1"/>
  <c r="H1077" i="1"/>
  <c r="H1079" i="1"/>
  <c r="H1080" i="1"/>
  <c r="H1081" i="1"/>
  <c r="H1082" i="1"/>
  <c r="H1085" i="1"/>
  <c r="H1086" i="1"/>
  <c r="H1088" i="1"/>
  <c r="H1089" i="1"/>
  <c r="H1090" i="1"/>
  <c r="H1092" i="1"/>
  <c r="H1093" i="1"/>
  <c r="H1096" i="1"/>
  <c r="H1097" i="1"/>
  <c r="H1098" i="1"/>
  <c r="H1099" i="1"/>
  <c r="H1101" i="1"/>
  <c r="H1102" i="1"/>
  <c r="H1104" i="1"/>
  <c r="H1106" i="1"/>
  <c r="H1107" i="1"/>
  <c r="H1111" i="1"/>
  <c r="H1112" i="1"/>
  <c r="H1113" i="1"/>
  <c r="H1114" i="1"/>
  <c r="H1117" i="1"/>
  <c r="H1118" i="1"/>
  <c r="H1119" i="1"/>
  <c r="H1121" i="1"/>
  <c r="H1122" i="1"/>
  <c r="H1124" i="1"/>
  <c r="H1126" i="1"/>
  <c r="H1128" i="1"/>
  <c r="H1130" i="1"/>
  <c r="H1131" i="1"/>
  <c r="H1133" i="1"/>
  <c r="H1134" i="1"/>
  <c r="H1135" i="1"/>
  <c r="H1138" i="1"/>
  <c r="H1139" i="1"/>
  <c r="H1140" i="1"/>
  <c r="H1141" i="1"/>
  <c r="H1145" i="1"/>
  <c r="H1146" i="1"/>
  <c r="H1148" i="1"/>
  <c r="H1149" i="1"/>
  <c r="H1150" i="1"/>
  <c r="H1151" i="1"/>
  <c r="H1152" i="1"/>
  <c r="H1157" i="1"/>
  <c r="H1160" i="1"/>
  <c r="H1161" i="1"/>
  <c r="H1162" i="1"/>
  <c r="H1165" i="1"/>
  <c r="H1166" i="1"/>
  <c r="H1167" i="1"/>
  <c r="H1170" i="1"/>
  <c r="H1171" i="1"/>
  <c r="H1172" i="1"/>
  <c r="H1173" i="1"/>
  <c r="H1175" i="1"/>
  <c r="H1176" i="1"/>
  <c r="H1179" i="1"/>
  <c r="H1180" i="1"/>
  <c r="H1182" i="1"/>
  <c r="H1184" i="1"/>
  <c r="H1185" i="1"/>
  <c r="H1187" i="1"/>
  <c r="H1188" i="1"/>
  <c r="H1190" i="1"/>
  <c r="H1192" i="1"/>
  <c r="H1194" i="1"/>
  <c r="H1195" i="1"/>
  <c r="H1196" i="1"/>
  <c r="H1197" i="1"/>
  <c r="H1199" i="1"/>
  <c r="H1201" i="1"/>
  <c r="H1202" i="1"/>
  <c r="H1203" i="1"/>
  <c r="H1204" i="1"/>
  <c r="H1205" i="1"/>
  <c r="H1206" i="1"/>
  <c r="H1208" i="1"/>
  <c r="H1210" i="1"/>
  <c r="H1212" i="1"/>
  <c r="H1213" i="1"/>
  <c r="H1215" i="1"/>
  <c r="H1217" i="1"/>
  <c r="H1218" i="1"/>
  <c r="H1220" i="1"/>
  <c r="H1221" i="1"/>
  <c r="H1222" i="1"/>
  <c r="H1224" i="1"/>
  <c r="H1225" i="1"/>
  <c r="H1226" i="1"/>
  <c r="H1228" i="1"/>
  <c r="H702" i="1"/>
  <c r="H704" i="1"/>
  <c r="H705" i="1"/>
  <c r="H706" i="1"/>
  <c r="H707" i="1"/>
  <c r="H710" i="1"/>
  <c r="H711" i="1"/>
  <c r="H712" i="1"/>
  <c r="H714" i="1"/>
  <c r="H716" i="1"/>
  <c r="H717" i="1"/>
  <c r="H718" i="1"/>
  <c r="H720" i="1"/>
  <c r="H722" i="1"/>
  <c r="H723" i="1"/>
  <c r="H724" i="1"/>
  <c r="H725" i="1"/>
  <c r="H728" i="1"/>
  <c r="H729" i="1"/>
  <c r="H730" i="1"/>
  <c r="H731" i="1"/>
  <c r="H733" i="1"/>
  <c r="H735" i="1"/>
  <c r="H740" i="1"/>
  <c r="H741" i="1"/>
  <c r="H743" i="1"/>
  <c r="H744" i="1"/>
  <c r="H745" i="1"/>
  <c r="H747" i="1"/>
  <c r="H748" i="1"/>
  <c r="H751" i="1"/>
  <c r="H752" i="1"/>
  <c r="H757" i="1"/>
  <c r="H758" i="1"/>
  <c r="H761" i="1"/>
  <c r="H762" i="1"/>
  <c r="H764" i="1"/>
  <c r="H765" i="1"/>
  <c r="H766" i="1"/>
  <c r="H769" i="1"/>
  <c r="H772" i="1"/>
  <c r="H773" i="1"/>
  <c r="H775" i="1"/>
  <c r="H776" i="1"/>
  <c r="H778" i="1"/>
  <c r="H780" i="1"/>
  <c r="H781" i="1"/>
  <c r="H784" i="1"/>
  <c r="H786" i="1"/>
  <c r="H787" i="1"/>
  <c r="H788" i="1"/>
  <c r="H790" i="1"/>
  <c r="H791" i="1"/>
  <c r="H792" i="1"/>
  <c r="H795" i="1"/>
  <c r="H796" i="1"/>
  <c r="H800" i="1"/>
  <c r="H802" i="1"/>
  <c r="H803" i="1"/>
  <c r="H805" i="1"/>
  <c r="H807" i="1"/>
  <c r="H808" i="1"/>
  <c r="H809" i="1"/>
  <c r="H811" i="1"/>
  <c r="H813" i="1"/>
  <c r="H814" i="1"/>
  <c r="H815" i="1"/>
  <c r="H817" i="1"/>
  <c r="H819" i="1"/>
  <c r="H820" i="1"/>
  <c r="H821" i="1"/>
  <c r="H823" i="1"/>
  <c r="H825" i="1"/>
  <c r="H827" i="1"/>
  <c r="H828" i="1"/>
  <c r="H829" i="1"/>
  <c r="H830" i="1"/>
  <c r="H832" i="1"/>
  <c r="H833" i="1"/>
  <c r="H837" i="1"/>
  <c r="H839" i="1"/>
  <c r="H840" i="1"/>
  <c r="H844" i="1"/>
  <c r="H845" i="1"/>
  <c r="H847" i="1"/>
  <c r="H848" i="1"/>
  <c r="H851" i="1"/>
  <c r="H852" i="1"/>
  <c r="H855" i="1"/>
  <c r="H857" i="1"/>
  <c r="H860" i="1"/>
  <c r="H861" i="1"/>
  <c r="H862" i="1"/>
  <c r="H863" i="1"/>
  <c r="H865" i="1"/>
  <c r="H867" i="1"/>
  <c r="H868" i="1"/>
  <c r="H869" i="1"/>
  <c r="H871" i="1"/>
  <c r="H872" i="1"/>
  <c r="H874" i="1"/>
  <c r="H876" i="1"/>
  <c r="H877" i="1"/>
  <c r="H879" i="1"/>
  <c r="H882" i="1"/>
  <c r="H883" i="1"/>
  <c r="H885" i="1"/>
  <c r="H886" i="1"/>
  <c r="H889" i="1"/>
  <c r="H891" i="1"/>
  <c r="H892" i="1"/>
  <c r="H894" i="1"/>
  <c r="H898" i="1"/>
  <c r="H902" i="1"/>
  <c r="H903" i="1"/>
  <c r="H905" i="1"/>
  <c r="H906" i="1"/>
  <c r="H907" i="1"/>
  <c r="H910" i="1"/>
  <c r="H911" i="1"/>
  <c r="H912" i="1"/>
  <c r="H918" i="1"/>
  <c r="H920" i="1"/>
  <c r="H922" i="1"/>
  <c r="H923" i="1"/>
  <c r="H925" i="1"/>
  <c r="H926" i="1"/>
  <c r="H930" i="1"/>
  <c r="H931" i="1"/>
  <c r="H933" i="1"/>
  <c r="H935" i="1"/>
  <c r="H936" i="1"/>
  <c r="H940" i="1"/>
  <c r="H941" i="1"/>
  <c r="H943" i="1"/>
  <c r="H944" i="1"/>
  <c r="H946" i="1"/>
  <c r="H947" i="1"/>
  <c r="H951" i="1"/>
  <c r="H955" i="1"/>
  <c r="H957" i="1"/>
  <c r="H958" i="1"/>
  <c r="H959" i="1"/>
  <c r="H960" i="1"/>
  <c r="H963" i="1"/>
  <c r="H964" i="1"/>
  <c r="H965" i="1"/>
  <c r="H966" i="1"/>
  <c r="H968" i="1"/>
  <c r="H969" i="1"/>
  <c r="H485" i="1"/>
  <c r="H486" i="1"/>
  <c r="H487" i="1"/>
  <c r="H490" i="1"/>
  <c r="H492" i="1"/>
  <c r="H493" i="1"/>
  <c r="H494" i="1"/>
  <c r="H497" i="1"/>
  <c r="H498" i="1"/>
  <c r="H499" i="1"/>
  <c r="H501" i="1"/>
  <c r="H502" i="1"/>
  <c r="H504" i="1"/>
  <c r="H505" i="1"/>
  <c r="H507" i="1"/>
  <c r="H509" i="1"/>
  <c r="H510" i="1"/>
  <c r="H512" i="1"/>
  <c r="H514" i="1"/>
  <c r="H516" i="1"/>
  <c r="H518" i="1"/>
  <c r="H519" i="1"/>
  <c r="H520" i="1"/>
  <c r="H522" i="1"/>
  <c r="H525" i="1"/>
  <c r="H526" i="1"/>
  <c r="H530" i="1"/>
  <c r="H531" i="1"/>
  <c r="H533" i="1"/>
  <c r="H534" i="1"/>
  <c r="H535" i="1"/>
  <c r="H538" i="1"/>
  <c r="H539" i="1"/>
  <c r="H541" i="1"/>
  <c r="H542" i="1"/>
  <c r="H544" i="1"/>
  <c r="H545" i="1"/>
  <c r="H549" i="1"/>
  <c r="H550" i="1"/>
  <c r="H551" i="1"/>
  <c r="H552" i="1"/>
  <c r="H554" i="1"/>
  <c r="H557" i="1"/>
  <c r="H558" i="1"/>
  <c r="H563" i="1"/>
  <c r="H564" i="1"/>
  <c r="H566" i="1"/>
  <c r="H568" i="1"/>
  <c r="H569" i="1"/>
  <c r="H571" i="1"/>
  <c r="H573" i="1"/>
  <c r="H574" i="1"/>
  <c r="H577" i="1"/>
  <c r="H578" i="1"/>
  <c r="H579" i="1"/>
  <c r="H583" i="1"/>
  <c r="H585" i="1"/>
  <c r="H587" i="1"/>
  <c r="H589" i="1"/>
  <c r="H590" i="1"/>
  <c r="H591" i="1"/>
  <c r="H592" i="1"/>
  <c r="H593" i="1"/>
  <c r="H596" i="1"/>
  <c r="H599" i="1"/>
  <c r="H600" i="1"/>
  <c r="H601" i="1"/>
  <c r="H602" i="1"/>
  <c r="H604" i="1"/>
  <c r="H605" i="1"/>
  <c r="H606" i="1"/>
  <c r="H608" i="1"/>
  <c r="H609" i="1"/>
  <c r="H611" i="1"/>
  <c r="H612" i="1"/>
  <c r="H613" i="1"/>
  <c r="H615" i="1"/>
  <c r="H616" i="1"/>
  <c r="H618" i="1"/>
  <c r="H620" i="1"/>
  <c r="H622" i="1"/>
  <c r="H626" i="1"/>
  <c r="H627" i="1"/>
  <c r="H629" i="1"/>
  <c r="H631" i="1"/>
  <c r="H632" i="1"/>
  <c r="H634" i="1"/>
  <c r="H635" i="1"/>
  <c r="H637" i="1"/>
  <c r="H638" i="1"/>
  <c r="H639" i="1"/>
  <c r="H640" i="1"/>
  <c r="H643" i="1"/>
  <c r="H644" i="1"/>
  <c r="H645" i="1"/>
  <c r="H647" i="1"/>
  <c r="H648" i="1"/>
  <c r="H651" i="1"/>
  <c r="H652" i="1"/>
  <c r="H653" i="1"/>
  <c r="H656" i="1"/>
  <c r="H657" i="1"/>
  <c r="H659" i="1"/>
  <c r="H661" i="1"/>
  <c r="H663" i="1"/>
  <c r="H664" i="1"/>
  <c r="H666" i="1"/>
  <c r="H668" i="1"/>
  <c r="H669" i="1"/>
  <c r="H670" i="1"/>
  <c r="H674" i="1"/>
  <c r="H675" i="1"/>
  <c r="H676" i="1"/>
  <c r="H678" i="1"/>
  <c r="H683" i="1"/>
  <c r="H684" i="1"/>
  <c r="H686" i="1"/>
  <c r="H687" i="1"/>
  <c r="H692" i="1"/>
  <c r="H693" i="1"/>
  <c r="H695" i="1"/>
  <c r="H696" i="1"/>
  <c r="H698" i="1"/>
  <c r="H700" i="1"/>
  <c r="H393" i="1"/>
  <c r="H394" i="1"/>
  <c r="H395" i="1"/>
  <c r="H396" i="1"/>
  <c r="H399" i="1"/>
  <c r="H400" i="1"/>
  <c r="H402" i="1"/>
  <c r="H403" i="1"/>
  <c r="H405" i="1"/>
  <c r="H407" i="1"/>
  <c r="H408" i="1"/>
  <c r="H409" i="1"/>
  <c r="H412" i="1"/>
  <c r="H413" i="1"/>
  <c r="H415" i="1"/>
  <c r="H420" i="1"/>
  <c r="H421" i="1"/>
  <c r="H423" i="1"/>
  <c r="H424" i="1"/>
  <c r="H425" i="1"/>
  <c r="H428" i="1"/>
  <c r="H430" i="1"/>
  <c r="H431" i="1"/>
  <c r="H433" i="1"/>
  <c r="H434" i="1"/>
  <c r="H435" i="1"/>
  <c r="H441" i="1"/>
  <c r="H442" i="1"/>
  <c r="H444" i="1"/>
  <c r="H445" i="1"/>
  <c r="H447" i="1"/>
  <c r="H450" i="1"/>
  <c r="H452" i="1"/>
  <c r="H453" i="1"/>
  <c r="H454" i="1"/>
  <c r="H456" i="1"/>
  <c r="H458" i="1"/>
  <c r="H459" i="1"/>
  <c r="H460" i="1"/>
  <c r="H463" i="1"/>
  <c r="H466" i="1"/>
  <c r="H467" i="1"/>
  <c r="H468" i="1"/>
  <c r="H470" i="1"/>
  <c r="H471" i="1"/>
  <c r="H473" i="1"/>
  <c r="H476" i="1"/>
  <c r="H477" i="1"/>
  <c r="H478" i="1"/>
  <c r="H480" i="1"/>
  <c r="H481" i="1"/>
  <c r="H483" i="1"/>
  <c r="H286" i="1"/>
  <c r="H288" i="1"/>
  <c r="H289" i="1"/>
  <c r="H290" i="1"/>
  <c r="H291" i="1"/>
  <c r="H292" i="1"/>
  <c r="H294" i="1"/>
  <c r="H295" i="1"/>
  <c r="H297" i="1"/>
  <c r="H298" i="1"/>
  <c r="H299" i="1"/>
  <c r="H301" i="1"/>
  <c r="H303" i="1"/>
  <c r="H304" i="1"/>
  <c r="H305" i="1"/>
  <c r="H308" i="1"/>
  <c r="H309" i="1"/>
  <c r="H311" i="1"/>
  <c r="H312" i="1"/>
  <c r="H313" i="1"/>
  <c r="H315" i="1"/>
  <c r="H316" i="1"/>
  <c r="H318" i="1"/>
  <c r="H321" i="1"/>
  <c r="H324" i="1"/>
  <c r="H326" i="1"/>
  <c r="H327" i="1"/>
  <c r="H328" i="1"/>
  <c r="H330" i="1"/>
  <c r="H332" i="1"/>
  <c r="H333" i="1"/>
  <c r="H335" i="1"/>
  <c r="H337" i="1"/>
  <c r="H338" i="1"/>
  <c r="H342" i="1"/>
  <c r="H343" i="1"/>
  <c r="H344" i="1"/>
  <c r="H346" i="1"/>
  <c r="H347" i="1"/>
  <c r="H348" i="1"/>
  <c r="H351" i="1"/>
  <c r="H352" i="1"/>
  <c r="H353" i="1"/>
  <c r="H354" i="1"/>
  <c r="H356" i="1"/>
  <c r="H358" i="1"/>
  <c r="H360" i="1"/>
  <c r="H361" i="1"/>
  <c r="H363" i="1"/>
  <c r="H364" i="1"/>
  <c r="H367" i="1"/>
  <c r="H368" i="1"/>
  <c r="H369" i="1"/>
  <c r="H370" i="1"/>
  <c r="H372" i="1"/>
  <c r="H373" i="1"/>
  <c r="H375" i="1"/>
  <c r="H377" i="1"/>
  <c r="H378" i="1"/>
  <c r="H380" i="1"/>
  <c r="H381" i="1"/>
  <c r="H383" i="1"/>
  <c r="H384" i="1"/>
  <c r="H386" i="1"/>
  <c r="H389" i="1"/>
  <c r="H391" i="1"/>
  <c r="H209" i="1"/>
  <c r="H211" i="1"/>
  <c r="H213" i="1"/>
  <c r="H215" i="1"/>
  <c r="H217" i="1"/>
  <c r="H218" i="1"/>
  <c r="H219" i="1"/>
  <c r="H223" i="1"/>
  <c r="H225" i="1"/>
  <c r="H227" i="1"/>
  <c r="H229" i="1"/>
  <c r="H231" i="1"/>
  <c r="H233" i="1"/>
  <c r="H235" i="1"/>
  <c r="H238" i="1"/>
  <c r="H241" i="1"/>
  <c r="H242" i="1"/>
  <c r="H244" i="1"/>
  <c r="H245" i="1"/>
  <c r="H248" i="1"/>
  <c r="H252" i="1"/>
  <c r="H253" i="1"/>
  <c r="H254" i="1"/>
  <c r="H256" i="1"/>
  <c r="H259" i="1"/>
  <c r="H260" i="1"/>
  <c r="H261" i="1"/>
  <c r="H262" i="1"/>
  <c r="H263" i="1"/>
  <c r="H265" i="1"/>
  <c r="H267" i="1"/>
  <c r="H268" i="1"/>
  <c r="H269" i="1"/>
  <c r="H270" i="1"/>
  <c r="H272" i="1"/>
  <c r="H277" i="1"/>
  <c r="H280" i="1"/>
  <c r="H284" i="1"/>
  <c r="H194" i="1"/>
  <c r="H195" i="1"/>
  <c r="H196" i="1"/>
  <c r="H198" i="1"/>
  <c r="H199" i="1"/>
  <c r="H201" i="1"/>
  <c r="H203" i="1"/>
  <c r="H206" i="1"/>
  <c r="H208" i="1"/>
  <c r="H178" i="1"/>
  <c r="H181" i="1"/>
  <c r="H182" i="1"/>
  <c r="H183" i="1"/>
  <c r="H186" i="1"/>
  <c r="H187" i="1"/>
  <c r="H189" i="1"/>
  <c r="H191" i="1"/>
  <c r="H192" i="1"/>
  <c r="H126" i="1"/>
  <c r="H128" i="1"/>
  <c r="H133" i="1"/>
  <c r="H135" i="1"/>
  <c r="H136" i="1"/>
  <c r="H137" i="1"/>
  <c r="H140" i="1"/>
  <c r="H142" i="1"/>
  <c r="H144" i="1"/>
  <c r="H145" i="1"/>
  <c r="H147" i="1"/>
  <c r="H151" i="1"/>
  <c r="H152" i="1"/>
  <c r="H153" i="1"/>
  <c r="H154" i="1"/>
  <c r="H157" i="1"/>
  <c r="H158" i="1"/>
  <c r="H159" i="1"/>
  <c r="H160" i="1"/>
  <c r="H161" i="1"/>
  <c r="H162" i="1"/>
  <c r="H163" i="1"/>
  <c r="H166" i="1"/>
  <c r="H168" i="1"/>
  <c r="H169" i="1"/>
  <c r="H171" i="1"/>
  <c r="H172" i="1"/>
  <c r="H175" i="1"/>
  <c r="H177" i="1"/>
  <c r="H97" i="1"/>
  <c r="H98" i="1"/>
  <c r="H100" i="1"/>
  <c r="H103" i="1"/>
  <c r="H104" i="1"/>
  <c r="H106" i="1"/>
  <c r="H107" i="1"/>
  <c r="H110" i="1"/>
  <c r="H112" i="1"/>
  <c r="H113" i="1"/>
  <c r="H114" i="1"/>
  <c r="H116" i="1"/>
  <c r="H117" i="1"/>
  <c r="H119" i="1"/>
  <c r="H121" i="1"/>
  <c r="H78" i="1"/>
  <c r="H79" i="1"/>
  <c r="H80" i="1"/>
  <c r="H83" i="1"/>
  <c r="H84" i="1"/>
  <c r="H85" i="1"/>
  <c r="H87" i="1"/>
  <c r="H88" i="1"/>
  <c r="H89" i="1"/>
  <c r="H92" i="1"/>
  <c r="H93" i="1"/>
  <c r="H94" i="1"/>
  <c r="H96" i="1"/>
  <c r="H68" i="1"/>
  <c r="H69" i="1"/>
  <c r="H70" i="1"/>
  <c r="H73" i="1"/>
  <c r="H74" i="1"/>
  <c r="H76" i="1"/>
  <c r="H65" i="1"/>
  <c r="H66" i="1"/>
  <c r="H31" i="1"/>
  <c r="H32" i="1"/>
  <c r="H33" i="1"/>
  <c r="H35" i="1"/>
  <c r="H36" i="1"/>
  <c r="H38" i="1"/>
  <c r="H39" i="1"/>
  <c r="H40" i="1"/>
  <c r="H42" i="1"/>
  <c r="H43" i="1"/>
  <c r="H45" i="1"/>
  <c r="H46" i="1"/>
  <c r="H47" i="1"/>
  <c r="H48" i="1"/>
  <c r="H51" i="1"/>
  <c r="H53" i="1"/>
  <c r="H54" i="1"/>
  <c r="H55" i="1"/>
  <c r="H57" i="1"/>
  <c r="H59" i="1"/>
  <c r="H60" i="1"/>
  <c r="H63" i="1"/>
  <c r="H64" i="1"/>
  <c r="H18" i="1"/>
  <c r="H20" i="1"/>
  <c r="H21" i="1"/>
  <c r="H23" i="1"/>
  <c r="H24" i="1"/>
  <c r="H26" i="1"/>
  <c r="H27" i="1"/>
  <c r="H29" i="1"/>
  <c r="F3" i="3"/>
  <c r="F2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" i="1"/>
  <c r="B6" i="3"/>
  <c r="B5" i="3"/>
  <c r="B4" i="3"/>
  <c r="B3" i="3"/>
  <c r="B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D67" i="3" s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" i="1"/>
  <c r="N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N3" i="1"/>
  <c r="D66" i="3" l="1"/>
  <c r="B46" i="3"/>
  <c r="B50" i="3"/>
  <c r="D61" i="3"/>
  <c r="D59" i="3"/>
  <c r="D53" i="3"/>
  <c r="D47" i="3"/>
  <c r="D64" i="3"/>
  <c r="D60" i="3"/>
  <c r="D58" i="3"/>
  <c r="D56" i="3"/>
  <c r="D55" i="3"/>
  <c r="D54" i="3"/>
  <c r="D48" i="3"/>
  <c r="D46" i="3"/>
  <c r="D51" i="3"/>
  <c r="B48" i="3"/>
  <c r="D63" i="3"/>
  <c r="D49" i="3"/>
  <c r="D65" i="3"/>
  <c r="D62" i="3"/>
  <c r="D57" i="3"/>
  <c r="D52" i="3"/>
  <c r="D50" i="3"/>
  <c r="B47" i="3"/>
  <c r="F46" i="3"/>
  <c r="B49" i="3"/>
  <c r="F47" i="3"/>
</calcChain>
</file>

<file path=xl/sharedStrings.xml><?xml version="1.0" encoding="utf-8"?>
<sst xmlns="http://schemas.openxmlformats.org/spreadsheetml/2006/main" count="12029" uniqueCount="1395">
  <si>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</si>
  <si>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</si>
  <si>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</si>
  <si>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</si>
  <si>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</si>
  <si>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</si>
  <si>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</si>
  <si>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</si>
  <si>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</si>
  <si>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</si>
  <si>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</si>
  <si>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</si>
  <si>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</si>
  <si>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</si>
  <si>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</si>
  <si>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</si>
  <si>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</si>
  <si>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</si>
  <si>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</si>
  <si>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</si>
  <si>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</si>
  <si>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</si>
  <si>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</si>
  <si>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</si>
  <si>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</si>
  <si>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</si>
  <si>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</si>
  <si>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</si>
  <si>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</si>
  <si>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</si>
  <si>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</si>
  <si>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</si>
  <si>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</si>
  <si>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</si>
  <si>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</si>
  <si>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</si>
  <si>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</si>
  <si>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</si>
  <si>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</si>
  <si>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</si>
  <si>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</si>
  <si>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</si>
  <si>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</si>
  <si>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</si>
  <si>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</si>
  <si>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</si>
  <si>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</si>
  <si>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</si>
  <si>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</si>
  <si>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</si>
  <si>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</si>
  <si>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</si>
  <si>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</si>
  <si>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</si>
  <si>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</si>
  <si>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</si>
  <si>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</si>
  <si>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</si>
  <si>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</si>
  <si>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</si>
  <si>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</si>
  <si>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</si>
  <si>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</si>
  <si>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</si>
  <si>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</si>
  <si>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</si>
  <si>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</si>
  <si>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</si>
  <si>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</si>
  <si>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</si>
  <si>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</si>
  <si>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</si>
  <si>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</si>
  <si>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</si>
  <si>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</si>
  <si>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</si>
  <si>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</si>
  <si>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</si>
  <si>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</si>
  <si>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</si>
  <si>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</si>
  <si>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</si>
  <si>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</si>
  <si>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</si>
  <si>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</si>
  <si>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</si>
  <si>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</si>
  <si>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</si>
  <si>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</si>
  <si>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</si>
  <si>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</si>
  <si>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</si>
  <si>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</si>
  <si>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</si>
  <si>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</si>
  <si>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</si>
  <si>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</si>
  <si>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</si>
  <si>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</si>
  <si>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</si>
  <si>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</si>
  <si>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</si>
  <si>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</si>
  <si>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</si>
  <si>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</si>
  <si>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</si>
  <si>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</si>
  <si>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</si>
  <si>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</si>
  <si>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</si>
  <si>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</si>
  <si>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</si>
  <si>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</si>
  <si>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</si>
  <si>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</si>
  <si>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</si>
  <si>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</si>
  <si>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</si>
  <si>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</si>
  <si>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</si>
  <si>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</si>
  <si>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</si>
  <si>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</si>
  <si>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</si>
  <si>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</si>
  <si>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</si>
  <si>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</si>
  <si>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</si>
  <si>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</si>
  <si>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</si>
  <si>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</si>
  <si>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</si>
  <si>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</si>
  <si>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</si>
  <si>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</si>
  <si>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</si>
  <si>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</si>
  <si>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</si>
  <si>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</si>
  <si>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</si>
  <si>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</si>
  <si>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</si>
  <si>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</si>
  <si>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</si>
  <si>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</si>
  <si>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</si>
  <si>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</si>
  <si>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</si>
  <si>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</si>
  <si>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</si>
  <si>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</si>
  <si>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</si>
  <si>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</si>
  <si>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</si>
  <si>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</si>
  <si>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</si>
  <si>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</si>
  <si>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</si>
  <si>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</si>
  <si>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</si>
  <si>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</si>
  <si>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</si>
  <si>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</si>
  <si>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</si>
  <si>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</si>
  <si>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</si>
  <si>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</si>
  <si>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</si>
  <si>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</si>
  <si>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</si>
  <si>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</si>
  <si>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</si>
  <si>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</si>
  <si>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</si>
  <si>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</si>
  <si>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</si>
  <si>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</si>
  <si>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</si>
  <si>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</si>
  <si>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</si>
  <si>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</si>
  <si>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</si>
  <si>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</si>
  <si>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</si>
  <si>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</si>
  <si>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</si>
  <si>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</si>
  <si>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</si>
  <si>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</si>
  <si>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</si>
  <si>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</si>
  <si>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</si>
  <si>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</si>
  <si>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</si>
  <si>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</si>
  <si>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</si>
  <si>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</si>
  <si>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</si>
  <si>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</si>
  <si>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</si>
  <si>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</si>
  <si>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</si>
  <si>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</si>
  <si>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</si>
  <si>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</si>
  <si>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</si>
  <si>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</si>
  <si>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</si>
  <si>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</si>
  <si>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</si>
  <si>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</si>
  <si>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</si>
  <si>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</si>
  <si>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</si>
  <si>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</si>
  <si>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</si>
  <si>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</si>
  <si>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</si>
  <si>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</si>
  <si>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</si>
  <si>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</si>
  <si>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</si>
  <si>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</si>
  <si>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</si>
  <si>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</si>
  <si>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</si>
  <si>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</si>
  <si>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</si>
  <si>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</si>
  <si>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</si>
  <si>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</si>
  <si>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</si>
  <si>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</si>
  <si>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</si>
  <si>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</si>
  <si>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</si>
  <si>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</si>
  <si>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</si>
  <si>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</si>
  <si>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</si>
  <si>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</si>
  <si>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</si>
  <si>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</si>
  <si>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</si>
  <si>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</si>
  <si>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</si>
  <si>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</si>
  <si>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</si>
  <si>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</si>
  <si>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</si>
  <si>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</si>
  <si>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</si>
  <si>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</si>
  <si>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</si>
  <si>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</si>
  <si>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</si>
  <si>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</si>
  <si>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</si>
  <si>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</si>
  <si>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</si>
  <si>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</si>
  <si>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</si>
  <si>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</si>
  <si>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</si>
  <si>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</si>
  <si>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</si>
  <si>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</si>
  <si>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</si>
  <si>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</si>
  <si>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</si>
  <si>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</si>
  <si>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</si>
  <si>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</si>
  <si>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</si>
  <si>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</si>
  <si>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</si>
  <si>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</si>
  <si>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</si>
  <si>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</si>
  <si>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</si>
  <si>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</si>
  <si>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</si>
  <si>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</si>
  <si>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</si>
  <si>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</si>
  <si>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</si>
  <si>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</si>
  <si>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</si>
  <si>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</si>
  <si>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</si>
  <si>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</si>
  <si>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</si>
  <si>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</si>
  <si>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</si>
  <si>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</si>
  <si>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</si>
  <si>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</si>
  <si>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</si>
  <si>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</si>
  <si>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</si>
  <si>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</si>
  <si>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</si>
  <si>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</si>
  <si>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</si>
  <si>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</si>
  <si>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</si>
  <si>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</si>
  <si>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</si>
  <si>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</si>
  <si>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</si>
  <si>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</si>
  <si>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</si>
  <si>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</si>
  <si>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</si>
  <si>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</si>
  <si>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</si>
  <si>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</si>
  <si>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</si>
  <si>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</si>
  <si>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</si>
  <si>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</si>
  <si>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</si>
  <si>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</si>
  <si>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</si>
  <si>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</si>
  <si>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</si>
  <si>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</si>
  <si>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</si>
  <si>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</si>
  <si>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</si>
  <si>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</si>
  <si>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</si>
  <si>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</si>
  <si>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</si>
  <si>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</si>
  <si>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</si>
  <si>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</si>
  <si>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</si>
  <si>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</si>
  <si>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</si>
  <si>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</si>
  <si>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</si>
  <si>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</si>
  <si>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</si>
  <si>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</si>
  <si>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</si>
  <si>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</si>
  <si>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</si>
  <si>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</si>
  <si>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</si>
  <si>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</si>
  <si>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</si>
  <si>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</si>
  <si>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</si>
  <si>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</si>
  <si>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</si>
  <si>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</si>
  <si>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</si>
  <si>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</si>
  <si>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</si>
  <si>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</si>
  <si>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</si>
  <si>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</si>
  <si>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</si>
  <si>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</si>
  <si>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</si>
  <si>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</si>
  <si>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</si>
  <si>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</si>
  <si>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</si>
  <si>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</si>
  <si>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</si>
  <si>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</si>
  <si>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</si>
  <si>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</si>
  <si>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</si>
  <si>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</si>
  <si>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</si>
  <si>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</si>
  <si>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</si>
  <si>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</si>
  <si>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</si>
  <si>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</si>
  <si>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</si>
  <si>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</si>
  <si>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</si>
  <si>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</si>
  <si>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</si>
  <si>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</si>
  <si>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</si>
  <si>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</si>
  <si>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</si>
  <si>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</si>
  <si>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</si>
  <si>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</si>
  <si>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</si>
  <si>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</si>
  <si>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</si>
  <si>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</si>
  <si>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</si>
  <si>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</si>
  <si>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</si>
  <si>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</si>
  <si>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</si>
  <si>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</si>
  <si>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</si>
  <si>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</si>
  <si>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</si>
  <si>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</si>
  <si>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</si>
  <si>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</si>
  <si>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</si>
  <si>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</si>
  <si>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</si>
  <si>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</si>
  <si>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</si>
  <si>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</si>
  <si>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</si>
  <si>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</si>
  <si>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</si>
  <si>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</si>
  <si>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</si>
  <si>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</si>
  <si>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</si>
  <si>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</si>
  <si>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</si>
  <si>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</si>
  <si>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</si>
  <si>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</si>
  <si>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</si>
  <si>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</si>
  <si>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</si>
  <si>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</si>
  <si>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</si>
  <si>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</si>
  <si>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</si>
  <si>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</si>
  <si>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</si>
  <si>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</si>
  <si>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</si>
  <si>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</si>
  <si>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</si>
  <si>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</si>
  <si>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</si>
  <si>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</si>
  <si>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</si>
  <si>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</si>
  <si>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</si>
  <si>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</si>
  <si>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</si>
  <si>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</si>
  <si>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</si>
  <si>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</si>
  <si>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</si>
  <si>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</si>
  <si>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</si>
  <si>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</si>
  <si>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</si>
  <si>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</si>
  <si>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</si>
  <si>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</si>
  <si>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</si>
  <si>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</si>
  <si>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</si>
  <si>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</si>
  <si>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</si>
  <si>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</si>
  <si>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</si>
  <si>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</si>
  <si>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</si>
  <si>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</si>
  <si>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</si>
  <si>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</si>
  <si>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</si>
  <si>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</si>
  <si>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</si>
  <si>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</si>
  <si>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</si>
  <si>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</si>
  <si>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</si>
  <si>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</si>
  <si>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</si>
  <si>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</si>
  <si>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</si>
  <si>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</si>
  <si>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</si>
  <si>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</si>
  <si>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</si>
  <si>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</si>
  <si>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</si>
  <si>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</si>
  <si>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</si>
  <si>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</si>
  <si>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</si>
  <si>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</si>
  <si>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</si>
  <si>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</si>
  <si>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</si>
  <si>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</si>
  <si>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</si>
  <si>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</si>
  <si>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</si>
  <si>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</si>
  <si>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</si>
  <si>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</si>
  <si>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</si>
  <si>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</si>
  <si>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</si>
  <si>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</si>
  <si>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</si>
  <si>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</si>
  <si>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</si>
  <si>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</si>
  <si>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</si>
  <si>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</si>
  <si>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</si>
  <si>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</si>
  <si>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</si>
  <si>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</si>
  <si>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</si>
  <si>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</si>
  <si>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</si>
  <si>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</si>
  <si>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</si>
  <si>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</si>
  <si>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</si>
  <si>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</si>
  <si>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</si>
  <si>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</si>
  <si>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</si>
  <si>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</si>
  <si>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</si>
  <si>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</si>
  <si>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</si>
  <si>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</si>
  <si>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</si>
  <si>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</si>
  <si>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</si>
  <si>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</si>
  <si>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</si>
  <si>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</si>
  <si>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</si>
  <si>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</si>
  <si>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</si>
  <si>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</si>
  <si>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</si>
  <si>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</si>
  <si>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</si>
  <si>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</si>
  <si>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</si>
  <si>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</si>
  <si>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</si>
  <si>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</si>
  <si>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</si>
  <si>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</si>
  <si>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</si>
  <si>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</si>
  <si>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</si>
  <si>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</si>
  <si>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</si>
  <si>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</si>
  <si>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</si>
  <si>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</si>
  <si>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</si>
  <si>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</si>
  <si>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</si>
  <si>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</si>
  <si>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</si>
  <si>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</si>
  <si>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</si>
  <si>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</si>
  <si>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</si>
  <si>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</si>
  <si>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</si>
  <si>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</si>
  <si>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</si>
  <si>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</si>
  <si>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</si>
  <si>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</si>
  <si>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</si>
  <si>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</si>
  <si>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</si>
  <si>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</si>
  <si>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</si>
  <si>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</si>
  <si>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</si>
  <si>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</si>
  <si>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</si>
  <si>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</si>
  <si>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</si>
  <si>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</si>
  <si>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</si>
  <si>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</si>
  <si>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</si>
  <si>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</si>
  <si>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</si>
  <si>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</si>
  <si>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</si>
  <si>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</si>
  <si>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</si>
  <si>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</si>
  <si>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</si>
  <si>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</si>
  <si>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</si>
  <si>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</si>
  <si>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</si>
  <si>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</si>
  <si>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</si>
  <si>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</si>
  <si>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</si>
  <si>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</si>
  <si>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</si>
  <si>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</si>
  <si>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</si>
  <si>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</si>
  <si>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</si>
  <si>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</si>
  <si>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</si>
  <si>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</si>
  <si>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</si>
  <si>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</si>
  <si>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</si>
  <si>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</si>
  <si>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</si>
  <si>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</si>
  <si>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</si>
  <si>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</si>
  <si>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</si>
  <si>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</si>
  <si>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</si>
  <si>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</si>
  <si>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</si>
  <si>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</si>
  <si>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</si>
  <si>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</si>
  <si>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</si>
  <si>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</si>
  <si>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</si>
  <si>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</si>
  <si>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</si>
  <si>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</si>
  <si>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</si>
  <si>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</si>
  <si>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</si>
  <si>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</si>
  <si>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</si>
  <si>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</si>
  <si>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</si>
  <si>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</si>
  <si>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</si>
  <si>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</si>
  <si>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</si>
  <si>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</si>
  <si>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</si>
  <si>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</si>
  <si>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</si>
  <si>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</si>
  <si>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</si>
  <si>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</si>
  <si>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</si>
  <si>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</si>
  <si>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</si>
  <si>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</si>
  <si>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</si>
  <si>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</si>
  <si>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</si>
  <si>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</si>
  <si>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</si>
  <si>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</si>
  <si>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</si>
  <si>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</si>
  <si>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</si>
  <si>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</si>
  <si>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</si>
  <si>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</si>
  <si>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</si>
  <si>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</si>
  <si>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</si>
  <si>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</si>
  <si>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</si>
  <si>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</si>
  <si>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</si>
  <si>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</si>
  <si>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</si>
  <si>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</si>
  <si>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</si>
  <si>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</si>
  <si>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</si>
  <si>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</si>
  <si>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</si>
  <si>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</si>
  <si>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</si>
  <si>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</si>
  <si>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</si>
  <si>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</si>
  <si>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</si>
  <si>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</si>
  <si>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</si>
  <si>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</si>
  <si>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</si>
  <si>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</si>
  <si>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</si>
  <si>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</si>
  <si>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</si>
  <si>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</si>
  <si>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</si>
  <si>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</si>
  <si>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</si>
  <si>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</si>
  <si>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</si>
  <si>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</si>
  <si>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</si>
  <si>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</si>
  <si>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</si>
  <si>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</si>
  <si>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</si>
  <si>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</si>
  <si>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</si>
  <si>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</si>
  <si>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</si>
  <si>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</si>
  <si>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</si>
  <si>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</si>
  <si>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</si>
  <si>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</si>
  <si>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</si>
  <si>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</si>
  <si>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</si>
  <si>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</si>
  <si>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</si>
  <si>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</si>
  <si>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</si>
  <si>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</si>
  <si>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</si>
  <si>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</si>
  <si>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</si>
  <si>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</si>
  <si>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</si>
  <si>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</si>
  <si>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</si>
  <si>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</si>
  <si>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</si>
  <si>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</si>
  <si>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</si>
  <si>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</si>
  <si>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</si>
  <si>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</si>
  <si>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</si>
  <si>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</si>
  <si>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</si>
  <si>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</si>
  <si>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</si>
  <si>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</si>
  <si>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</si>
  <si>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</si>
  <si>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</si>
  <si>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</si>
  <si>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</si>
  <si>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</si>
  <si>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</si>
  <si>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</si>
  <si>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</si>
  <si>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</si>
  <si>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</si>
  <si>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</si>
  <si>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</si>
  <si>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</si>
  <si>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</si>
  <si>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</si>
  <si>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</si>
  <si>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</si>
  <si>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</si>
  <si>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</si>
  <si>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</si>
  <si>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</si>
  <si>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</si>
  <si>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</si>
  <si>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</si>
  <si>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</si>
  <si>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</si>
  <si>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</si>
  <si>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</si>
  <si>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</si>
  <si>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</si>
  <si>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</si>
  <si>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</si>
  <si>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</si>
  <si>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</si>
  <si>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</si>
  <si>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</si>
  <si>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</si>
  <si>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</si>
  <si>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</si>
  <si>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</si>
  <si>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</si>
  <si>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</si>
  <si>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</si>
  <si>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</si>
  <si>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</si>
  <si>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</si>
  <si>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</si>
  <si>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</si>
  <si>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</si>
  <si>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</si>
  <si>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</si>
  <si>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</si>
  <si>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</si>
  <si>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</si>
  <si>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</si>
  <si>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</si>
  <si>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</si>
  <si>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</si>
  <si>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</si>
  <si>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</si>
  <si>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</si>
  <si>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</si>
  <si>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</si>
  <si>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</si>
  <si>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</si>
  <si>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</si>
  <si>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</si>
  <si>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</si>
  <si>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</si>
  <si>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</si>
  <si>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</si>
  <si>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</si>
  <si>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</si>
  <si>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</si>
  <si>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</si>
  <si>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</si>
  <si>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</si>
  <si>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</si>
  <si>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</si>
  <si>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</si>
  <si>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</si>
  <si>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</si>
  <si>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</si>
  <si>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</si>
  <si>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</si>
  <si>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</si>
  <si>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</si>
  <si>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</si>
  <si>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</si>
  <si>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</si>
  <si>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</si>
  <si>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</si>
  <si>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</si>
  <si>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</si>
  <si>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</si>
  <si>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</si>
  <si>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</si>
  <si>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</si>
  <si>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</si>
  <si>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</si>
  <si>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</si>
  <si>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</si>
  <si>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</si>
  <si>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</si>
  <si>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</si>
  <si>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</si>
  <si>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</si>
  <si>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</si>
  <si>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</si>
  <si>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</si>
  <si>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</si>
  <si>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</si>
  <si>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</si>
  <si>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</si>
  <si>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</si>
  <si>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</si>
  <si>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</si>
  <si>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</si>
  <si>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</si>
  <si>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</si>
  <si>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</si>
  <si>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</si>
  <si>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</si>
  <si>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</si>
  <si>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</si>
  <si>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</si>
  <si>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</si>
  <si>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</si>
  <si>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</si>
  <si>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</si>
  <si>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</si>
  <si>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</si>
  <si>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</si>
  <si>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</si>
  <si>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</si>
  <si>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</si>
  <si>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</si>
  <si>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</si>
  <si>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</si>
  <si>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</si>
  <si>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</si>
  <si>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</si>
  <si>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</si>
  <si>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</si>
  <si>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</si>
  <si>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</si>
  <si>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</si>
  <si>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</si>
  <si>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</si>
  <si>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</si>
  <si>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</si>
  <si>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</si>
  <si>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</si>
  <si>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</si>
  <si>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</si>
  <si>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</si>
  <si>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</si>
  <si>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</si>
  <si>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</si>
  <si>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</si>
  <si>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</si>
  <si>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</si>
  <si>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</si>
  <si>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</si>
  <si>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</si>
  <si>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</si>
  <si>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</si>
  <si>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</si>
  <si>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</si>
  <si>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</si>
  <si>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</si>
  <si>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</si>
  <si>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</si>
  <si>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</si>
  <si>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</si>
  <si>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</si>
  <si>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</si>
  <si>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</si>
  <si>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</si>
  <si>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</si>
  <si>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</si>
  <si>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</si>
  <si>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</si>
  <si>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</si>
  <si>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</si>
  <si>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</si>
  <si>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</si>
  <si>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</si>
  <si>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</si>
  <si>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</si>
  <si>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</si>
  <si>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</si>
  <si>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</si>
  <si>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</si>
  <si>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</si>
  <si>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</si>
  <si>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</si>
  <si>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</si>
  <si>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</si>
  <si>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</si>
  <si>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</si>
  <si>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</si>
  <si>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</si>
  <si>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</si>
  <si>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</si>
  <si>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</si>
  <si>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</si>
  <si>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</si>
  <si>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</si>
  <si>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</si>
  <si>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</si>
  <si>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</si>
  <si>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</si>
  <si>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</si>
  <si>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</si>
  <si>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</si>
  <si>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</si>
  <si>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</si>
  <si>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</si>
  <si>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</si>
  <si>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</si>
  <si>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</si>
  <si>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</si>
  <si>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</si>
  <si>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</si>
  <si>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</si>
  <si>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</si>
  <si>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</si>
  <si>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</si>
  <si>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</si>
  <si>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</si>
  <si>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</si>
  <si>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</si>
  <si>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</si>
  <si>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</si>
  <si>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</si>
  <si>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</si>
  <si>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</si>
  <si>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</si>
  <si>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</si>
  <si>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</si>
  <si>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</si>
  <si>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</si>
  <si>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</si>
  <si>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</si>
  <si>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</si>
  <si>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</si>
  <si>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</si>
  <si>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</si>
  <si>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</si>
  <si>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</si>
  <si>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</si>
  <si>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</si>
  <si>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</si>
  <si>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</si>
  <si>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</si>
  <si>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</si>
  <si>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</si>
  <si>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</si>
  <si>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</si>
  <si>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</si>
  <si>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</si>
  <si>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</si>
  <si>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</si>
  <si>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</si>
  <si>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</si>
  <si>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</si>
  <si>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</si>
  <si>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</si>
  <si>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</si>
  <si>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</si>
  <si>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</si>
  <si>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</si>
  <si>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</si>
  <si>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</si>
  <si>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</si>
  <si>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</si>
  <si>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</si>
  <si>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</si>
  <si>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</si>
  <si>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</si>
  <si>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</si>
  <si>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</si>
  <si>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</si>
  <si>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</si>
  <si>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</si>
  <si>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</si>
  <si>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</si>
  <si>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</si>
  <si>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</si>
  <si>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</si>
  <si>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</si>
  <si>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</si>
  <si>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</si>
  <si>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</si>
  <si>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</si>
  <si>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</si>
  <si>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</si>
  <si>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</si>
  <si>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</si>
  <si>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</si>
  <si>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</si>
  <si>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</si>
  <si>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</si>
  <si>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</si>
  <si>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</si>
  <si>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</si>
  <si>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</si>
  <si>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</si>
  <si>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</si>
  <si>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</si>
  <si>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</si>
  <si>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</si>
  <si>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</si>
  <si>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</si>
  <si>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</si>
  <si>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</si>
  <si>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</si>
  <si>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</si>
  <si>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</si>
  <si>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</si>
  <si>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</si>
  <si>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</si>
  <si>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</si>
  <si>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</si>
  <si>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</si>
  <si>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</si>
  <si>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</si>
  <si>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</si>
  <si>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</si>
  <si>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</si>
  <si>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</si>
  <si>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</si>
  <si>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</si>
  <si>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</si>
  <si>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</si>
  <si>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</si>
  <si>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</si>
  <si>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</si>
  <si>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</si>
  <si>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</si>
  <si>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</si>
  <si>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</si>
  <si>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</si>
  <si>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</si>
  <si>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</si>
  <si>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</si>
  <si>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</si>
  <si>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</si>
  <si>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</si>
  <si>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</si>
  <si>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</si>
  <si>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</si>
  <si>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</si>
  <si>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</si>
  <si>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</si>
  <si>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</si>
  <si>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</si>
  <si>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</si>
  <si>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</si>
  <si>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</si>
  <si>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</si>
  <si>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</si>
  <si>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</si>
  <si>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</si>
  <si>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</si>
  <si>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</si>
  <si>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</si>
  <si>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</si>
  <si>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</si>
  <si>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</si>
  <si>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</si>
  <si>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</si>
  <si>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</si>
  <si>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</si>
  <si>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</si>
  <si>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</si>
  <si>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</si>
  <si>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</si>
  <si>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</si>
  <si>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</si>
  <si>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</si>
  <si>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</si>
  <si>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</si>
  <si>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</si>
  <si>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</si>
  <si>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</si>
  <si>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</si>
  <si>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</si>
  <si>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</si>
  <si>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</si>
  <si>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</si>
  <si>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</si>
  <si>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</si>
  <si>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</si>
  <si>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</si>
  <si>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</si>
  <si>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</si>
  <si>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</si>
  <si>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</si>
  <si>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</si>
  <si>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</si>
  <si>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</si>
  <si>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</si>
  <si>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</si>
  <si>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</si>
  <si>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</si>
  <si>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</si>
  <si>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</si>
  <si>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</si>
  <si>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</si>
  <si>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</si>
  <si>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</si>
  <si>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</si>
  <si>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</si>
  <si>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</si>
  <si>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</si>
  <si>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</si>
  <si>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</si>
  <si>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</si>
  <si>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</si>
  <si>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</si>
  <si>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</si>
  <si>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</si>
  <si>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</si>
  <si>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</si>
  <si>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</si>
  <si>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</si>
  <si>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</si>
  <si>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</si>
  <si>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</si>
  <si>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</si>
  <si>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</si>
  <si>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</si>
  <si>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</si>
  <si>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</si>
  <si>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</si>
  <si>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</si>
  <si>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</si>
  <si>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</si>
  <si>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</si>
  <si>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</si>
  <si>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</si>
  <si>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</si>
  <si>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</si>
  <si>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</si>
  <si>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</si>
  <si>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</si>
  <si>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</si>
  <si>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</si>
  <si>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</si>
  <si>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</si>
  <si>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</si>
  <si>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</si>
  <si>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</si>
  <si>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</si>
  <si>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</si>
  <si>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</si>
  <si>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</si>
  <si>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</si>
  <si>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</si>
  <si>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</si>
  <si>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</si>
  <si>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</si>
  <si>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</si>
  <si>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</si>
  <si>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</si>
  <si>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</si>
  <si>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</si>
  <si>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</si>
  <si>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</si>
  <si>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</si>
  <si>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</si>
  <si>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</si>
  <si>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</si>
  <si>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</si>
  <si>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</si>
  <si>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</si>
  <si>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</si>
  <si>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</si>
  <si>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</si>
  <si>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</si>
  <si>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</si>
  <si>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</si>
  <si>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</si>
  <si>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</si>
  <si>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</si>
  <si>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</si>
  <si>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</si>
  <si>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</si>
  <si>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</si>
  <si>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</si>
  <si>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</si>
  <si>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</si>
  <si>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</si>
  <si>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</si>
  <si>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</si>
  <si>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</si>
  <si>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</si>
  <si>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</si>
  <si>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</si>
  <si>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</si>
  <si>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</si>
  <si>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</si>
  <si>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</si>
  <si>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</si>
  <si>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</si>
  <si>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</si>
  <si>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</si>
  <si>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</si>
  <si>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</si>
  <si>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</si>
  <si>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</si>
  <si>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</si>
  <si>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</si>
  <si>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</si>
  <si>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</si>
  <si>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</si>
  <si>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</si>
  <si>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</si>
  <si>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</si>
  <si>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</si>
  <si>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</si>
  <si>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</si>
  <si>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</si>
  <si>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</si>
  <si>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</si>
  <si>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</si>
  <si>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</si>
  <si>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</si>
  <si>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</si>
  <si>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</si>
  <si>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</si>
  <si>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</si>
  <si>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</si>
  <si>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</si>
  <si>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</si>
  <si>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</si>
  <si>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</si>
  <si>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</si>
  <si>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</si>
  <si>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</si>
  <si>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</si>
  <si>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</si>
  <si>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</si>
  <si>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</si>
  <si>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</si>
  <si>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</si>
  <si>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</si>
  <si>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</si>
  <si>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</si>
  <si>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</si>
  <si>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</si>
  <si>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</si>
  <si>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</si>
  <si>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</si>
  <si>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</si>
  <si>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</si>
  <si>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</si>
  <si>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</si>
  <si>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</si>
  <si>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</si>
  <si>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</si>
  <si>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</si>
  <si>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</si>
  <si>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</si>
  <si>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</si>
  <si>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</si>
  <si>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</si>
  <si>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</si>
  <si>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</si>
  <si>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</si>
  <si>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</si>
  <si>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</si>
  <si>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</si>
  <si>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</si>
  <si>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</si>
  <si>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</si>
  <si>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</si>
  <si>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</si>
  <si>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</si>
  <si>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</si>
  <si>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</si>
  <si>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</si>
  <si>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</si>
  <si>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</si>
  <si>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</si>
  <si>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</si>
  <si>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</si>
  <si>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</si>
  <si>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</si>
  <si>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</si>
  <si>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</si>
  <si>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</si>
  <si>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</si>
  <si>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</si>
  <si>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</si>
  <si>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</si>
  <si>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</si>
  <si>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</si>
  <si>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</si>
  <si>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</si>
  <si>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</si>
  <si>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</si>
  <si>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</si>
  <si>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</si>
  <si>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</si>
  <si>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</si>
  <si>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</si>
  <si>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</si>
  <si>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</si>
  <si>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</si>
  <si>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</si>
  <si>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</si>
  <si>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</si>
  <si>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</si>
  <si>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</si>
  <si>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</si>
  <si>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</si>
  <si>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</si>
  <si>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</si>
  <si>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</si>
  <si>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</si>
  <si>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</si>
  <si>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</si>
  <si>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</si>
  <si>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</si>
  <si>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</si>
  <si>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</si>
  <si>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</si>
  <si>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</si>
  <si>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 xml:space="preserve">TOTALE </t>
  </si>
  <si>
    <t>CONCAT</t>
  </si>
  <si>
    <t>GRAFICI</t>
  </si>
  <si>
    <t>TERIMINATO2</t>
  </si>
  <si>
    <t>TOTALE PER PAESE</t>
  </si>
  <si>
    <t>TOTALE PER TERMINATO</t>
  </si>
  <si>
    <t>TOTALE</t>
  </si>
  <si>
    <t>Non terminato</t>
  </si>
  <si>
    <t>non terminato</t>
  </si>
  <si>
    <t>CAR 3° E 5° COD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</si>
</sst>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0" fillId="0" borderId="0" xfId="0"/>
    <xf numFmtId="0" fontId="4" fillId="0" borderId="8" xfId="0" applyFont="1" applyBorder="1"/>
    <xf numFmtId="0" fontId="0" fillId="0" borderId="0" xfId="0"/>
    <xf numFmtId="0" fontId="5" fillId="3" borderId="0" xfId="0" applyFont="1" applyFill="1"/>
    <xf numFmtId="0" fontId="2" fillId="4" borderId="0" xfId="0" applyFont="1" applyFill="1"/>
    <xf numFmtId="0" fontId="0" fillId="0" borderId="0" xfId="0"/>
    <xf numFmtId="0" fontId="6" fillId="5" borderId="0" xfId="0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7">
    <dxf>
      <font>
        <color rgb="FF00B050"/>
      </font>
      <fill>
        <patternFill>
          <bgColor theme="9" tint="0.79998168889431442"/>
        </patternFill>
      </fill>
    </dxf>
    <dxf>
      <font>
        <color rgb="FF92D050"/>
      </font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2D050"/>
      </font>
    </dxf>
    <dxf>
      <font>
        <color rgb="FF00B050"/>
      </font>
      <fill>
        <patternFill>
          <bgColor theme="9" tint="0.79998168889431442"/>
        </patternFill>
      </fill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569203849518808"/>
          <c:y val="0.1300462962962963"/>
          <c:w val="0.57664960629921258"/>
          <c:h val="0.550281423155438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7-4A54-83F7-53ED724977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57744864"/>
        <c:axId val="1157756928"/>
        <c:axId val="0"/>
      </c:bar3DChart>
      <c:catAx>
        <c:axId val="11577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756928"/>
        <c:crosses val="autoZero"/>
        <c:auto val="1"/>
        <c:lblAlgn val="ctr"/>
        <c:lblOffset val="100"/>
        <c:noMultiLvlLbl val="0"/>
      </c:catAx>
      <c:valAx>
        <c:axId val="11577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7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563867016622903E-2"/>
          <c:y val="0.822256488772237"/>
          <c:w val="0.2715472440944882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GRAFICI!$B$45</c:f>
              <c:strCache>
                <c:ptCount val="1"/>
                <c:pt idx="0">
                  <c:v>TOTALE PER PAESE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GRAFICI!$A$46:$A$50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GRAFICI!$B$46:$B$50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3-4B48-BBDB-9C581770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3180352"/>
        <c:axId val="123195744"/>
      </c:barChart>
      <c:catAx>
        <c:axId val="12318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5744"/>
        <c:crosses val="autoZero"/>
        <c:auto val="1"/>
        <c:lblAlgn val="ctr"/>
        <c:lblOffset val="100"/>
        <c:noMultiLvlLbl val="0"/>
      </c:catAx>
      <c:valAx>
        <c:axId val="123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GRAFICI!$C$2:$C$23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GRAFICI!$D$2:$D$23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 formatCode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8-4A6E-8F65-3662B9BD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33328"/>
        <c:axId val="685234160"/>
      </c:barChart>
      <c:catAx>
        <c:axId val="6852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234160"/>
        <c:crosses val="autoZero"/>
        <c:auto val="1"/>
        <c:lblAlgn val="ctr"/>
        <c:lblOffset val="100"/>
        <c:noMultiLvlLbl val="0"/>
      </c:catAx>
      <c:valAx>
        <c:axId val="6852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2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GRAFICI!$D$45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GRAFICI!$C$46:$C$67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GRAFICI!$D$46:$D$67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89B-9882-C49D4890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14096"/>
        <c:axId val="361416176"/>
      </c:barChart>
      <c:catAx>
        <c:axId val="361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416176"/>
        <c:crosses val="autoZero"/>
        <c:auto val="1"/>
        <c:lblAlgn val="ctr"/>
        <c:lblOffset val="100"/>
        <c:noMultiLvlLbl val="0"/>
      </c:catAx>
      <c:valAx>
        <c:axId val="361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GRAFICI!$F$1</c:f>
              <c:strCache>
                <c:ptCount val="1"/>
                <c:pt idx="0">
                  <c:v>TERMINATO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D-423E-AD6C-74CDE621CE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D-423E-AD6C-74CDE621CE50}"/>
              </c:ext>
            </c:extLst>
          </c:dPt>
          <c:cat>
            <c:strRef>
              <c:f>GRAFICI!$E$2:$E$3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GRAFICI!$F$2:$F$3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D-4C03-8216-BA57E9D3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GRAFICI!$F$45</c:f>
              <c:strCache>
                <c:ptCount val="1"/>
                <c:pt idx="0">
                  <c:v>TOTALE PER TERMINATO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GRAFICI!$E$46:$E$47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GRAFICI!$F$46:$F$47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B-4E2B-B44D-0ECA4653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3696"/>
        <c:axId val="161696560"/>
      </c:barChart>
      <c:catAx>
        <c:axId val="170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23</xdr:row>
      <xdr:rowOff>144780</xdr:rowOff>
    </xdr:from>
    <xdr:to>
      <xdr:col>3</xdr:col>
      <xdr:colOff>502920</xdr:colOff>
      <xdr:row>37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4A9D1F-D690-4DBF-A3EF-3747F0DD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754380</xdr:colOff>
      <xdr:row>67</xdr:row>
      <xdr:rowOff>83820</xdr:rowOff>
    </xdr:from>
    <xdr:to>
      <xdr:col>4</xdr:col>
      <xdr:colOff>723900</xdr:colOff>
      <xdr:row>83</xdr:row>
      <xdr:rowOff>121920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D9897A-D871-4634-B894-57596568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</xdr:colOff>
      <xdr:row>23</xdr:row>
      <xdr:rowOff>124691</xdr:rowOff>
    </xdr:from>
    <xdr:to>
      <xdr:col>9</xdr:col>
      <xdr:colOff>563880</xdr:colOff>
      <xdr:row>37</xdr:row>
      <xdr:rowOff>164869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E760831-2170-49F0-B2F5-A16CA8AB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67</xdr:row>
      <xdr:rowOff>91440</xdr:rowOff>
    </xdr:from>
    <xdr:to>
      <xdr:col>12</xdr:col>
      <xdr:colOff>114300</xdr:colOff>
      <xdr:row>83</xdr:row>
      <xdr:rowOff>30480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13394E4-31AD-4530-BE3E-D04142564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5</xdr:row>
      <xdr:rowOff>114300</xdr:rowOff>
    </xdr:from>
    <xdr:to>
      <xdr:col>9</xdr:col>
      <xdr:colOff>541020</xdr:colOff>
      <xdr:row>21</xdr:row>
      <xdr:rowOff>53340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4D402D-0305-466B-B28F-5422324E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49</xdr:row>
      <xdr:rowOff>144780</xdr:rowOff>
    </xdr:from>
    <xdr:to>
      <xdr:col>12</xdr:col>
      <xdr:colOff>114300</xdr:colOff>
      <xdr:row>65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2FCA97-3711-4F8E-AA48-3B0D28EA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927"/>
  <sheetViews>
    <sheetView tabSelected="1" zoomScaleNormal="100" workbookViewId="0">
      <selection activeCell="D5" sqref="D5"/>
    </sheetView>
  </sheetViews>
  <sheetFormatPr defaultColWidth="14.44140625" defaultRowHeight="15" customHeight="1" x14ac:dyDescent="0.3"/>
  <cols>
    <col min="1" max="1" width="5" bestFit="1" customWidth="1"/>
    <col min="2" max="2" width="16.21875" bestFit="1" customWidth="1"/>
    <col min="3" max="3" width="12.77734375" bestFit="1" customWidth="1"/>
    <col min="4" max="4" width="18.88671875" bestFit="1" customWidth="1"/>
    <col min="5" max="5" width="13.88671875" hidden="1" customWidth="1"/>
    <col min="6" max="6" width="7.44140625" bestFit="1" customWidth="1"/>
    <col min="7" max="7" width="17.6640625" bestFit="1" customWidth="1"/>
    <col min="8" max="8" width="13.21875" style="9" bestFit="1" customWidth="1"/>
    <col min="9" max="9" width="3.88671875" style="4" customWidth="1"/>
    <col min="10" max="10" width="5" style="4" bestFit="1" customWidth="1"/>
    <col min="11" max="11" width="16.21875" style="4" bestFit="1" customWidth="1"/>
    <col min="12" max="12" width="12.77734375" style="4" bestFit="1" customWidth="1"/>
    <col min="13" max="13" width="18.88671875" style="4" bestFit="1" customWidth="1"/>
    <col min="14" max="14" width="11.6640625" style="4" bestFit="1" customWidth="1"/>
    <col min="15" max="15" width="7.44140625" style="4" bestFit="1" customWidth="1"/>
    <col min="16" max="16" width="17.6640625" style="4" bestFit="1" customWidth="1"/>
    <col min="17" max="17" width="12.33203125" style="4" customWidth="1"/>
    <col min="18" max="18" width="38.5546875" style="4" bestFit="1" customWidth="1"/>
    <col min="19" max="19" width="22.21875" style="4" bestFit="1" customWidth="1"/>
  </cols>
  <sheetData>
    <row r="1" spans="1:19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J1" s="22" t="s">
        <v>0</v>
      </c>
      <c r="K1" s="22" t="s">
        <v>1</v>
      </c>
      <c r="L1" s="22" t="s">
        <v>2</v>
      </c>
      <c r="M1" s="22" t="s">
        <v>3</v>
      </c>
      <c r="N1" s="22" t="s">
        <v>4</v>
      </c>
      <c r="O1" s="22" t="s">
        <v>5</v>
      </c>
      <c r="P1" s="22" t="s">
        <v>6</v>
      </c>
      <c r="Q1" s="22" t="s">
        <v>1385</v>
      </c>
      <c r="R1" s="22" t="s">
        <v>1386</v>
      </c>
      <c r="S1" s="22" t="s">
        <v>1394</v>
      </c>
    </row>
    <row r="2" spans="1:19" ht="12.75" customHeight="1" x14ac:dyDescent="0.3">
      <c r="A2" s="2">
        <v>1</v>
      </c>
      <c r="B2" s="2" t="s">
        <v>7</v>
      </c>
      <c r="C2" s="8" t="s">
        <v>8</v>
      </c>
      <c r="D2" s="2" t="s">
        <v>9</v>
      </c>
      <c r="E2" s="7" t="s">
        <v>10</v>
      </c>
      <c r="F2" s="2">
        <v>2</v>
      </c>
      <c r="G2" s="3">
        <v>18</v>
      </c>
      <c r="H2" s="3" t="s">
        <v>10</v>
      </c>
      <c r="I2"/>
      <c r="J2" s="2">
        <v>1</v>
      </c>
      <c r="K2" s="2" t="str">
        <f>TRIM(B2)</f>
        <v>S6513555</v>
      </c>
      <c r="L2" s="2" t="str">
        <f>TRIM(C2)</f>
        <v>ITA</v>
      </c>
      <c r="M2" s="2" t="str">
        <f>TRIM(D2)</f>
        <v>SG</v>
      </c>
      <c r="N2" s="2" t="str">
        <f>TRIM(E2)</f>
        <v>terminato</v>
      </c>
      <c r="O2" s="2">
        <v>2</v>
      </c>
      <c r="P2" s="3">
        <v>18</v>
      </c>
      <c r="Q2" s="3">
        <f>IF(F2=0,"",F2*G2)</f>
        <v>36</v>
      </c>
      <c r="R2" s="3" t="str">
        <f>_xlfn.CONCAT(C2,"-",D2,"-",G2)</f>
        <v>ITA-SG-18</v>
      </c>
      <c r="S2" s="3" t="str">
        <f>MID(B2,3,3)</f>
        <v>513</v>
      </c>
    </row>
    <row r="3" spans="1:19" ht="12.75" customHeight="1" x14ac:dyDescent="0.3">
      <c r="A3" s="2">
        <v>2</v>
      </c>
      <c r="B3" s="2" t="s">
        <v>7</v>
      </c>
      <c r="C3" s="8" t="s">
        <v>8</v>
      </c>
      <c r="D3" s="2" t="s">
        <v>9</v>
      </c>
      <c r="F3" s="2">
        <v>20</v>
      </c>
      <c r="G3" s="3">
        <v>30</v>
      </c>
      <c r="H3" s="3" t="str">
        <f>IF(E3="","non terminato","terminato")</f>
        <v>non terminato</v>
      </c>
      <c r="I3"/>
      <c r="J3" s="2">
        <v>2</v>
      </c>
      <c r="K3" s="2" t="str">
        <f>TRIM(B3)</f>
        <v>S6513555</v>
      </c>
      <c r="L3" s="2" t="str">
        <f>TRIM(C3)</f>
        <v>ITA</v>
      </c>
      <c r="M3" s="2" t="str">
        <f>TRIM(D3)</f>
        <v>SG</v>
      </c>
      <c r="N3" s="2" t="str">
        <f>TRIM(E3)</f>
        <v/>
      </c>
      <c r="O3" s="2">
        <v>20</v>
      </c>
      <c r="P3" s="3">
        <v>30</v>
      </c>
      <c r="Q3" s="3">
        <f>IF(F3=0,"",F3*G3)</f>
        <v>600</v>
      </c>
      <c r="R3" s="3" t="str">
        <f>_xlfn.CONCAT(C3,"-",D3,"-",G3)</f>
        <v>ITA-SG-30</v>
      </c>
      <c r="S3" s="3" t="str">
        <f>MID(B3,3,3)</f>
        <v>513</v>
      </c>
    </row>
    <row r="4" spans="1:19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7" t="s">
        <v>10</v>
      </c>
      <c r="F4" s="2">
        <v>0</v>
      </c>
      <c r="G4" s="3">
        <v>27</v>
      </c>
      <c r="H4" s="3" t="s">
        <v>10</v>
      </c>
      <c r="I4"/>
      <c r="J4" s="2">
        <v>3</v>
      </c>
      <c r="K4" s="2" t="str">
        <f>TRIM(B4)</f>
        <v>Y1266505</v>
      </c>
      <c r="L4" s="2" t="str">
        <f>TRIM(C4)</f>
        <v>EGY</v>
      </c>
      <c r="M4" s="2" t="str">
        <f>TRIM(D4)</f>
        <v>ccc order</v>
      </c>
      <c r="N4" s="2" t="str">
        <f>TRIM(E4)</f>
        <v>terminato</v>
      </c>
      <c r="O4" s="2">
        <v>0</v>
      </c>
      <c r="P4" s="3">
        <v>27</v>
      </c>
      <c r="Q4" s="3" t="str">
        <f>IF(F4=0,"",F4*G4)</f>
        <v/>
      </c>
      <c r="R4" s="3" t="str">
        <f>_xlfn.CONCAT(C4,"-",D4,"-",G4)</f>
        <v>EGY-ccc order-27</v>
      </c>
      <c r="S4" s="3" t="str">
        <f>MID(B4,3,3)</f>
        <v>266</v>
      </c>
    </row>
    <row r="5" spans="1:19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F5" s="2">
        <v>0</v>
      </c>
      <c r="G5" s="3">
        <v>33</v>
      </c>
      <c r="H5" s="3" t="str">
        <f>IF(E5="","non terminato","terminato")</f>
        <v>non terminato</v>
      </c>
      <c r="I5"/>
      <c r="J5" s="2">
        <v>4</v>
      </c>
      <c r="K5" s="2" t="str">
        <f>TRIM(B5)</f>
        <v>Y1266505</v>
      </c>
      <c r="L5" s="2" t="str">
        <f>TRIM(C5)</f>
        <v>EGY</v>
      </c>
      <c r="M5" s="2" t="str">
        <f>TRIM(D5)</f>
        <v>ccc order</v>
      </c>
      <c r="N5" s="2" t="str">
        <f>TRIM(E5)</f>
        <v/>
      </c>
      <c r="O5" s="2">
        <v>0</v>
      </c>
      <c r="P5" s="3">
        <v>33</v>
      </c>
      <c r="Q5" s="3" t="str">
        <f>IF(F5=0,"",F5*G5)</f>
        <v/>
      </c>
      <c r="R5" s="3" t="str">
        <f>_xlfn.CONCAT(C5,"-",D5,"-",G5)</f>
        <v>EGY-ccc order-33</v>
      </c>
      <c r="S5" s="3" t="str">
        <f>MID(B5,3,3)</f>
        <v>266</v>
      </c>
    </row>
    <row r="6" spans="1:19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F6" s="2">
        <v>10</v>
      </c>
      <c r="G6" s="3">
        <v>38</v>
      </c>
      <c r="H6" s="3" t="str">
        <f>IF(E6="","non terminato","terminato")</f>
        <v>non terminato</v>
      </c>
      <c r="I6"/>
      <c r="J6" s="2">
        <v>5</v>
      </c>
      <c r="K6" s="2" t="str">
        <f>TRIM(B6)</f>
        <v>Y1266505</v>
      </c>
      <c r="L6" s="2" t="str">
        <f>TRIM(C6)</f>
        <v>EGY</v>
      </c>
      <c r="M6" s="2" t="str">
        <f>TRIM(D6)</f>
        <v>ccc order</v>
      </c>
      <c r="N6" s="2" t="str">
        <f>TRIM(E6)</f>
        <v/>
      </c>
      <c r="O6" s="2">
        <v>10</v>
      </c>
      <c r="P6" s="3">
        <v>38</v>
      </c>
      <c r="Q6" s="3">
        <f>IF(F6=0,"",F6*G6)</f>
        <v>380</v>
      </c>
      <c r="R6" s="3" t="str">
        <f>_xlfn.CONCAT(C6,"-",D6,"-",G6)</f>
        <v>EGY-ccc order-38</v>
      </c>
      <c r="S6" s="3" t="str">
        <f>MID(B6,3,3)</f>
        <v>266</v>
      </c>
    </row>
    <row r="7" spans="1:19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7" t="s">
        <v>10</v>
      </c>
      <c r="F7" s="2">
        <v>0</v>
      </c>
      <c r="G7" s="3">
        <v>23</v>
      </c>
      <c r="H7" s="3" t="s">
        <v>10</v>
      </c>
      <c r="I7"/>
      <c r="J7" s="2">
        <v>6</v>
      </c>
      <c r="K7" s="2" t="str">
        <f>TRIM(B7)</f>
        <v>A9808487</v>
      </c>
      <c r="L7" s="2" t="str">
        <f>TRIM(C7)</f>
        <v>EGY</v>
      </c>
      <c r="M7" s="2" t="str">
        <f>TRIM(D7)</f>
        <v>EGYPTIAN SAE</v>
      </c>
      <c r="N7" s="2" t="str">
        <f>TRIM(E7)</f>
        <v>terminato</v>
      </c>
      <c r="O7" s="2">
        <v>0</v>
      </c>
      <c r="P7" s="3">
        <v>23</v>
      </c>
      <c r="Q7" s="3" t="str">
        <f>IF(F7=0,"",F7*G7)</f>
        <v/>
      </c>
      <c r="R7" s="3" t="str">
        <f>_xlfn.CONCAT(C7,"-",D7,"-",G7)</f>
        <v>EGY-EGYPTIAN SAE-23</v>
      </c>
      <c r="S7" s="3" t="str">
        <f>MID(B7,3,3)</f>
        <v>808</v>
      </c>
    </row>
    <row r="8" spans="1:19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F8" s="2">
        <v>10</v>
      </c>
      <c r="G8" s="3">
        <v>30</v>
      </c>
      <c r="H8" s="3" t="str">
        <f>IF(E8="","non terminato","terminato")</f>
        <v>non terminato</v>
      </c>
      <c r="I8"/>
      <c r="J8" s="2">
        <v>7</v>
      </c>
      <c r="K8" s="2" t="str">
        <f>TRIM(B8)</f>
        <v>A9808487</v>
      </c>
      <c r="L8" s="2" t="str">
        <f>TRIM(C8)</f>
        <v>EGY</v>
      </c>
      <c r="M8" s="2" t="str">
        <f>TRIM(D8)</f>
        <v>EGYPTIAN SAE</v>
      </c>
      <c r="N8" s="2" t="str">
        <f>TRIM(E8)</f>
        <v/>
      </c>
      <c r="O8" s="2">
        <v>10</v>
      </c>
      <c r="P8" s="3">
        <v>30</v>
      </c>
      <c r="Q8" s="3">
        <f>IF(F8=0,"",F8*G8)</f>
        <v>300</v>
      </c>
      <c r="R8" s="3" t="str">
        <f>_xlfn.CONCAT(C8,"-",D8,"-",G8)</f>
        <v>EGY-EGYPTIAN SAE-30</v>
      </c>
      <c r="S8" s="3" t="str">
        <f>MID(B8,3,3)</f>
        <v>808</v>
      </c>
    </row>
    <row r="9" spans="1:19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F9" s="2">
        <v>30</v>
      </c>
      <c r="G9" s="3">
        <v>22</v>
      </c>
      <c r="H9" s="3" t="str">
        <f>IF(E9="","non terminato","terminato")</f>
        <v>non terminato</v>
      </c>
      <c r="I9"/>
      <c r="J9" s="2">
        <v>8</v>
      </c>
      <c r="K9" s="2" t="str">
        <f>TRIM(B9)</f>
        <v>T1887231</v>
      </c>
      <c r="L9" s="2" t="str">
        <f>TRIM(C9)</f>
        <v>EGY</v>
      </c>
      <c r="M9" s="2" t="str">
        <f>TRIM(D9)</f>
        <v>ccc order</v>
      </c>
      <c r="N9" s="2" t="str">
        <f>TRIM(E9)</f>
        <v/>
      </c>
      <c r="O9" s="2">
        <v>30</v>
      </c>
      <c r="P9" s="3">
        <v>22</v>
      </c>
      <c r="Q9" s="3">
        <f>IF(F9=0,"",F9*G9)</f>
        <v>660</v>
      </c>
      <c r="R9" s="3" t="str">
        <f>_xlfn.CONCAT(C9,"-",D9,"-",G9)</f>
        <v>EGY-ccc order-22</v>
      </c>
      <c r="S9" s="3" t="str">
        <f>MID(B9,3,3)</f>
        <v>887</v>
      </c>
    </row>
    <row r="10" spans="1:19" ht="12.75" customHeight="1" x14ac:dyDescent="0.3">
      <c r="A10" s="2">
        <v>9</v>
      </c>
      <c r="B10" s="2" t="s">
        <v>16</v>
      </c>
      <c r="C10" s="2" t="s">
        <v>13</v>
      </c>
      <c r="D10" s="2" t="s">
        <v>12</v>
      </c>
      <c r="F10" s="2">
        <v>20</v>
      </c>
      <c r="G10" s="3">
        <v>32</v>
      </c>
      <c r="H10" s="3" t="str">
        <f>IF(E10="","non terminato","terminato")</f>
        <v>non terminato</v>
      </c>
      <c r="I10"/>
      <c r="J10" s="2">
        <v>9</v>
      </c>
      <c r="K10" s="2" t="str">
        <f>TRIM(B10)</f>
        <v>T1887231</v>
      </c>
      <c r="L10" s="2" t="str">
        <f>TRIM(C10)</f>
        <v>EGY</v>
      </c>
      <c r="M10" s="2" t="str">
        <f>TRIM(D10)</f>
        <v>ccc order</v>
      </c>
      <c r="N10" s="2" t="str">
        <f>TRIM(E10)</f>
        <v/>
      </c>
      <c r="O10" s="2">
        <v>20</v>
      </c>
      <c r="P10" s="3">
        <v>32</v>
      </c>
      <c r="Q10" s="3">
        <f>IF(F10=0,"",F10*G10)</f>
        <v>640</v>
      </c>
      <c r="R10" s="3" t="str">
        <f>_xlfn.CONCAT(C10,"-",D10,"-",G10)</f>
        <v>EGY-ccc order-32</v>
      </c>
      <c r="S10" s="3" t="str">
        <f>MID(B10,3,3)</f>
        <v>887</v>
      </c>
    </row>
    <row r="11" spans="1:19" ht="12.75" customHeight="1" x14ac:dyDescent="0.3">
      <c r="A11" s="2">
        <v>10</v>
      </c>
      <c r="B11" s="2" t="s">
        <v>16</v>
      </c>
      <c r="C11" s="2" t="s">
        <v>13</v>
      </c>
      <c r="D11" s="2" t="s">
        <v>12</v>
      </c>
      <c r="F11" s="2">
        <v>20</v>
      </c>
      <c r="G11" s="3">
        <v>37</v>
      </c>
      <c r="H11" s="3" t="str">
        <f>IF(E11="","non terminato","terminato")</f>
        <v>non terminato</v>
      </c>
      <c r="I11"/>
      <c r="J11" s="2">
        <v>10</v>
      </c>
      <c r="K11" s="2" t="str">
        <f>TRIM(B11)</f>
        <v>T1887231</v>
      </c>
      <c r="L11" s="2" t="str">
        <f>TRIM(C11)</f>
        <v>EGY</v>
      </c>
      <c r="M11" s="2" t="str">
        <f>TRIM(D11)</f>
        <v>ccc order</v>
      </c>
      <c r="N11" s="2" t="str">
        <f>TRIM(E11)</f>
        <v/>
      </c>
      <c r="O11" s="2">
        <v>20</v>
      </c>
      <c r="P11" s="3">
        <v>37</v>
      </c>
      <c r="Q11" s="3">
        <f>IF(F11=0,"",F11*G11)</f>
        <v>740</v>
      </c>
      <c r="R11" s="3" t="str">
        <f>_xlfn.CONCAT(C11,"-",D11,"-",G11)</f>
        <v>EGY-ccc order-37</v>
      </c>
      <c r="S11" s="3" t="str">
        <f>MID(B11,3,3)</f>
        <v>887</v>
      </c>
    </row>
    <row r="12" spans="1:19" ht="12.75" customHeight="1" x14ac:dyDescent="0.3">
      <c r="A12" s="2">
        <v>11</v>
      </c>
      <c r="B12" s="2" t="s">
        <v>16</v>
      </c>
      <c r="C12" s="2" t="s">
        <v>13</v>
      </c>
      <c r="D12" s="2" t="s">
        <v>12</v>
      </c>
      <c r="E12" s="7" t="s">
        <v>10</v>
      </c>
      <c r="F12" s="2">
        <v>0</v>
      </c>
      <c r="G12" s="3">
        <v>10</v>
      </c>
      <c r="H12" s="3" t="s">
        <v>10</v>
      </c>
      <c r="I12"/>
      <c r="J12" s="2">
        <v>11</v>
      </c>
      <c r="K12" s="2" t="str">
        <f>TRIM(B12)</f>
        <v>T1887231</v>
      </c>
      <c r="L12" s="2" t="str">
        <f>TRIM(C12)</f>
        <v>EGY</v>
      </c>
      <c r="M12" s="2" t="str">
        <f>TRIM(D12)</f>
        <v>ccc order</v>
      </c>
      <c r="N12" s="2" t="str">
        <f>TRIM(E12)</f>
        <v>terminato</v>
      </c>
      <c r="O12" s="2">
        <v>0</v>
      </c>
      <c r="P12" s="3">
        <v>10</v>
      </c>
      <c r="Q12" s="3" t="str">
        <f>IF(F12=0,"",F12*G12)</f>
        <v/>
      </c>
      <c r="R12" s="3" t="str">
        <f>_xlfn.CONCAT(C12,"-",D12,"-",G12)</f>
        <v>EGY-ccc order-10</v>
      </c>
      <c r="S12" s="3" t="str">
        <f>MID(B12,3,3)</f>
        <v>887</v>
      </c>
    </row>
    <row r="13" spans="1:19" ht="12.75" customHeight="1" x14ac:dyDescent="0.3">
      <c r="A13" s="2">
        <v>12</v>
      </c>
      <c r="B13" s="2" t="s">
        <v>17</v>
      </c>
      <c r="C13" s="2" t="s">
        <v>13</v>
      </c>
      <c r="D13" s="2" t="s">
        <v>12</v>
      </c>
      <c r="F13" s="2">
        <v>30</v>
      </c>
      <c r="G13" s="3">
        <v>11</v>
      </c>
      <c r="H13" s="3" t="str">
        <f>IF(E13="","non terminato","terminato")</f>
        <v>non terminato</v>
      </c>
      <c r="I13"/>
      <c r="J13" s="2">
        <v>12</v>
      </c>
      <c r="K13" s="2" t="str">
        <f>TRIM(B13)</f>
        <v>K0861000</v>
      </c>
      <c r="L13" s="2" t="str">
        <f>TRIM(C13)</f>
        <v>EGY</v>
      </c>
      <c r="M13" s="2" t="str">
        <f>TRIM(D13)</f>
        <v>ccc order</v>
      </c>
      <c r="N13" s="2" t="str">
        <f>TRIM(E13)</f>
        <v/>
      </c>
      <c r="O13" s="2">
        <v>30</v>
      </c>
      <c r="P13" s="3">
        <v>11</v>
      </c>
      <c r="Q13" s="3">
        <f>IF(F13=0,"",F13*G13)</f>
        <v>330</v>
      </c>
      <c r="R13" s="3" t="str">
        <f>_xlfn.CONCAT(C13,"-",D13,"-",G13)</f>
        <v>EGY-ccc order-11</v>
      </c>
      <c r="S13" s="3" t="str">
        <f>MID(B13,3,3)</f>
        <v>861</v>
      </c>
    </row>
    <row r="14" spans="1:19" ht="12.75" customHeight="1" x14ac:dyDescent="0.3">
      <c r="A14" s="2">
        <v>13</v>
      </c>
      <c r="B14" s="2" t="s">
        <v>18</v>
      </c>
      <c r="C14" s="2" t="s">
        <v>19</v>
      </c>
      <c r="D14" s="2" t="s">
        <v>20</v>
      </c>
      <c r="E14" s="7" t="s">
        <v>10</v>
      </c>
      <c r="F14" s="2">
        <v>0</v>
      </c>
      <c r="G14" s="3">
        <v>37</v>
      </c>
      <c r="H14" s="3" t="s">
        <v>10</v>
      </c>
      <c r="I14"/>
      <c r="J14" s="2">
        <v>13</v>
      </c>
      <c r="K14" s="2" t="str">
        <f>TRIM(B14)</f>
        <v>A1569652</v>
      </c>
      <c r="L14" s="2" t="str">
        <f>TRIM(C14)</f>
        <v>EGY</v>
      </c>
      <c r="M14" s="2" t="str">
        <f>TRIM(D14)</f>
        <v>zan pin assuf S.A.E.</v>
      </c>
      <c r="N14" s="2" t="str">
        <f>TRIM(E14)</f>
        <v>terminato</v>
      </c>
      <c r="O14" s="2">
        <v>0</v>
      </c>
      <c r="P14" s="3">
        <v>37</v>
      </c>
      <c r="Q14" s="3" t="str">
        <f>IF(F14=0,"",F14*G14)</f>
        <v/>
      </c>
      <c r="R14" s="3" t="str">
        <f>_xlfn.CONCAT(C14,"-",D14,"-",G14)</f>
        <v>EGY   -zan pin assuf S.A.E.-37</v>
      </c>
      <c r="S14" s="3" t="str">
        <f>MID(B14,3,3)</f>
        <v>569</v>
      </c>
    </row>
    <row r="15" spans="1:19" ht="12.75" customHeight="1" x14ac:dyDescent="0.3">
      <c r="A15" s="2">
        <v>14</v>
      </c>
      <c r="B15" s="2" t="s">
        <v>18</v>
      </c>
      <c r="C15" s="2" t="s">
        <v>13</v>
      </c>
      <c r="D15" s="2" t="s">
        <v>20</v>
      </c>
      <c r="F15" s="2">
        <v>30</v>
      </c>
      <c r="G15" s="3">
        <v>17</v>
      </c>
      <c r="H15" s="3" t="str">
        <f>IF(E15="","non terminato","terminato")</f>
        <v>non terminato</v>
      </c>
      <c r="I15"/>
      <c r="J15" s="2">
        <v>14</v>
      </c>
      <c r="K15" s="2" t="str">
        <f>TRIM(B15)</f>
        <v>A1569652</v>
      </c>
      <c r="L15" s="2" t="str">
        <f>TRIM(C15)</f>
        <v>EGY</v>
      </c>
      <c r="M15" s="2" t="str">
        <f>TRIM(D15)</f>
        <v>zan pin assuf S.A.E.</v>
      </c>
      <c r="N15" s="2" t="str">
        <f>TRIM(E15)</f>
        <v/>
      </c>
      <c r="O15" s="2">
        <v>30</v>
      </c>
      <c r="P15" s="3">
        <v>17</v>
      </c>
      <c r="Q15" s="3">
        <f>IF(F15=0,"",F15*G15)</f>
        <v>510</v>
      </c>
      <c r="R15" s="3" t="str">
        <f>_xlfn.CONCAT(C15,"-",D15,"-",G15)</f>
        <v>EGY-zan pin assuf S.A.E.-17</v>
      </c>
      <c r="S15" s="3" t="str">
        <f>MID(B15,3,3)</f>
        <v>569</v>
      </c>
    </row>
    <row r="16" spans="1:19" ht="12.75" customHeight="1" x14ac:dyDescent="0.3">
      <c r="A16" s="2">
        <v>15</v>
      </c>
      <c r="B16" s="2" t="s">
        <v>18</v>
      </c>
      <c r="C16" s="2" t="s">
        <v>13</v>
      </c>
      <c r="D16" s="2" t="s">
        <v>20</v>
      </c>
      <c r="F16" s="2">
        <v>20</v>
      </c>
      <c r="G16" s="3">
        <v>18</v>
      </c>
      <c r="H16" s="3" t="str">
        <f>IF(E16="","non terminato","terminato")</f>
        <v>non terminato</v>
      </c>
      <c r="I16"/>
      <c r="J16" s="2">
        <v>15</v>
      </c>
      <c r="K16" s="2" t="str">
        <f>TRIM(B16)</f>
        <v>A1569652</v>
      </c>
      <c r="L16" s="2" t="str">
        <f>TRIM(C16)</f>
        <v>EGY</v>
      </c>
      <c r="M16" s="2" t="str">
        <f>TRIM(D16)</f>
        <v>zan pin assuf S.A.E.</v>
      </c>
      <c r="N16" s="2" t="str">
        <f>TRIM(E16)</f>
        <v/>
      </c>
      <c r="O16" s="2">
        <v>20</v>
      </c>
      <c r="P16" s="3">
        <v>18</v>
      </c>
      <c r="Q16" s="3">
        <f>IF(F16=0,"",F16*G16)</f>
        <v>360</v>
      </c>
      <c r="R16" s="3" t="str">
        <f>_xlfn.CONCAT(C16,"-",D16,"-",G16)</f>
        <v>EGY-zan pin assuf S.A.E.-18</v>
      </c>
      <c r="S16" s="3" t="str">
        <f>MID(B16,3,3)</f>
        <v>569</v>
      </c>
    </row>
    <row r="17" spans="1:19" ht="12.75" customHeight="1" x14ac:dyDescent="0.3">
      <c r="A17" s="2">
        <v>16</v>
      </c>
      <c r="B17" s="2" t="s">
        <v>21</v>
      </c>
      <c r="C17" s="2" t="s">
        <v>13</v>
      </c>
      <c r="D17" s="2" t="s">
        <v>20</v>
      </c>
      <c r="F17" s="2">
        <v>20</v>
      </c>
      <c r="G17" s="3">
        <v>35</v>
      </c>
      <c r="H17" s="3" t="str">
        <f>IF(E17="","non terminato","terminato")</f>
        <v>non terminato</v>
      </c>
      <c r="I17"/>
      <c r="J17" s="2">
        <v>16</v>
      </c>
      <c r="K17" s="2" t="str">
        <f>TRIM(B17)</f>
        <v>H2155638</v>
      </c>
      <c r="L17" s="2" t="str">
        <f>TRIM(C17)</f>
        <v>EGY</v>
      </c>
      <c r="M17" s="2" t="str">
        <f>TRIM(D17)</f>
        <v>zan pin assuf S.A.E.</v>
      </c>
      <c r="N17" s="2" t="str">
        <f>TRIM(E17)</f>
        <v/>
      </c>
      <c r="O17" s="2">
        <v>20</v>
      </c>
      <c r="P17" s="3">
        <v>35</v>
      </c>
      <c r="Q17" s="3">
        <f>IF(F17=0,"",F17*G17)</f>
        <v>700</v>
      </c>
      <c r="R17" s="3" t="str">
        <f>_xlfn.CONCAT(C17,"-",D17,"-",G17)</f>
        <v>EGY-zan pin assuf S.A.E.-35</v>
      </c>
      <c r="S17" s="3" t="str">
        <f>MID(B17,3,3)</f>
        <v>155</v>
      </c>
    </row>
    <row r="18" spans="1:19" ht="12.75" customHeight="1" x14ac:dyDescent="0.3">
      <c r="A18" s="2">
        <v>17</v>
      </c>
      <c r="B18" s="2" t="s">
        <v>21</v>
      </c>
      <c r="C18" s="2" t="s">
        <v>13</v>
      </c>
      <c r="D18" s="2" t="s">
        <v>20</v>
      </c>
      <c r="F18" s="2">
        <v>30</v>
      </c>
      <c r="G18" s="3">
        <v>17</v>
      </c>
      <c r="H18" s="3" t="str">
        <f>IF(E18="","non terminato","terminato")</f>
        <v>non terminato</v>
      </c>
      <c r="I18"/>
      <c r="J18" s="2">
        <v>17</v>
      </c>
      <c r="K18" s="2" t="str">
        <f>TRIM(B18)</f>
        <v>H2155638</v>
      </c>
      <c r="L18" s="2" t="str">
        <f>TRIM(C18)</f>
        <v>EGY</v>
      </c>
      <c r="M18" s="2" t="str">
        <f>TRIM(D18)</f>
        <v>zan pin assuf S.A.E.</v>
      </c>
      <c r="N18" s="2" t="str">
        <f>TRIM(E18)</f>
        <v/>
      </c>
      <c r="O18" s="2">
        <v>30</v>
      </c>
      <c r="P18" s="3">
        <v>17</v>
      </c>
      <c r="Q18" s="3">
        <f>IF(F18=0,"",F18*G18)</f>
        <v>510</v>
      </c>
      <c r="R18" s="3" t="str">
        <f>_xlfn.CONCAT(C18,"-",D18,"-",G18)</f>
        <v>EGY-zan pin assuf S.A.E.-17</v>
      </c>
      <c r="S18" s="3" t="str">
        <f>MID(B18,3,3)</f>
        <v>155</v>
      </c>
    </row>
    <row r="19" spans="1:19" ht="12.75" customHeight="1" x14ac:dyDescent="0.3">
      <c r="A19" s="2">
        <v>18</v>
      </c>
      <c r="B19" s="2" t="s">
        <v>21</v>
      </c>
      <c r="C19" s="2" t="s">
        <v>13</v>
      </c>
      <c r="D19" s="2" t="s">
        <v>20</v>
      </c>
      <c r="E19" s="7" t="s">
        <v>10</v>
      </c>
      <c r="F19" s="2">
        <v>0</v>
      </c>
      <c r="G19" s="3">
        <v>30</v>
      </c>
      <c r="H19" s="3" t="s">
        <v>10</v>
      </c>
      <c r="I19"/>
      <c r="J19" s="2">
        <v>18</v>
      </c>
      <c r="K19" s="2" t="str">
        <f>TRIM(B19)</f>
        <v>H2155638</v>
      </c>
      <c r="L19" s="2" t="str">
        <f>TRIM(C19)</f>
        <v>EGY</v>
      </c>
      <c r="M19" s="2" t="str">
        <f>TRIM(D19)</f>
        <v>zan pin assuf S.A.E.</v>
      </c>
      <c r="N19" s="2" t="str">
        <f>TRIM(E19)</f>
        <v>terminato</v>
      </c>
      <c r="O19" s="2">
        <v>0</v>
      </c>
      <c r="P19" s="3">
        <v>30</v>
      </c>
      <c r="Q19" s="3" t="str">
        <f>IF(F19=0,"",F19*G19)</f>
        <v/>
      </c>
      <c r="R19" s="3" t="str">
        <f>_xlfn.CONCAT(C19,"-",D19,"-",G19)</f>
        <v>EGY-zan pin assuf S.A.E.-30</v>
      </c>
      <c r="S19" s="3" t="str">
        <f>MID(B19,3,3)</f>
        <v>155</v>
      </c>
    </row>
    <row r="20" spans="1:19" ht="12.75" customHeight="1" x14ac:dyDescent="0.3">
      <c r="A20" s="2">
        <v>19</v>
      </c>
      <c r="B20" s="2" t="s">
        <v>21</v>
      </c>
      <c r="C20" s="2" t="s">
        <v>13</v>
      </c>
      <c r="D20" s="2" t="s">
        <v>20</v>
      </c>
      <c r="F20" s="2">
        <v>10</v>
      </c>
      <c r="G20" s="3">
        <v>30</v>
      </c>
      <c r="H20" s="3" t="str">
        <f>IF(E20="","non terminato","terminato")</f>
        <v>non terminato</v>
      </c>
      <c r="I20" s="5"/>
      <c r="J20" s="2">
        <v>19</v>
      </c>
      <c r="K20" s="2" t="str">
        <f>TRIM(B20)</f>
        <v>H2155638</v>
      </c>
      <c r="L20" s="2" t="str">
        <f>TRIM(C20)</f>
        <v>EGY</v>
      </c>
      <c r="M20" s="2" t="str">
        <f>TRIM(D20)</f>
        <v>zan pin assuf S.A.E.</v>
      </c>
      <c r="N20" s="2" t="str">
        <f>TRIM(E20)</f>
        <v/>
      </c>
      <c r="O20" s="2">
        <v>10</v>
      </c>
      <c r="P20" s="3">
        <v>30</v>
      </c>
      <c r="Q20" s="3">
        <f>IF(F20=0,"",F20*G20)</f>
        <v>300</v>
      </c>
      <c r="R20" s="3" t="str">
        <f>_xlfn.CONCAT(C20,"-",D20,"-",G20)</f>
        <v>EGY-zan pin assuf S.A.E.-30</v>
      </c>
      <c r="S20" s="3" t="str">
        <f>MID(B20,3,3)</f>
        <v>155</v>
      </c>
    </row>
    <row r="21" spans="1:19" ht="12.75" customHeight="1" x14ac:dyDescent="0.3">
      <c r="A21" s="2">
        <v>20</v>
      </c>
      <c r="B21" s="2" t="s">
        <v>22</v>
      </c>
      <c r="C21" s="2" t="s">
        <v>13</v>
      </c>
      <c r="D21" s="2" t="s">
        <v>12</v>
      </c>
      <c r="F21" s="2">
        <v>20</v>
      </c>
      <c r="G21" s="3">
        <v>38</v>
      </c>
      <c r="H21" s="3" t="str">
        <f>IF(E21="","non terminato","terminato")</f>
        <v>non terminato</v>
      </c>
      <c r="I21" s="5"/>
      <c r="J21" s="2">
        <v>20</v>
      </c>
      <c r="K21" s="2" t="str">
        <f>TRIM(B21)</f>
        <v>M0075125</v>
      </c>
      <c r="L21" s="2" t="str">
        <f>TRIM(C21)</f>
        <v>EGY</v>
      </c>
      <c r="M21" s="2" t="str">
        <f>TRIM(D21)</f>
        <v>ccc order</v>
      </c>
      <c r="N21" s="2" t="str">
        <f>TRIM(E21)</f>
        <v/>
      </c>
      <c r="O21" s="2">
        <v>20</v>
      </c>
      <c r="P21" s="3">
        <v>38</v>
      </c>
      <c r="Q21" s="3">
        <f>IF(F21=0,"",F21*G21)</f>
        <v>760</v>
      </c>
      <c r="R21" s="3" t="str">
        <f>_xlfn.CONCAT(C21,"-",D21,"-",G21)</f>
        <v>EGY-ccc order-38</v>
      </c>
      <c r="S21" s="3" t="str">
        <f>MID(B21,3,3)</f>
        <v>075</v>
      </c>
    </row>
    <row r="22" spans="1:19" ht="12.75" customHeight="1" x14ac:dyDescent="0.3">
      <c r="A22" s="2">
        <v>21</v>
      </c>
      <c r="B22" s="2" t="s">
        <v>22</v>
      </c>
      <c r="C22" s="2" t="s">
        <v>13</v>
      </c>
      <c r="D22" s="2" t="s">
        <v>12</v>
      </c>
      <c r="E22" s="7" t="s">
        <v>10</v>
      </c>
      <c r="F22" s="2">
        <v>0</v>
      </c>
      <c r="G22" s="3">
        <v>34</v>
      </c>
      <c r="H22" s="3" t="s">
        <v>10</v>
      </c>
      <c r="I22" s="5"/>
      <c r="J22" s="2">
        <v>21</v>
      </c>
      <c r="K22" s="2" t="str">
        <f>TRIM(B22)</f>
        <v>M0075125</v>
      </c>
      <c r="L22" s="2" t="str">
        <f>TRIM(C22)</f>
        <v>EGY</v>
      </c>
      <c r="M22" s="2" t="str">
        <f>TRIM(D22)</f>
        <v>ccc order</v>
      </c>
      <c r="N22" s="2" t="str">
        <f>TRIM(E22)</f>
        <v>terminato</v>
      </c>
      <c r="O22" s="2">
        <v>0</v>
      </c>
      <c r="P22" s="3">
        <v>34</v>
      </c>
      <c r="Q22" s="3" t="str">
        <f>IF(F22=0,"",F22*G22)</f>
        <v/>
      </c>
      <c r="R22" s="3" t="str">
        <f>_xlfn.CONCAT(C22,"-",D22,"-",G22)</f>
        <v>EGY-ccc order-34</v>
      </c>
      <c r="S22" s="3" t="str">
        <f>MID(B22,3,3)</f>
        <v>075</v>
      </c>
    </row>
    <row r="23" spans="1:19" ht="12.75" customHeight="1" x14ac:dyDescent="0.3">
      <c r="A23" s="2">
        <v>22</v>
      </c>
      <c r="B23" s="2" t="s">
        <v>22</v>
      </c>
      <c r="C23" s="2" t="s">
        <v>13</v>
      </c>
      <c r="D23" s="2" t="s">
        <v>12</v>
      </c>
      <c r="F23" s="2">
        <v>20</v>
      </c>
      <c r="G23" s="3">
        <v>23</v>
      </c>
      <c r="H23" s="3" t="str">
        <f>IF(E23="","non terminato","terminato")</f>
        <v>non terminato</v>
      </c>
      <c r="I23" s="5"/>
      <c r="J23" s="2">
        <v>22</v>
      </c>
      <c r="K23" s="2" t="str">
        <f>TRIM(B23)</f>
        <v>M0075125</v>
      </c>
      <c r="L23" s="2" t="str">
        <f>TRIM(C23)</f>
        <v>EGY</v>
      </c>
      <c r="M23" s="2" t="str">
        <f>TRIM(D23)</f>
        <v>ccc order</v>
      </c>
      <c r="N23" s="2" t="str">
        <f>TRIM(E23)</f>
        <v/>
      </c>
      <c r="O23" s="2">
        <v>20</v>
      </c>
      <c r="P23" s="3">
        <v>23</v>
      </c>
      <c r="Q23" s="3">
        <f>IF(F23=0,"",F23*G23)</f>
        <v>460</v>
      </c>
      <c r="R23" s="3" t="str">
        <f>_xlfn.CONCAT(C23,"-",D23,"-",G23)</f>
        <v>EGY-ccc order-23</v>
      </c>
      <c r="S23" s="3" t="str">
        <f>MID(B23,3,3)</f>
        <v>075</v>
      </c>
    </row>
    <row r="24" spans="1:19" ht="12.75" customHeight="1" x14ac:dyDescent="0.3">
      <c r="A24" s="2">
        <v>23</v>
      </c>
      <c r="B24" s="2" t="s">
        <v>23</v>
      </c>
      <c r="C24" s="2" t="s">
        <v>13</v>
      </c>
      <c r="D24" s="2" t="s">
        <v>20</v>
      </c>
      <c r="F24" s="2">
        <v>10</v>
      </c>
      <c r="G24" s="3">
        <v>19</v>
      </c>
      <c r="H24" s="3" t="str">
        <f>IF(E24="","non terminato","terminato")</f>
        <v>non terminato</v>
      </c>
      <c r="I24" s="5"/>
      <c r="J24" s="2">
        <v>23</v>
      </c>
      <c r="K24" s="2" t="str">
        <f>TRIM(B24)</f>
        <v>D6590030</v>
      </c>
      <c r="L24" s="2" t="str">
        <f>TRIM(C24)</f>
        <v>EGY</v>
      </c>
      <c r="M24" s="2" t="str">
        <f>TRIM(D24)</f>
        <v>zan pin assuf S.A.E.</v>
      </c>
      <c r="N24" s="2" t="str">
        <f>TRIM(E24)</f>
        <v/>
      </c>
      <c r="O24" s="2">
        <v>10</v>
      </c>
      <c r="P24" s="3">
        <v>19</v>
      </c>
      <c r="Q24" s="3">
        <f>IF(F24=0,"",F24*G24)</f>
        <v>190</v>
      </c>
      <c r="R24" s="3" t="str">
        <f>_xlfn.CONCAT(C24,"-",D24,"-",G24)</f>
        <v>EGY-zan pin assuf S.A.E.-19</v>
      </c>
      <c r="S24" s="3" t="str">
        <f>MID(B24,3,3)</f>
        <v>590</v>
      </c>
    </row>
    <row r="25" spans="1:19" ht="12.75" customHeight="1" x14ac:dyDescent="0.3">
      <c r="A25" s="2">
        <v>24</v>
      </c>
      <c r="B25" s="2" t="s">
        <v>23</v>
      </c>
      <c r="C25" s="2" t="s">
        <v>13</v>
      </c>
      <c r="D25" s="2" t="s">
        <v>20</v>
      </c>
      <c r="E25" s="7" t="s">
        <v>10</v>
      </c>
      <c r="F25" s="2">
        <v>0</v>
      </c>
      <c r="G25" s="3">
        <v>25</v>
      </c>
      <c r="H25" s="3" t="s">
        <v>10</v>
      </c>
      <c r="I25" s="5"/>
      <c r="J25" s="2">
        <v>24</v>
      </c>
      <c r="K25" s="2" t="str">
        <f>TRIM(B25)</f>
        <v>D6590030</v>
      </c>
      <c r="L25" s="2" t="str">
        <f>TRIM(C25)</f>
        <v>EGY</v>
      </c>
      <c r="M25" s="2" t="str">
        <f>TRIM(D25)</f>
        <v>zan pin assuf S.A.E.</v>
      </c>
      <c r="N25" s="2" t="str">
        <f>TRIM(E25)</f>
        <v>terminato</v>
      </c>
      <c r="O25" s="2">
        <v>0</v>
      </c>
      <c r="P25" s="3">
        <v>25</v>
      </c>
      <c r="Q25" s="3" t="str">
        <f>IF(F25=0,"",F25*G25)</f>
        <v/>
      </c>
      <c r="R25" s="3" t="str">
        <f>_xlfn.CONCAT(C25,"-",D25,"-",G25)</f>
        <v>EGY-zan pin assuf S.A.E.-25</v>
      </c>
      <c r="S25" s="3" t="str">
        <f>MID(B25,3,3)</f>
        <v>590</v>
      </c>
    </row>
    <row r="26" spans="1:19" ht="12.75" customHeight="1" x14ac:dyDescent="0.3">
      <c r="A26" s="2">
        <v>25</v>
      </c>
      <c r="B26" s="2" t="s">
        <v>23</v>
      </c>
      <c r="C26" s="2" t="s">
        <v>13</v>
      </c>
      <c r="D26" s="2" t="s">
        <v>20</v>
      </c>
      <c r="F26" s="2">
        <v>10</v>
      </c>
      <c r="G26" s="3">
        <v>26</v>
      </c>
      <c r="H26" s="3" t="str">
        <f>IF(E26="","non terminato","terminato")</f>
        <v>non terminato</v>
      </c>
      <c r="J26" s="2">
        <v>25</v>
      </c>
      <c r="K26" s="2" t="str">
        <f>TRIM(B26)</f>
        <v>D6590030</v>
      </c>
      <c r="L26" s="2" t="str">
        <f>TRIM(C26)</f>
        <v>EGY</v>
      </c>
      <c r="M26" s="2" t="str">
        <f>TRIM(D26)</f>
        <v>zan pin assuf S.A.E.</v>
      </c>
      <c r="N26" s="2" t="str">
        <f>TRIM(E26)</f>
        <v/>
      </c>
      <c r="O26" s="2">
        <v>10</v>
      </c>
      <c r="P26" s="3">
        <v>26</v>
      </c>
      <c r="Q26" s="3">
        <f>IF(F26=0,"",F26*G26)</f>
        <v>260</v>
      </c>
      <c r="R26" s="3" t="str">
        <f>_xlfn.CONCAT(C26,"-",D26,"-",G26)</f>
        <v>EGY-zan pin assuf S.A.E.-26</v>
      </c>
      <c r="S26" s="3" t="str">
        <f>MID(B26,3,3)</f>
        <v>590</v>
      </c>
    </row>
    <row r="27" spans="1:19" ht="12.75" customHeight="1" x14ac:dyDescent="0.3">
      <c r="A27" s="2">
        <v>26</v>
      </c>
      <c r="B27" s="2" t="s">
        <v>24</v>
      </c>
      <c r="C27" s="2" t="s">
        <v>13</v>
      </c>
      <c r="D27" s="2" t="s">
        <v>12</v>
      </c>
      <c r="F27" s="2">
        <v>30</v>
      </c>
      <c r="G27" s="3">
        <v>16</v>
      </c>
      <c r="H27" s="3" t="str">
        <f>IF(E27="","non terminato","terminato")</f>
        <v>non terminato</v>
      </c>
      <c r="J27" s="2">
        <v>26</v>
      </c>
      <c r="K27" s="2" t="str">
        <f>TRIM(B27)</f>
        <v>M0198904</v>
      </c>
      <c r="L27" s="2" t="str">
        <f>TRIM(C27)</f>
        <v>EGY</v>
      </c>
      <c r="M27" s="2" t="str">
        <f>TRIM(D27)</f>
        <v>ccc order</v>
      </c>
      <c r="N27" s="2" t="str">
        <f>TRIM(E27)</f>
        <v/>
      </c>
      <c r="O27" s="2">
        <v>30</v>
      </c>
      <c r="P27" s="3">
        <v>16</v>
      </c>
      <c r="Q27" s="3">
        <f>IF(F27=0,"",F27*G27)</f>
        <v>480</v>
      </c>
      <c r="R27" s="3" t="str">
        <f>_xlfn.CONCAT(C27,"-",D27,"-",G27)</f>
        <v>EGY-ccc order-16</v>
      </c>
      <c r="S27" s="3" t="str">
        <f>MID(B27,3,3)</f>
        <v>198</v>
      </c>
    </row>
    <row r="28" spans="1:19" ht="12.75" customHeight="1" x14ac:dyDescent="0.3">
      <c r="A28" s="2">
        <v>27</v>
      </c>
      <c r="B28" s="2" t="s">
        <v>24</v>
      </c>
      <c r="C28" s="2" t="s">
        <v>13</v>
      </c>
      <c r="D28" s="2" t="s">
        <v>12</v>
      </c>
      <c r="E28" s="7" t="s">
        <v>10</v>
      </c>
      <c r="F28" s="2">
        <v>0</v>
      </c>
      <c r="G28" s="3">
        <v>37</v>
      </c>
      <c r="H28" s="3" t="s">
        <v>10</v>
      </c>
      <c r="J28" s="2">
        <v>27</v>
      </c>
      <c r="K28" s="2" t="str">
        <f>TRIM(B28)</f>
        <v>M0198904</v>
      </c>
      <c r="L28" s="2" t="str">
        <f>TRIM(C28)</f>
        <v>EGY</v>
      </c>
      <c r="M28" s="2" t="str">
        <f>TRIM(D28)</f>
        <v>ccc order</v>
      </c>
      <c r="N28" s="2" t="str">
        <f>TRIM(E28)</f>
        <v>terminato</v>
      </c>
      <c r="O28" s="2">
        <v>0</v>
      </c>
      <c r="P28" s="3">
        <v>37</v>
      </c>
      <c r="Q28" s="3" t="str">
        <f>IF(F28=0,"",F28*G28)</f>
        <v/>
      </c>
      <c r="R28" s="3" t="str">
        <f>_xlfn.CONCAT(C28,"-",D28,"-",G28)</f>
        <v>EGY-ccc order-37</v>
      </c>
      <c r="S28" s="3" t="str">
        <f>MID(B28,3,3)</f>
        <v>198</v>
      </c>
    </row>
    <row r="29" spans="1:19" ht="12.75" customHeight="1" x14ac:dyDescent="0.3">
      <c r="A29" s="2">
        <v>28</v>
      </c>
      <c r="B29" s="2" t="s">
        <v>24</v>
      </c>
      <c r="C29" s="2" t="s">
        <v>13</v>
      </c>
      <c r="D29" s="2" t="s">
        <v>12</v>
      </c>
      <c r="F29" s="2">
        <v>20</v>
      </c>
      <c r="G29" s="3">
        <v>20</v>
      </c>
      <c r="H29" s="3" t="str">
        <f>IF(E29="","non terminato","terminato")</f>
        <v>non terminato</v>
      </c>
      <c r="J29" s="2">
        <v>28</v>
      </c>
      <c r="K29" s="2" t="str">
        <f>TRIM(B29)</f>
        <v>M0198904</v>
      </c>
      <c r="L29" s="2" t="str">
        <f>TRIM(C29)</f>
        <v>EGY</v>
      </c>
      <c r="M29" s="2" t="str">
        <f>TRIM(D29)</f>
        <v>ccc order</v>
      </c>
      <c r="N29" s="2" t="str">
        <f>TRIM(E29)</f>
        <v/>
      </c>
      <c r="O29" s="2">
        <v>20</v>
      </c>
      <c r="P29" s="3">
        <v>20</v>
      </c>
      <c r="Q29" s="3">
        <f>IF(F29=0,"",F29*G29)</f>
        <v>400</v>
      </c>
      <c r="R29" s="3" t="str">
        <f>_xlfn.CONCAT(C29,"-",D29,"-",G29)</f>
        <v>EGY-ccc order-20</v>
      </c>
      <c r="S29" s="3" t="str">
        <f>MID(B29,3,3)</f>
        <v>198</v>
      </c>
    </row>
    <row r="30" spans="1:19" ht="12.75" customHeight="1" x14ac:dyDescent="0.3">
      <c r="A30" s="2">
        <v>31</v>
      </c>
      <c r="B30" s="2" t="s">
        <v>25</v>
      </c>
      <c r="C30" s="2" t="s">
        <v>13</v>
      </c>
      <c r="D30" s="2" t="s">
        <v>20</v>
      </c>
      <c r="E30" s="7" t="s">
        <v>10</v>
      </c>
      <c r="F30" s="2">
        <v>0</v>
      </c>
      <c r="G30" s="3">
        <v>15</v>
      </c>
      <c r="H30" s="3" t="s">
        <v>10</v>
      </c>
      <c r="J30" s="2">
        <v>31</v>
      </c>
      <c r="K30" s="2" t="str">
        <f>TRIM(B30)</f>
        <v>M1950845</v>
      </c>
      <c r="L30" s="2" t="str">
        <f>TRIM(C30)</f>
        <v>EGY</v>
      </c>
      <c r="M30" s="2" t="str">
        <f>TRIM(D30)</f>
        <v>zan pin assuf S.A.E.</v>
      </c>
      <c r="N30" s="2" t="str">
        <f>TRIM(E30)</f>
        <v>terminato</v>
      </c>
      <c r="O30" s="2">
        <v>0</v>
      </c>
      <c r="P30" s="3">
        <v>15</v>
      </c>
      <c r="Q30" s="3" t="str">
        <f>IF(F30=0,"",F30*G30)</f>
        <v/>
      </c>
      <c r="R30" s="3" t="str">
        <f>_xlfn.CONCAT(C30,"-",D30,"-",G30)</f>
        <v>EGY-zan pin assuf S.A.E.-15</v>
      </c>
      <c r="S30" s="3" t="str">
        <f>MID(B30,3,3)</f>
        <v>950</v>
      </c>
    </row>
    <row r="31" spans="1:19" ht="12.75" customHeight="1" x14ac:dyDescent="0.3">
      <c r="A31" s="2">
        <v>32</v>
      </c>
      <c r="B31" s="2" t="s">
        <v>25</v>
      </c>
      <c r="C31" s="2" t="s">
        <v>13</v>
      </c>
      <c r="D31" s="2" t="s">
        <v>20</v>
      </c>
      <c r="F31" s="2">
        <v>30</v>
      </c>
      <c r="G31" s="3">
        <v>27</v>
      </c>
      <c r="H31" s="3" t="str">
        <f>IF(E31="","non terminato","terminato")</f>
        <v>non terminato</v>
      </c>
      <c r="J31" s="2">
        <v>32</v>
      </c>
      <c r="K31" s="2" t="str">
        <f>TRIM(B31)</f>
        <v>M1950845</v>
      </c>
      <c r="L31" s="2" t="str">
        <f>TRIM(C31)</f>
        <v>EGY</v>
      </c>
      <c r="M31" s="2" t="str">
        <f>TRIM(D31)</f>
        <v>zan pin assuf S.A.E.</v>
      </c>
      <c r="N31" s="2" t="str">
        <f>TRIM(E31)</f>
        <v/>
      </c>
      <c r="O31" s="2">
        <v>30</v>
      </c>
      <c r="P31" s="3">
        <v>27</v>
      </c>
      <c r="Q31" s="3">
        <f>IF(F31=0,"",F31*G31)</f>
        <v>810</v>
      </c>
      <c r="R31" s="3" t="str">
        <f>_xlfn.CONCAT(C31,"-",D31,"-",G31)</f>
        <v>EGY-zan pin assuf S.A.E.-27</v>
      </c>
      <c r="S31" s="3" t="str">
        <f>MID(B31,3,3)</f>
        <v>950</v>
      </c>
    </row>
    <row r="32" spans="1:19" ht="12.75" customHeight="1" x14ac:dyDescent="0.3">
      <c r="A32" s="2">
        <v>33</v>
      </c>
      <c r="B32" s="2" t="s">
        <v>25</v>
      </c>
      <c r="C32" s="2" t="s">
        <v>13</v>
      </c>
      <c r="D32" s="2" t="s">
        <v>20</v>
      </c>
      <c r="F32" s="2">
        <v>20</v>
      </c>
      <c r="G32" s="3">
        <v>13</v>
      </c>
      <c r="H32" s="3" t="str">
        <f>IF(E32="","non terminato","terminato")</f>
        <v>non terminato</v>
      </c>
      <c r="J32" s="2">
        <v>33</v>
      </c>
      <c r="K32" s="2" t="str">
        <f>TRIM(B32)</f>
        <v>M1950845</v>
      </c>
      <c r="L32" s="2" t="str">
        <f>TRIM(C32)</f>
        <v>EGY</v>
      </c>
      <c r="M32" s="2" t="str">
        <f>TRIM(D32)</f>
        <v>zan pin assuf S.A.E.</v>
      </c>
      <c r="N32" s="2" t="str">
        <f>TRIM(E32)</f>
        <v/>
      </c>
      <c r="O32" s="2">
        <v>20</v>
      </c>
      <c r="P32" s="3">
        <v>13</v>
      </c>
      <c r="Q32" s="3">
        <f>IF(F32=0,"",F32*G32)</f>
        <v>260</v>
      </c>
      <c r="R32" s="3" t="str">
        <f>_xlfn.CONCAT(C32,"-",D32,"-",G32)</f>
        <v>EGY-zan pin assuf S.A.E.-13</v>
      </c>
      <c r="S32" s="3" t="str">
        <f>MID(B32,3,3)</f>
        <v>950</v>
      </c>
    </row>
    <row r="33" spans="1:19" ht="12.75" customHeight="1" x14ac:dyDescent="0.3">
      <c r="A33" s="2">
        <v>34</v>
      </c>
      <c r="B33" s="2" t="s">
        <v>25</v>
      </c>
      <c r="C33" s="2" t="s">
        <v>13</v>
      </c>
      <c r="D33" s="2" t="s">
        <v>20</v>
      </c>
      <c r="F33" s="2">
        <v>10</v>
      </c>
      <c r="G33" s="3">
        <v>24</v>
      </c>
      <c r="H33" s="3" t="str">
        <f>IF(E33="","non terminato","terminato")</f>
        <v>non terminato</v>
      </c>
      <c r="J33" s="2">
        <v>34</v>
      </c>
      <c r="K33" s="2" t="str">
        <f>TRIM(B33)</f>
        <v>M1950845</v>
      </c>
      <c r="L33" s="2" t="str">
        <f>TRIM(C33)</f>
        <v>EGY</v>
      </c>
      <c r="M33" s="2" t="str">
        <f>TRIM(D33)</f>
        <v>zan pin assuf S.A.E.</v>
      </c>
      <c r="N33" s="2" t="str">
        <f>TRIM(E33)</f>
        <v/>
      </c>
      <c r="O33" s="2">
        <v>10</v>
      </c>
      <c r="P33" s="3">
        <v>24</v>
      </c>
      <c r="Q33" s="3">
        <f>IF(F33=0,"",F33*G33)</f>
        <v>240</v>
      </c>
      <c r="R33" s="3" t="str">
        <f>_xlfn.CONCAT(C33,"-",D33,"-",G33)</f>
        <v>EGY-zan pin assuf S.A.E.-24</v>
      </c>
      <c r="S33" s="3" t="str">
        <f>MID(B33,3,3)</f>
        <v>950</v>
      </c>
    </row>
    <row r="34" spans="1:19" ht="12.75" customHeight="1" x14ac:dyDescent="0.3">
      <c r="A34" s="2">
        <v>35</v>
      </c>
      <c r="B34" s="2" t="s">
        <v>26</v>
      </c>
      <c r="C34" s="2" t="s">
        <v>27</v>
      </c>
      <c r="D34" s="2" t="s">
        <v>28</v>
      </c>
      <c r="E34" s="7" t="s">
        <v>10</v>
      </c>
      <c r="F34" s="2">
        <v>0</v>
      </c>
      <c r="G34" s="3">
        <v>32</v>
      </c>
      <c r="H34" s="3" t="s">
        <v>10</v>
      </c>
      <c r="J34" s="2">
        <v>35</v>
      </c>
      <c r="K34" s="2" t="str">
        <f>TRIM(B34)</f>
        <v>R9065962</v>
      </c>
      <c r="L34" s="2" t="str">
        <f>TRIM(C34)</f>
        <v>NON PRESENTE</v>
      </c>
      <c r="M34" s="2" t="str">
        <f>TRIM(D34)</f>
        <v>order For Trading SARL</v>
      </c>
      <c r="N34" s="2" t="str">
        <f>TRIM(E34)</f>
        <v>terminato</v>
      </c>
      <c r="O34" s="2">
        <v>0</v>
      </c>
      <c r="P34" s="3">
        <v>32</v>
      </c>
      <c r="Q34" s="3" t="str">
        <f>IF(F34=0,"",F34*G34)</f>
        <v/>
      </c>
      <c r="R34" s="3" t="str">
        <f>_xlfn.CONCAT(C34,"-",D34,"-",G34)</f>
        <v>NON PRESENTE-order For Trading SARL-32</v>
      </c>
      <c r="S34" s="3" t="str">
        <f>MID(B34,3,3)</f>
        <v>065</v>
      </c>
    </row>
    <row r="35" spans="1:19" ht="12.75" customHeight="1" x14ac:dyDescent="0.3">
      <c r="A35" s="2">
        <v>36</v>
      </c>
      <c r="B35" s="2" t="s">
        <v>29</v>
      </c>
      <c r="C35" s="2" t="s">
        <v>13</v>
      </c>
      <c r="D35" s="2" t="s">
        <v>12</v>
      </c>
      <c r="F35" s="2">
        <v>30</v>
      </c>
      <c r="G35" s="3">
        <v>15</v>
      </c>
      <c r="H35" s="3" t="str">
        <f>IF(E35="","non terminato","terminato")</f>
        <v>non terminato</v>
      </c>
      <c r="J35" s="2">
        <v>36</v>
      </c>
      <c r="K35" s="2" t="str">
        <f>TRIM(B35)</f>
        <v>A9627878</v>
      </c>
      <c r="L35" s="2" t="str">
        <f>TRIM(C35)</f>
        <v>EGY</v>
      </c>
      <c r="M35" s="2" t="str">
        <f>TRIM(D35)</f>
        <v>ccc order</v>
      </c>
      <c r="N35" s="2" t="str">
        <f>TRIM(E35)</f>
        <v/>
      </c>
      <c r="O35" s="2">
        <v>30</v>
      </c>
      <c r="P35" s="3">
        <v>15</v>
      </c>
      <c r="Q35" s="3">
        <f>IF(F35=0,"",F35*G35)</f>
        <v>450</v>
      </c>
      <c r="R35" s="3" t="str">
        <f>_xlfn.CONCAT(C35,"-",D35,"-",G35)</f>
        <v>EGY-ccc order-15</v>
      </c>
      <c r="S35" s="3" t="str">
        <f>MID(B35,3,3)</f>
        <v>627</v>
      </c>
    </row>
    <row r="36" spans="1:19" ht="12.75" customHeight="1" x14ac:dyDescent="0.3">
      <c r="A36" s="2">
        <v>37</v>
      </c>
      <c r="B36" s="2" t="s">
        <v>29</v>
      </c>
      <c r="C36" s="2" t="s">
        <v>13</v>
      </c>
      <c r="D36" s="2" t="s">
        <v>12</v>
      </c>
      <c r="F36" s="2">
        <v>30</v>
      </c>
      <c r="G36" s="3">
        <v>25</v>
      </c>
      <c r="H36" s="3" t="str">
        <f>IF(E36="","non terminato","terminato")</f>
        <v>non terminato</v>
      </c>
      <c r="J36" s="2">
        <v>37</v>
      </c>
      <c r="K36" s="2" t="str">
        <f>TRIM(B36)</f>
        <v>A9627878</v>
      </c>
      <c r="L36" s="2" t="str">
        <f>TRIM(C36)</f>
        <v>EGY</v>
      </c>
      <c r="M36" s="2" t="str">
        <f>TRIM(D36)</f>
        <v>ccc order</v>
      </c>
      <c r="N36" s="2" t="str">
        <f>TRIM(E36)</f>
        <v/>
      </c>
      <c r="O36" s="2">
        <v>30</v>
      </c>
      <c r="P36" s="3">
        <v>25</v>
      </c>
      <c r="Q36" s="3">
        <f>IF(F36=0,"",F36*G36)</f>
        <v>750</v>
      </c>
      <c r="R36" s="3" t="str">
        <f>_xlfn.CONCAT(C36,"-",D36,"-",G36)</f>
        <v>EGY-ccc order-25</v>
      </c>
      <c r="S36" s="3" t="str">
        <f>MID(B36,3,3)</f>
        <v>627</v>
      </c>
    </row>
    <row r="37" spans="1:19" ht="12.75" customHeight="1" x14ac:dyDescent="0.3">
      <c r="A37" s="2">
        <v>38</v>
      </c>
      <c r="B37" s="2" t="s">
        <v>29</v>
      </c>
      <c r="C37" s="2" t="s">
        <v>13</v>
      </c>
      <c r="D37" s="2" t="s">
        <v>12</v>
      </c>
      <c r="E37" s="7" t="s">
        <v>10</v>
      </c>
      <c r="F37" s="2">
        <v>0</v>
      </c>
      <c r="G37" s="3">
        <v>10</v>
      </c>
      <c r="H37" s="3" t="s">
        <v>10</v>
      </c>
      <c r="J37" s="2">
        <v>38</v>
      </c>
      <c r="K37" s="2" t="str">
        <f>TRIM(B37)</f>
        <v>A9627878</v>
      </c>
      <c r="L37" s="2" t="str">
        <f>TRIM(C37)</f>
        <v>EGY</v>
      </c>
      <c r="M37" s="2" t="str">
        <f>TRIM(D37)</f>
        <v>ccc order</v>
      </c>
      <c r="N37" s="2" t="str">
        <f>TRIM(E37)</f>
        <v>terminato</v>
      </c>
      <c r="O37" s="2">
        <v>0</v>
      </c>
      <c r="P37" s="3">
        <v>10</v>
      </c>
      <c r="Q37" s="3" t="str">
        <f>IF(F37=0,"",F37*G37)</f>
        <v/>
      </c>
      <c r="R37" s="3" t="str">
        <f>_xlfn.CONCAT(C37,"-",D37,"-",G37)</f>
        <v>EGY-ccc order-10</v>
      </c>
      <c r="S37" s="3" t="str">
        <f>MID(B37,3,3)</f>
        <v>627</v>
      </c>
    </row>
    <row r="38" spans="1:19" ht="12.75" customHeight="1" x14ac:dyDescent="0.3">
      <c r="A38" s="2">
        <v>39</v>
      </c>
      <c r="B38" s="2" t="s">
        <v>29</v>
      </c>
      <c r="C38" s="2" t="s">
        <v>13</v>
      </c>
      <c r="D38" s="2" t="s">
        <v>12</v>
      </c>
      <c r="F38" s="2">
        <v>20</v>
      </c>
      <c r="G38" s="3">
        <v>32</v>
      </c>
      <c r="H38" s="3" t="str">
        <f>IF(E38="","non terminato","terminato")</f>
        <v>non terminato</v>
      </c>
      <c r="J38" s="2">
        <v>39</v>
      </c>
      <c r="K38" s="2" t="str">
        <f>TRIM(B38)</f>
        <v>A9627878</v>
      </c>
      <c r="L38" s="2" t="str">
        <f>TRIM(C38)</f>
        <v>EGY</v>
      </c>
      <c r="M38" s="2" t="str">
        <f>TRIM(D38)</f>
        <v>ccc order</v>
      </c>
      <c r="N38" s="2" t="str">
        <f>TRIM(E38)</f>
        <v/>
      </c>
      <c r="O38" s="2">
        <v>20</v>
      </c>
      <c r="P38" s="3">
        <v>32</v>
      </c>
      <c r="Q38" s="3">
        <f>IF(F38=0,"",F38*G38)</f>
        <v>640</v>
      </c>
      <c r="R38" s="3" t="str">
        <f>_xlfn.CONCAT(C38,"-",D38,"-",G38)</f>
        <v>EGY-ccc order-32</v>
      </c>
      <c r="S38" s="3" t="str">
        <f>MID(B38,3,3)</f>
        <v>627</v>
      </c>
    </row>
    <row r="39" spans="1:19" ht="12.75" customHeight="1" x14ac:dyDescent="0.3">
      <c r="A39" s="2">
        <v>40</v>
      </c>
      <c r="B39" s="2" t="s">
        <v>30</v>
      </c>
      <c r="C39" s="2" t="s">
        <v>13</v>
      </c>
      <c r="D39" s="2" t="s">
        <v>12</v>
      </c>
      <c r="F39" s="2">
        <v>30</v>
      </c>
      <c r="G39" s="3">
        <v>10</v>
      </c>
      <c r="H39" s="3" t="str">
        <f>IF(E39="","non terminato","terminato")</f>
        <v>non terminato</v>
      </c>
      <c r="J39" s="2">
        <v>40</v>
      </c>
      <c r="K39" s="2" t="str">
        <f>TRIM(B39)</f>
        <v>T0301056</v>
      </c>
      <c r="L39" s="2" t="str">
        <f>TRIM(C39)</f>
        <v>EGY</v>
      </c>
      <c r="M39" s="2" t="str">
        <f>TRIM(D39)</f>
        <v>ccc order</v>
      </c>
      <c r="N39" s="2" t="str">
        <f>TRIM(E39)</f>
        <v/>
      </c>
      <c r="O39" s="2">
        <v>30</v>
      </c>
      <c r="P39" s="3">
        <v>10</v>
      </c>
      <c r="Q39" s="3">
        <f>IF(F39=0,"",F39*G39)</f>
        <v>300</v>
      </c>
      <c r="R39" s="3" t="str">
        <f>_xlfn.CONCAT(C39,"-",D39,"-",G39)</f>
        <v>EGY-ccc order-10</v>
      </c>
      <c r="S39" s="3" t="str">
        <f>MID(B39,3,3)</f>
        <v>301</v>
      </c>
    </row>
    <row r="40" spans="1:19" ht="12.75" customHeight="1" x14ac:dyDescent="0.3">
      <c r="A40" s="2">
        <v>41</v>
      </c>
      <c r="B40" s="2" t="s">
        <v>30</v>
      </c>
      <c r="C40" s="2" t="s">
        <v>13</v>
      </c>
      <c r="D40" s="2" t="s">
        <v>12</v>
      </c>
      <c r="F40" s="2">
        <v>30</v>
      </c>
      <c r="G40" s="3">
        <v>25</v>
      </c>
      <c r="H40" s="3" t="str">
        <f>IF(E40="","non terminato","terminato")</f>
        <v>non terminato</v>
      </c>
      <c r="J40" s="2">
        <v>41</v>
      </c>
      <c r="K40" s="2" t="str">
        <f>TRIM(B40)</f>
        <v>T0301056</v>
      </c>
      <c r="L40" s="2" t="str">
        <f>TRIM(C40)</f>
        <v>EGY</v>
      </c>
      <c r="M40" s="2" t="str">
        <f>TRIM(D40)</f>
        <v>ccc order</v>
      </c>
      <c r="N40" s="2" t="str">
        <f>TRIM(E40)</f>
        <v/>
      </c>
      <c r="O40" s="2">
        <v>30</v>
      </c>
      <c r="P40" s="3">
        <v>25</v>
      </c>
      <c r="Q40" s="3">
        <f>IF(F40=0,"",F40*G40)</f>
        <v>750</v>
      </c>
      <c r="R40" s="3" t="str">
        <f>_xlfn.CONCAT(C40,"-",D40,"-",G40)</f>
        <v>EGY-ccc order-25</v>
      </c>
      <c r="S40" s="3" t="str">
        <f>MID(B40,3,3)</f>
        <v>301</v>
      </c>
    </row>
    <row r="41" spans="1:19" ht="12.75" customHeight="1" x14ac:dyDescent="0.3">
      <c r="A41" s="2">
        <v>42</v>
      </c>
      <c r="B41" s="2" t="s">
        <v>30</v>
      </c>
      <c r="C41" s="2" t="s">
        <v>13</v>
      </c>
      <c r="D41" s="2" t="s">
        <v>12</v>
      </c>
      <c r="E41" s="7" t="s">
        <v>10</v>
      </c>
      <c r="F41" s="2">
        <v>0</v>
      </c>
      <c r="G41" s="3">
        <v>10</v>
      </c>
      <c r="H41" s="3" t="s">
        <v>10</v>
      </c>
      <c r="J41" s="2">
        <v>42</v>
      </c>
      <c r="K41" s="2" t="str">
        <f>TRIM(B41)</f>
        <v>T0301056</v>
      </c>
      <c r="L41" s="2" t="str">
        <f>TRIM(C41)</f>
        <v>EGY</v>
      </c>
      <c r="M41" s="2" t="str">
        <f>TRIM(D41)</f>
        <v>ccc order</v>
      </c>
      <c r="N41" s="2" t="str">
        <f>TRIM(E41)</f>
        <v>terminato</v>
      </c>
      <c r="O41" s="2">
        <v>0</v>
      </c>
      <c r="P41" s="3">
        <v>10</v>
      </c>
      <c r="Q41" s="3" t="str">
        <f>IF(F41=0,"",F41*G41)</f>
        <v/>
      </c>
      <c r="R41" s="3" t="str">
        <f>_xlfn.CONCAT(C41,"-",D41,"-",G41)</f>
        <v>EGY-ccc order-10</v>
      </c>
      <c r="S41" s="3" t="str">
        <f>MID(B41,3,3)</f>
        <v>301</v>
      </c>
    </row>
    <row r="42" spans="1:19" ht="12.75" customHeight="1" x14ac:dyDescent="0.3">
      <c r="A42" s="2">
        <v>43</v>
      </c>
      <c r="B42" s="2" t="s">
        <v>31</v>
      </c>
      <c r="C42" s="2" t="s">
        <v>13</v>
      </c>
      <c r="D42" s="2" t="s">
        <v>20</v>
      </c>
      <c r="F42" s="2">
        <v>20</v>
      </c>
      <c r="G42" s="3">
        <v>15</v>
      </c>
      <c r="H42" s="3" t="str">
        <f>IF(E42="","non terminato","terminato")</f>
        <v>non terminato</v>
      </c>
      <c r="J42" s="2">
        <v>43</v>
      </c>
      <c r="K42" s="2" t="str">
        <f>TRIM(B42)</f>
        <v>S5437526</v>
      </c>
      <c r="L42" s="2" t="str">
        <f>TRIM(C42)</f>
        <v>EGY</v>
      </c>
      <c r="M42" s="2" t="str">
        <f>TRIM(D42)</f>
        <v>zan pin assuf S.A.E.</v>
      </c>
      <c r="N42" s="2" t="str">
        <f>TRIM(E42)</f>
        <v/>
      </c>
      <c r="O42" s="2">
        <v>20</v>
      </c>
      <c r="P42" s="3">
        <v>15</v>
      </c>
      <c r="Q42" s="3">
        <f>IF(F42=0,"",F42*G42)</f>
        <v>300</v>
      </c>
      <c r="R42" s="3" t="str">
        <f>_xlfn.CONCAT(C42,"-",D42,"-",G42)</f>
        <v>EGY-zan pin assuf S.A.E.-15</v>
      </c>
      <c r="S42" s="3" t="str">
        <f>MID(B42,3,3)</f>
        <v>437</v>
      </c>
    </row>
    <row r="43" spans="1:19" ht="12.75" customHeight="1" x14ac:dyDescent="0.3">
      <c r="A43" s="2">
        <v>44</v>
      </c>
      <c r="B43" s="2" t="s">
        <v>31</v>
      </c>
      <c r="C43" s="2" t="s">
        <v>13</v>
      </c>
      <c r="D43" s="2" t="s">
        <v>20</v>
      </c>
      <c r="F43" s="2">
        <v>10</v>
      </c>
      <c r="G43" s="3">
        <v>34</v>
      </c>
      <c r="H43" s="3" t="str">
        <f>IF(E43="","non terminato","terminato")</f>
        <v>non terminato</v>
      </c>
      <c r="J43" s="2">
        <v>44</v>
      </c>
      <c r="K43" s="2" t="str">
        <f>TRIM(B43)</f>
        <v>S5437526</v>
      </c>
      <c r="L43" s="2" t="str">
        <f>TRIM(C43)</f>
        <v>EGY</v>
      </c>
      <c r="M43" s="2" t="str">
        <f>TRIM(D43)</f>
        <v>zan pin assuf S.A.E.</v>
      </c>
      <c r="N43" s="2" t="str">
        <f>TRIM(E43)</f>
        <v/>
      </c>
      <c r="O43" s="2">
        <v>10</v>
      </c>
      <c r="P43" s="3">
        <v>34</v>
      </c>
      <c r="Q43" s="3">
        <f>IF(F43=0,"",F43*G43)</f>
        <v>340</v>
      </c>
      <c r="R43" s="3" t="str">
        <f>_xlfn.CONCAT(C43,"-",D43,"-",G43)</f>
        <v>EGY-zan pin assuf S.A.E.-34</v>
      </c>
      <c r="S43" s="3" t="str">
        <f>MID(B43,3,3)</f>
        <v>437</v>
      </c>
    </row>
    <row r="44" spans="1:19" ht="12.75" customHeight="1" x14ac:dyDescent="0.3">
      <c r="A44" s="2">
        <v>45</v>
      </c>
      <c r="B44" s="2" t="s">
        <v>31</v>
      </c>
      <c r="C44" s="2" t="s">
        <v>13</v>
      </c>
      <c r="D44" s="2" t="s">
        <v>20</v>
      </c>
      <c r="E44" s="7" t="s">
        <v>10</v>
      </c>
      <c r="F44" s="2">
        <v>0</v>
      </c>
      <c r="G44" s="3">
        <v>35</v>
      </c>
      <c r="H44" s="3" t="s">
        <v>10</v>
      </c>
      <c r="J44" s="2">
        <v>45</v>
      </c>
      <c r="K44" s="2" t="str">
        <f>TRIM(B44)</f>
        <v>S5437526</v>
      </c>
      <c r="L44" s="2" t="str">
        <f>TRIM(C44)</f>
        <v>EGY</v>
      </c>
      <c r="M44" s="2" t="str">
        <f>TRIM(D44)</f>
        <v>zan pin assuf S.A.E.</v>
      </c>
      <c r="N44" s="2" t="str">
        <f>TRIM(E44)</f>
        <v>terminato</v>
      </c>
      <c r="O44" s="2">
        <v>0</v>
      </c>
      <c r="P44" s="3">
        <v>35</v>
      </c>
      <c r="Q44" s="3" t="str">
        <f>IF(F44=0,"",F44*G44)</f>
        <v/>
      </c>
      <c r="R44" s="3" t="str">
        <f>_xlfn.CONCAT(C44,"-",D44,"-",G44)</f>
        <v>EGY-zan pin assuf S.A.E.-35</v>
      </c>
      <c r="S44" s="3" t="str">
        <f>MID(B44,3,3)</f>
        <v>437</v>
      </c>
    </row>
    <row r="45" spans="1:19" ht="12.75" customHeight="1" x14ac:dyDescent="0.3">
      <c r="A45" s="2">
        <v>46</v>
      </c>
      <c r="B45" s="2" t="s">
        <v>31</v>
      </c>
      <c r="C45" s="2" t="s">
        <v>13</v>
      </c>
      <c r="D45" s="2" t="s">
        <v>20</v>
      </c>
      <c r="F45" s="2">
        <v>10</v>
      </c>
      <c r="G45" s="3">
        <v>16</v>
      </c>
      <c r="H45" s="3" t="str">
        <f>IF(E45="","non terminato","terminato")</f>
        <v>non terminato</v>
      </c>
      <c r="J45" s="2">
        <v>46</v>
      </c>
      <c r="K45" s="2" t="str">
        <f>TRIM(B45)</f>
        <v>S5437526</v>
      </c>
      <c r="L45" s="2" t="str">
        <f>TRIM(C45)</f>
        <v>EGY</v>
      </c>
      <c r="M45" s="2" t="str">
        <f>TRIM(D45)</f>
        <v>zan pin assuf S.A.E.</v>
      </c>
      <c r="N45" s="2" t="str">
        <f>TRIM(E45)</f>
        <v/>
      </c>
      <c r="O45" s="2">
        <v>10</v>
      </c>
      <c r="P45" s="3">
        <v>16</v>
      </c>
      <c r="Q45" s="3">
        <f>IF(F45=0,"",F45*G45)</f>
        <v>160</v>
      </c>
      <c r="R45" s="3" t="str">
        <f>_xlfn.CONCAT(C45,"-",D45,"-",G45)</f>
        <v>EGY-zan pin assuf S.A.E.-16</v>
      </c>
      <c r="S45" s="3" t="str">
        <f>MID(B45,3,3)</f>
        <v>437</v>
      </c>
    </row>
    <row r="46" spans="1:19" ht="12.75" customHeight="1" x14ac:dyDescent="0.3">
      <c r="A46" s="2">
        <v>48</v>
      </c>
      <c r="B46" s="2" t="s">
        <v>32</v>
      </c>
      <c r="C46" s="8" t="s">
        <v>8</v>
      </c>
      <c r="D46" s="2" t="s">
        <v>33</v>
      </c>
      <c r="F46" s="2">
        <v>20</v>
      </c>
      <c r="G46" s="3">
        <v>34</v>
      </c>
      <c r="H46" s="3" t="str">
        <f>IF(E46="","non terminato","terminato")</f>
        <v>non terminato</v>
      </c>
      <c r="J46" s="2">
        <v>48</v>
      </c>
      <c r="K46" s="2" t="str">
        <f>TRIM(B46)</f>
        <v>L6662782</v>
      </c>
      <c r="L46" s="2" t="str">
        <f>TRIM(C46)</f>
        <v>ITA</v>
      </c>
      <c r="M46" s="2" t="str">
        <f>TRIM(D46)</f>
        <v>zan VETRI</v>
      </c>
      <c r="N46" s="2" t="str">
        <f>TRIM(E46)</f>
        <v/>
      </c>
      <c r="O46" s="2">
        <v>20</v>
      </c>
      <c r="P46" s="3">
        <v>34</v>
      </c>
      <c r="Q46" s="3">
        <f>IF(F46=0,"",F46*G46)</f>
        <v>680</v>
      </c>
      <c r="R46" s="3" t="str">
        <f>_xlfn.CONCAT(C46,"-",D46,"-",G46)</f>
        <v>ITA-zan VETRI-34</v>
      </c>
      <c r="S46" s="3" t="str">
        <f>MID(B46,3,3)</f>
        <v>662</v>
      </c>
    </row>
    <row r="47" spans="1:19" ht="12.75" customHeight="1" x14ac:dyDescent="0.3">
      <c r="A47" s="2">
        <v>49</v>
      </c>
      <c r="B47" s="2" t="s">
        <v>32</v>
      </c>
      <c r="C47" s="8" t="s">
        <v>8</v>
      </c>
      <c r="D47" s="2" t="s">
        <v>33</v>
      </c>
      <c r="F47" s="2">
        <v>10</v>
      </c>
      <c r="G47" s="3">
        <v>17</v>
      </c>
      <c r="H47" s="3" t="str">
        <f>IF(E47="","non terminato","terminato")</f>
        <v>non terminato</v>
      </c>
      <c r="J47" s="2">
        <v>49</v>
      </c>
      <c r="K47" s="2" t="str">
        <f>TRIM(B47)</f>
        <v>L6662782</v>
      </c>
      <c r="L47" s="2" t="str">
        <f>TRIM(C47)</f>
        <v>ITA</v>
      </c>
      <c r="M47" s="2" t="str">
        <f>TRIM(D47)</f>
        <v>zan VETRI</v>
      </c>
      <c r="N47" s="2" t="str">
        <f>TRIM(E47)</f>
        <v/>
      </c>
      <c r="O47" s="2">
        <v>10</v>
      </c>
      <c r="P47" s="3">
        <v>17</v>
      </c>
      <c r="Q47" s="3">
        <f>IF(F47=0,"",F47*G47)</f>
        <v>170</v>
      </c>
      <c r="R47" s="3" t="str">
        <f>_xlfn.CONCAT(C47,"-",D47,"-",G47)</f>
        <v>ITA-zan VETRI-17</v>
      </c>
      <c r="S47" s="3" t="str">
        <f>MID(B47,3,3)</f>
        <v>662</v>
      </c>
    </row>
    <row r="48" spans="1:19" ht="12.75" customHeight="1" x14ac:dyDescent="0.3">
      <c r="A48" s="2">
        <v>50</v>
      </c>
      <c r="B48" s="2" t="s">
        <v>32</v>
      </c>
      <c r="C48" s="8" t="s">
        <v>8</v>
      </c>
      <c r="D48" s="2" t="s">
        <v>33</v>
      </c>
      <c r="F48" s="2">
        <v>30</v>
      </c>
      <c r="G48" s="3">
        <v>24</v>
      </c>
      <c r="H48" s="3" t="str">
        <f>IF(E48="","non terminato","terminato")</f>
        <v>non terminato</v>
      </c>
      <c r="J48" s="2">
        <v>50</v>
      </c>
      <c r="K48" s="2" t="str">
        <f>TRIM(B48)</f>
        <v>L6662782</v>
      </c>
      <c r="L48" s="2" t="str">
        <f>TRIM(C48)</f>
        <v>ITA</v>
      </c>
      <c r="M48" s="2" t="str">
        <f>TRIM(D48)</f>
        <v>zan VETRI</v>
      </c>
      <c r="N48" s="2" t="str">
        <f>TRIM(E48)</f>
        <v/>
      </c>
      <c r="O48" s="2">
        <v>30</v>
      </c>
      <c r="P48" s="3">
        <v>24</v>
      </c>
      <c r="Q48" s="3">
        <f>IF(F48=0,"",F48*G48)</f>
        <v>720</v>
      </c>
      <c r="R48" s="3" t="str">
        <f>_xlfn.CONCAT(C48,"-",D48,"-",G48)</f>
        <v>ITA-zan VETRI-24</v>
      </c>
      <c r="S48" s="3" t="str">
        <f>MID(B48,3,3)</f>
        <v>662</v>
      </c>
    </row>
    <row r="49" spans="1:19" ht="12.75" customHeight="1" x14ac:dyDescent="0.3">
      <c r="A49" s="2">
        <v>51</v>
      </c>
      <c r="B49" s="2" t="s">
        <v>32</v>
      </c>
      <c r="C49" s="8" t="s">
        <v>8</v>
      </c>
      <c r="D49" s="2" t="s">
        <v>33</v>
      </c>
      <c r="E49" s="7" t="s">
        <v>10</v>
      </c>
      <c r="F49" s="2">
        <v>0</v>
      </c>
      <c r="G49" s="3">
        <v>29</v>
      </c>
      <c r="H49" s="3" t="s">
        <v>10</v>
      </c>
      <c r="J49" s="2">
        <v>51</v>
      </c>
      <c r="K49" s="2" t="str">
        <f>TRIM(B49)</f>
        <v>L6662782</v>
      </c>
      <c r="L49" s="2" t="str">
        <f>TRIM(C49)</f>
        <v>ITA</v>
      </c>
      <c r="M49" s="2" t="str">
        <f>TRIM(D49)</f>
        <v>zan VETRI</v>
      </c>
      <c r="N49" s="2" t="str">
        <f>TRIM(E49)</f>
        <v>terminato</v>
      </c>
      <c r="O49" s="2">
        <v>0</v>
      </c>
      <c r="P49" s="3">
        <v>29</v>
      </c>
      <c r="Q49" s="3" t="str">
        <f>IF(F49=0,"",F49*G49)</f>
        <v/>
      </c>
      <c r="R49" s="3" t="str">
        <f>_xlfn.CONCAT(C49,"-",D49,"-",G49)</f>
        <v>ITA-zan VETRI-29</v>
      </c>
      <c r="S49" s="3" t="str">
        <f>MID(B49,3,3)</f>
        <v>662</v>
      </c>
    </row>
    <row r="50" spans="1:19" ht="12.75" customHeight="1" x14ac:dyDescent="0.3">
      <c r="A50" s="2">
        <v>52</v>
      </c>
      <c r="B50" s="2" t="s">
        <v>34</v>
      </c>
      <c r="C50" s="2" t="s">
        <v>27</v>
      </c>
      <c r="D50" s="2" t="s">
        <v>15</v>
      </c>
      <c r="E50" s="7" t="s">
        <v>10</v>
      </c>
      <c r="F50" s="2">
        <v>0</v>
      </c>
      <c r="G50" s="3">
        <v>13</v>
      </c>
      <c r="H50" s="3" t="s">
        <v>10</v>
      </c>
      <c r="J50" s="2">
        <v>52</v>
      </c>
      <c r="K50" s="2" t="str">
        <f>TRIM(B50)</f>
        <v>A2771480</v>
      </c>
      <c r="L50" s="2" t="str">
        <f>TRIM(C50)</f>
        <v>NON PRESENTE</v>
      </c>
      <c r="M50" s="2" t="str">
        <f>TRIM(D50)</f>
        <v>EGYPTIAN SAE</v>
      </c>
      <c r="N50" s="2" t="str">
        <f>TRIM(E50)</f>
        <v>terminato</v>
      </c>
      <c r="O50" s="2">
        <v>0</v>
      </c>
      <c r="P50" s="3">
        <v>13</v>
      </c>
      <c r="Q50" s="3" t="str">
        <f>IF(F50=0,"",F50*G50)</f>
        <v/>
      </c>
      <c r="R50" s="3" t="str">
        <f>_xlfn.CONCAT(C50,"-",D50,"-",G50)</f>
        <v>NON PRESENTE-EGYPTIAN SAE-13</v>
      </c>
      <c r="S50" s="3" t="str">
        <f>MID(B50,3,3)</f>
        <v>771</v>
      </c>
    </row>
    <row r="51" spans="1:19" ht="12.75" customHeight="1" x14ac:dyDescent="0.3">
      <c r="A51" s="2">
        <v>53</v>
      </c>
      <c r="B51" s="2" t="s">
        <v>35</v>
      </c>
      <c r="C51" s="2" t="s">
        <v>27</v>
      </c>
      <c r="D51" s="2" t="s">
        <v>15</v>
      </c>
      <c r="F51" s="2">
        <v>20</v>
      </c>
      <c r="G51" s="3">
        <v>34</v>
      </c>
      <c r="H51" s="3" t="str">
        <f>IF(E51="","non terminato","terminato")</f>
        <v>non terminato</v>
      </c>
      <c r="J51" s="2">
        <v>53</v>
      </c>
      <c r="K51" s="2" t="str">
        <f>TRIM(B51)</f>
        <v>K0213810</v>
      </c>
      <c r="L51" s="2" t="str">
        <f>TRIM(C51)</f>
        <v>NON PRESENTE</v>
      </c>
      <c r="M51" s="2" t="str">
        <f>TRIM(D51)</f>
        <v>EGYPTIAN SAE</v>
      </c>
      <c r="N51" s="2" t="str">
        <f>TRIM(E51)</f>
        <v/>
      </c>
      <c r="O51" s="2">
        <v>20</v>
      </c>
      <c r="P51" s="3">
        <v>34</v>
      </c>
      <c r="Q51" s="3">
        <f>IF(F51=0,"",F51*G51)</f>
        <v>680</v>
      </c>
      <c r="R51" s="3" t="str">
        <f>_xlfn.CONCAT(C51,"-",D51,"-",G51)</f>
        <v>NON PRESENTE-EGYPTIAN SAE-34</v>
      </c>
      <c r="S51" s="3" t="str">
        <f>MID(B51,3,3)</f>
        <v>213</v>
      </c>
    </row>
    <row r="52" spans="1:19" ht="12.75" customHeight="1" x14ac:dyDescent="0.3">
      <c r="A52" s="2">
        <v>54</v>
      </c>
      <c r="B52" s="2" t="s">
        <v>35</v>
      </c>
      <c r="C52" s="2" t="s">
        <v>27</v>
      </c>
      <c r="D52" s="2" t="s">
        <v>15</v>
      </c>
      <c r="E52" s="7" t="s">
        <v>10</v>
      </c>
      <c r="F52" s="2">
        <v>0</v>
      </c>
      <c r="G52" s="3">
        <v>33</v>
      </c>
      <c r="H52" s="3" t="s">
        <v>10</v>
      </c>
      <c r="J52" s="2">
        <v>54</v>
      </c>
      <c r="K52" s="2" t="str">
        <f>TRIM(B52)</f>
        <v>K0213810</v>
      </c>
      <c r="L52" s="2" t="str">
        <f>TRIM(C52)</f>
        <v>NON PRESENTE</v>
      </c>
      <c r="M52" s="2" t="str">
        <f>TRIM(D52)</f>
        <v>EGYPTIAN SAE</v>
      </c>
      <c r="N52" s="2" t="str">
        <f>TRIM(E52)</f>
        <v>terminato</v>
      </c>
      <c r="O52" s="2">
        <v>0</v>
      </c>
      <c r="P52" s="3">
        <v>33</v>
      </c>
      <c r="Q52" s="3" t="str">
        <f>IF(F52=0,"",F52*G52)</f>
        <v/>
      </c>
      <c r="R52" s="3" t="str">
        <f>_xlfn.CONCAT(C52,"-",D52,"-",G52)</f>
        <v>NON PRESENTE-EGYPTIAN SAE-33</v>
      </c>
      <c r="S52" s="3" t="str">
        <f>MID(B52,3,3)</f>
        <v>213</v>
      </c>
    </row>
    <row r="53" spans="1:19" ht="12.75" customHeight="1" x14ac:dyDescent="0.3">
      <c r="A53" s="2">
        <v>55</v>
      </c>
      <c r="B53" s="2" t="s">
        <v>36</v>
      </c>
      <c r="C53" s="2" t="s">
        <v>13</v>
      </c>
      <c r="D53" s="2" t="s">
        <v>12</v>
      </c>
      <c r="F53" s="2">
        <v>10</v>
      </c>
      <c r="G53" s="3">
        <v>24</v>
      </c>
      <c r="H53" s="3" t="str">
        <f>IF(E53="","non terminato","terminato")</f>
        <v>non terminato</v>
      </c>
      <c r="J53" s="2">
        <v>55</v>
      </c>
      <c r="K53" s="2" t="str">
        <f>TRIM(B53)</f>
        <v>Y3005451</v>
      </c>
      <c r="L53" s="2" t="str">
        <f>TRIM(C53)</f>
        <v>EGY</v>
      </c>
      <c r="M53" s="2" t="str">
        <f>TRIM(D53)</f>
        <v>ccc order</v>
      </c>
      <c r="N53" s="2" t="str">
        <f>TRIM(E53)</f>
        <v/>
      </c>
      <c r="O53" s="2">
        <v>10</v>
      </c>
      <c r="P53" s="3">
        <v>24</v>
      </c>
      <c r="Q53" s="3">
        <f>IF(F53=0,"",F53*G53)</f>
        <v>240</v>
      </c>
      <c r="R53" s="3" t="str">
        <f>_xlfn.CONCAT(C53,"-",D53,"-",G53)</f>
        <v>EGY-ccc order-24</v>
      </c>
      <c r="S53" s="3" t="str">
        <f>MID(B53,3,3)</f>
        <v>005</v>
      </c>
    </row>
    <row r="54" spans="1:19" ht="12.75" customHeight="1" x14ac:dyDescent="0.3">
      <c r="A54" s="2">
        <v>56</v>
      </c>
      <c r="B54" s="2" t="s">
        <v>36</v>
      </c>
      <c r="C54" s="2" t="s">
        <v>13</v>
      </c>
      <c r="D54" s="2" t="s">
        <v>12</v>
      </c>
      <c r="F54" s="2">
        <v>30</v>
      </c>
      <c r="G54" s="3">
        <v>10</v>
      </c>
      <c r="H54" s="3" t="str">
        <f>IF(E54="","non terminato","terminato")</f>
        <v>non terminato</v>
      </c>
      <c r="J54" s="2">
        <v>56</v>
      </c>
      <c r="K54" s="2" t="str">
        <f>TRIM(B54)</f>
        <v>Y3005451</v>
      </c>
      <c r="L54" s="2" t="str">
        <f>TRIM(C54)</f>
        <v>EGY</v>
      </c>
      <c r="M54" s="2" t="str">
        <f>TRIM(D54)</f>
        <v>ccc order</v>
      </c>
      <c r="N54" s="2" t="str">
        <f>TRIM(E54)</f>
        <v/>
      </c>
      <c r="O54" s="2">
        <v>30</v>
      </c>
      <c r="P54" s="3">
        <v>10</v>
      </c>
      <c r="Q54" s="3">
        <f>IF(F54=0,"",F54*G54)</f>
        <v>300</v>
      </c>
      <c r="R54" s="3" t="str">
        <f>_xlfn.CONCAT(C54,"-",D54,"-",G54)</f>
        <v>EGY-ccc order-10</v>
      </c>
      <c r="S54" s="3" t="str">
        <f>MID(B54,3,3)</f>
        <v>005</v>
      </c>
    </row>
    <row r="55" spans="1:19" ht="12.75" customHeight="1" x14ac:dyDescent="0.3">
      <c r="A55" s="2">
        <v>57</v>
      </c>
      <c r="B55" s="2" t="s">
        <v>36</v>
      </c>
      <c r="C55" s="2" t="s">
        <v>13</v>
      </c>
      <c r="D55" s="2" t="s">
        <v>12</v>
      </c>
      <c r="F55" s="2">
        <v>30</v>
      </c>
      <c r="G55" s="3">
        <v>29</v>
      </c>
      <c r="H55" s="3" t="str">
        <f>IF(E55="","non terminato","terminato")</f>
        <v>non terminato</v>
      </c>
      <c r="J55" s="2">
        <v>57</v>
      </c>
      <c r="K55" s="2" t="str">
        <f>TRIM(B55)</f>
        <v>Y3005451</v>
      </c>
      <c r="L55" s="2" t="str">
        <f>TRIM(C55)</f>
        <v>EGY</v>
      </c>
      <c r="M55" s="2" t="str">
        <f>TRIM(D55)</f>
        <v>ccc order</v>
      </c>
      <c r="N55" s="2" t="str">
        <f>TRIM(E55)</f>
        <v/>
      </c>
      <c r="O55" s="2">
        <v>30</v>
      </c>
      <c r="P55" s="3">
        <v>29</v>
      </c>
      <c r="Q55" s="3">
        <f>IF(F55=0,"",F55*G55)</f>
        <v>870</v>
      </c>
      <c r="R55" s="3" t="str">
        <f>_xlfn.CONCAT(C55,"-",D55,"-",G55)</f>
        <v>EGY-ccc order-29</v>
      </c>
      <c r="S55" s="3" t="str">
        <f>MID(B55,3,3)</f>
        <v>005</v>
      </c>
    </row>
    <row r="56" spans="1:19" ht="12.75" customHeight="1" x14ac:dyDescent="0.3">
      <c r="A56" s="2">
        <v>58</v>
      </c>
      <c r="B56" s="2" t="s">
        <v>36</v>
      </c>
      <c r="C56" s="2" t="s">
        <v>13</v>
      </c>
      <c r="D56" s="2" t="s">
        <v>12</v>
      </c>
      <c r="E56" s="7" t="s">
        <v>10</v>
      </c>
      <c r="F56" s="2">
        <v>0</v>
      </c>
      <c r="G56" s="3">
        <v>23</v>
      </c>
      <c r="H56" s="3" t="s">
        <v>10</v>
      </c>
      <c r="J56" s="2">
        <v>58</v>
      </c>
      <c r="K56" s="2" t="str">
        <f>TRIM(B56)</f>
        <v>Y3005451</v>
      </c>
      <c r="L56" s="2" t="str">
        <f>TRIM(C56)</f>
        <v>EGY</v>
      </c>
      <c r="M56" s="2" t="str">
        <f>TRIM(D56)</f>
        <v>ccc order</v>
      </c>
      <c r="N56" s="2" t="str">
        <f>TRIM(E56)</f>
        <v>terminato</v>
      </c>
      <c r="O56" s="2">
        <v>0</v>
      </c>
      <c r="P56" s="3">
        <v>23</v>
      </c>
      <c r="Q56" s="3" t="str">
        <f>IF(F56=0,"",F56*G56)</f>
        <v/>
      </c>
      <c r="R56" s="3" t="str">
        <f>_xlfn.CONCAT(C56,"-",D56,"-",G56)</f>
        <v>EGY-ccc order-23</v>
      </c>
      <c r="S56" s="3" t="str">
        <f>MID(B56,3,3)</f>
        <v>005</v>
      </c>
    </row>
    <row r="57" spans="1:19" ht="12.75" customHeight="1" x14ac:dyDescent="0.3">
      <c r="A57" s="2">
        <v>59</v>
      </c>
      <c r="B57" s="2" t="s">
        <v>37</v>
      </c>
      <c r="C57" s="2" t="s">
        <v>27</v>
      </c>
      <c r="D57" s="2" t="s">
        <v>28</v>
      </c>
      <c r="F57" s="2">
        <v>20</v>
      </c>
      <c r="G57" s="3">
        <v>40</v>
      </c>
      <c r="H57" s="3" t="str">
        <f>IF(E57="","non terminato","terminato")</f>
        <v>non terminato</v>
      </c>
      <c r="J57" s="2">
        <v>59</v>
      </c>
      <c r="K57" s="2" t="str">
        <f>TRIM(B57)</f>
        <v>S8041865</v>
      </c>
      <c r="L57" s="2" t="str">
        <f>TRIM(C57)</f>
        <v>NON PRESENTE</v>
      </c>
      <c r="M57" s="2" t="str">
        <f>TRIM(D57)</f>
        <v>order For Trading SARL</v>
      </c>
      <c r="N57" s="2" t="str">
        <f>TRIM(E57)</f>
        <v/>
      </c>
      <c r="O57" s="2">
        <v>20</v>
      </c>
      <c r="P57" s="3">
        <v>40</v>
      </c>
      <c r="Q57" s="3">
        <f>IF(F57=0,"",F57*G57)</f>
        <v>800</v>
      </c>
      <c r="R57" s="3" t="str">
        <f>_xlfn.CONCAT(C57,"-",D57,"-",G57)</f>
        <v>NON PRESENTE-order For Trading SARL-40</v>
      </c>
      <c r="S57" s="3" t="str">
        <f>MID(B57,3,3)</f>
        <v>041</v>
      </c>
    </row>
    <row r="58" spans="1:19" ht="12.75" customHeight="1" x14ac:dyDescent="0.3">
      <c r="A58" s="2">
        <v>60</v>
      </c>
      <c r="B58" s="2" t="s">
        <v>37</v>
      </c>
      <c r="C58" s="2" t="s">
        <v>27</v>
      </c>
      <c r="D58" s="2" t="s">
        <v>28</v>
      </c>
      <c r="E58" s="7" t="s">
        <v>10</v>
      </c>
      <c r="F58" s="2">
        <v>0</v>
      </c>
      <c r="G58" s="3">
        <v>26</v>
      </c>
      <c r="H58" s="3" t="s">
        <v>10</v>
      </c>
      <c r="J58" s="2">
        <v>60</v>
      </c>
      <c r="K58" s="2" t="str">
        <f>TRIM(B58)</f>
        <v>S8041865</v>
      </c>
      <c r="L58" s="2" t="str">
        <f>TRIM(C58)</f>
        <v>NON PRESENTE</v>
      </c>
      <c r="M58" s="2" t="str">
        <f>TRIM(D58)</f>
        <v>order For Trading SARL</v>
      </c>
      <c r="N58" s="2" t="str">
        <f>TRIM(E58)</f>
        <v>terminato</v>
      </c>
      <c r="O58" s="2">
        <v>0</v>
      </c>
      <c r="P58" s="3">
        <v>26</v>
      </c>
      <c r="Q58" s="3" t="str">
        <f>IF(F58=0,"",F58*G58)</f>
        <v/>
      </c>
      <c r="R58" s="3" t="str">
        <f>_xlfn.CONCAT(C58,"-",D58,"-",G58)</f>
        <v>NON PRESENTE-order For Trading SARL-26</v>
      </c>
      <c r="S58" s="3" t="str">
        <f>MID(B58,3,3)</f>
        <v>041</v>
      </c>
    </row>
    <row r="59" spans="1:19" ht="12.75" customHeight="1" x14ac:dyDescent="0.3">
      <c r="A59" s="2">
        <v>61</v>
      </c>
      <c r="B59" s="2" t="s">
        <v>38</v>
      </c>
      <c r="C59" s="8" t="s">
        <v>8</v>
      </c>
      <c r="D59" s="2" t="s">
        <v>33</v>
      </c>
      <c r="F59" s="2">
        <v>10</v>
      </c>
      <c r="G59" s="3">
        <v>39</v>
      </c>
      <c r="H59" s="3" t="str">
        <f>IF(E59="","non terminato","terminato")</f>
        <v>non terminato</v>
      </c>
      <c r="J59" s="2">
        <v>61</v>
      </c>
      <c r="K59" s="2" t="str">
        <f>TRIM(B59)</f>
        <v>A5214112</v>
      </c>
      <c r="L59" s="2" t="str">
        <f>TRIM(C59)</f>
        <v>ITA</v>
      </c>
      <c r="M59" s="2" t="str">
        <f>TRIM(D59)</f>
        <v>zan VETRI</v>
      </c>
      <c r="N59" s="2" t="str">
        <f>TRIM(E59)</f>
        <v/>
      </c>
      <c r="O59" s="2">
        <v>10</v>
      </c>
      <c r="P59" s="3">
        <v>39</v>
      </c>
      <c r="Q59" s="3">
        <f>IF(F59=0,"",F59*G59)</f>
        <v>390</v>
      </c>
      <c r="R59" s="3" t="str">
        <f>_xlfn.CONCAT(C59,"-",D59,"-",G59)</f>
        <v>ITA-zan VETRI-39</v>
      </c>
      <c r="S59" s="3" t="str">
        <f>MID(B59,3,3)</f>
        <v>214</v>
      </c>
    </row>
    <row r="60" spans="1:19" ht="12.75" customHeight="1" x14ac:dyDescent="0.3">
      <c r="A60" s="2">
        <v>62</v>
      </c>
      <c r="B60" s="2" t="s">
        <v>38</v>
      </c>
      <c r="C60" s="8" t="s">
        <v>8</v>
      </c>
      <c r="D60" s="2" t="s">
        <v>33</v>
      </c>
      <c r="F60" s="2">
        <v>20</v>
      </c>
      <c r="G60" s="3">
        <v>35</v>
      </c>
      <c r="H60" s="3" t="str">
        <f>IF(E60="","non terminato","terminato")</f>
        <v>non terminato</v>
      </c>
      <c r="J60" s="2">
        <v>62</v>
      </c>
      <c r="K60" s="2" t="str">
        <f>TRIM(B60)</f>
        <v>A5214112</v>
      </c>
      <c r="L60" s="2" t="str">
        <f>TRIM(C60)</f>
        <v>ITA</v>
      </c>
      <c r="M60" s="2" t="str">
        <f>TRIM(D60)</f>
        <v>zan VETRI</v>
      </c>
      <c r="N60" s="2" t="str">
        <f>TRIM(E60)</f>
        <v/>
      </c>
      <c r="O60" s="2">
        <v>20</v>
      </c>
      <c r="P60" s="3">
        <v>35</v>
      </c>
      <c r="Q60" s="3">
        <f>IF(F60=0,"",F60*G60)</f>
        <v>700</v>
      </c>
      <c r="R60" s="3" t="str">
        <f>_xlfn.CONCAT(C60,"-",D60,"-",G60)</f>
        <v>ITA-zan VETRI-35</v>
      </c>
      <c r="S60" s="3" t="str">
        <f>MID(B60,3,3)</f>
        <v>214</v>
      </c>
    </row>
    <row r="61" spans="1:19" ht="12.75" customHeight="1" x14ac:dyDescent="0.3">
      <c r="A61" s="2">
        <v>63</v>
      </c>
      <c r="B61" s="2" t="s">
        <v>38</v>
      </c>
      <c r="C61" s="8" t="s">
        <v>8</v>
      </c>
      <c r="D61" s="2" t="s">
        <v>33</v>
      </c>
      <c r="E61" s="7" t="s">
        <v>10</v>
      </c>
      <c r="F61" s="2">
        <v>0</v>
      </c>
      <c r="G61" s="3">
        <v>10</v>
      </c>
      <c r="H61" s="3" t="s">
        <v>10</v>
      </c>
      <c r="J61" s="2">
        <v>63</v>
      </c>
      <c r="K61" s="2" t="str">
        <f>TRIM(B61)</f>
        <v>A5214112</v>
      </c>
      <c r="L61" s="2" t="str">
        <f>TRIM(C61)</f>
        <v>ITA</v>
      </c>
      <c r="M61" s="2" t="str">
        <f>TRIM(D61)</f>
        <v>zan VETRI</v>
      </c>
      <c r="N61" s="2" t="str">
        <f>TRIM(E61)</f>
        <v>terminato</v>
      </c>
      <c r="O61" s="2">
        <v>0</v>
      </c>
      <c r="P61" s="3">
        <v>10</v>
      </c>
      <c r="Q61" s="3" t="str">
        <f>IF(F61=0,"",F61*G61)</f>
        <v/>
      </c>
      <c r="R61" s="3" t="str">
        <f>_xlfn.CONCAT(C61,"-",D61,"-",G61)</f>
        <v>ITA-zan VETRI-10</v>
      </c>
      <c r="S61" s="3" t="str">
        <f>MID(B61,3,3)</f>
        <v>214</v>
      </c>
    </row>
    <row r="62" spans="1:19" ht="12.75" customHeight="1" x14ac:dyDescent="0.3">
      <c r="A62" s="2">
        <v>64</v>
      </c>
      <c r="B62" s="2" t="s">
        <v>39</v>
      </c>
      <c r="C62" s="8" t="s">
        <v>8</v>
      </c>
      <c r="D62" s="2" t="s">
        <v>9</v>
      </c>
      <c r="E62" s="7" t="s">
        <v>10</v>
      </c>
      <c r="F62" s="2">
        <v>0</v>
      </c>
      <c r="G62" s="3">
        <v>22</v>
      </c>
      <c r="H62" s="3" t="s">
        <v>10</v>
      </c>
      <c r="J62" s="2">
        <v>64</v>
      </c>
      <c r="K62" s="2" t="str">
        <f>TRIM(B62)</f>
        <v>M2362835</v>
      </c>
      <c r="L62" s="2" t="str">
        <f>TRIM(C62)</f>
        <v>ITA</v>
      </c>
      <c r="M62" s="2" t="str">
        <f>TRIM(D62)</f>
        <v>SG</v>
      </c>
      <c r="N62" s="2" t="str">
        <f>TRIM(E62)</f>
        <v>terminato</v>
      </c>
      <c r="O62" s="2">
        <v>0</v>
      </c>
      <c r="P62" s="3">
        <v>22</v>
      </c>
      <c r="Q62" s="3" t="str">
        <f>IF(F62=0,"",F62*G62)</f>
        <v/>
      </c>
      <c r="R62" s="3" t="str">
        <f>_xlfn.CONCAT(C62,"-",D62,"-",G62)</f>
        <v>ITA-SG-22</v>
      </c>
      <c r="S62" s="3" t="str">
        <f>MID(B62,3,3)</f>
        <v>362</v>
      </c>
    </row>
    <row r="63" spans="1:19" ht="12.75" customHeight="1" x14ac:dyDescent="0.3">
      <c r="A63" s="2">
        <v>65</v>
      </c>
      <c r="B63" s="2" t="s">
        <v>39</v>
      </c>
      <c r="C63" s="8" t="s">
        <v>8</v>
      </c>
      <c r="D63" s="2" t="s">
        <v>9</v>
      </c>
      <c r="F63" s="2">
        <v>10</v>
      </c>
      <c r="G63" s="3">
        <v>18</v>
      </c>
      <c r="H63" s="3" t="str">
        <f>IF(E63="","non terminato","terminato")</f>
        <v>non terminato</v>
      </c>
      <c r="J63" s="2">
        <v>65</v>
      </c>
      <c r="K63" s="2" t="str">
        <f>TRIM(B63)</f>
        <v>M2362835</v>
      </c>
      <c r="L63" s="2" t="str">
        <f>TRIM(C63)</f>
        <v>ITA</v>
      </c>
      <c r="M63" s="2" t="str">
        <f>TRIM(D63)</f>
        <v>SG</v>
      </c>
      <c r="N63" s="2" t="str">
        <f>TRIM(E63)</f>
        <v/>
      </c>
      <c r="O63" s="2">
        <v>10</v>
      </c>
      <c r="P63" s="3">
        <v>18</v>
      </c>
      <c r="Q63" s="3">
        <f>IF(F63=0,"",F63*G63)</f>
        <v>180</v>
      </c>
      <c r="R63" s="3" t="str">
        <f>_xlfn.CONCAT(C63,"-",D63,"-",G63)</f>
        <v>ITA-SG-18</v>
      </c>
      <c r="S63" s="3" t="str">
        <f>MID(B63,3,3)</f>
        <v>362</v>
      </c>
    </row>
    <row r="64" spans="1:19" ht="12.75" customHeight="1" x14ac:dyDescent="0.3">
      <c r="A64" s="2">
        <v>66</v>
      </c>
      <c r="B64" s="2" t="s">
        <v>40</v>
      </c>
      <c r="C64" s="2" t="s">
        <v>13</v>
      </c>
      <c r="D64" s="2" t="s">
        <v>20</v>
      </c>
      <c r="F64" s="2">
        <v>20</v>
      </c>
      <c r="G64" s="3">
        <v>14</v>
      </c>
      <c r="H64" s="3" t="str">
        <f>IF(E64="","non terminato","terminato")</f>
        <v>non terminato</v>
      </c>
      <c r="J64" s="2">
        <v>66</v>
      </c>
      <c r="K64" s="2" t="str">
        <f>TRIM(B64)</f>
        <v>E3083893</v>
      </c>
      <c r="L64" s="2" t="str">
        <f>TRIM(C64)</f>
        <v>EGY</v>
      </c>
      <c r="M64" s="2" t="str">
        <f>TRIM(D64)</f>
        <v>zan pin assuf S.A.E.</v>
      </c>
      <c r="N64" s="2" t="str">
        <f>TRIM(E64)</f>
        <v/>
      </c>
      <c r="O64" s="2">
        <v>20</v>
      </c>
      <c r="P64" s="3">
        <v>14</v>
      </c>
      <c r="Q64" s="3">
        <f>IF(F64=0,"",F64*G64)</f>
        <v>280</v>
      </c>
      <c r="R64" s="3" t="str">
        <f>_xlfn.CONCAT(C64,"-",D64,"-",G64)</f>
        <v>EGY-zan pin assuf S.A.E.-14</v>
      </c>
      <c r="S64" s="3" t="str">
        <f>MID(B64,3,3)</f>
        <v>083</v>
      </c>
    </row>
    <row r="65" spans="1:19" ht="12.75" customHeight="1" x14ac:dyDescent="0.3">
      <c r="A65" s="2">
        <v>67</v>
      </c>
      <c r="B65" s="2" t="s">
        <v>41</v>
      </c>
      <c r="C65" s="2" t="s">
        <v>13</v>
      </c>
      <c r="D65" s="2" t="s">
        <v>12</v>
      </c>
      <c r="F65" s="2">
        <v>10</v>
      </c>
      <c r="G65" s="3">
        <v>14</v>
      </c>
      <c r="H65" s="3" t="str">
        <f>IF(E65="","non terminato","terminato")</f>
        <v>non terminato</v>
      </c>
      <c r="J65" s="2">
        <v>67</v>
      </c>
      <c r="K65" s="2" t="str">
        <f>TRIM(B65)</f>
        <v>I6028000</v>
      </c>
      <c r="L65" s="2" t="str">
        <f>TRIM(C65)</f>
        <v>EGY</v>
      </c>
      <c r="M65" s="2" t="str">
        <f>TRIM(D65)</f>
        <v>ccc order</v>
      </c>
      <c r="N65" s="2" t="str">
        <f>TRIM(E65)</f>
        <v/>
      </c>
      <c r="O65" s="2">
        <v>10</v>
      </c>
      <c r="P65" s="3">
        <v>14</v>
      </c>
      <c r="Q65" s="3">
        <f>IF(F65=0,"",F65*G65)</f>
        <v>140</v>
      </c>
      <c r="R65" s="3" t="str">
        <f>_xlfn.CONCAT(C65,"-",D65,"-",G65)</f>
        <v>EGY-ccc order-14</v>
      </c>
      <c r="S65" s="3" t="str">
        <f>MID(B65,3,3)</f>
        <v>028</v>
      </c>
    </row>
    <row r="66" spans="1:19" ht="12.75" customHeight="1" x14ac:dyDescent="0.3">
      <c r="A66" s="2">
        <v>68</v>
      </c>
      <c r="B66" s="2" t="s">
        <v>41</v>
      </c>
      <c r="C66" s="2" t="s">
        <v>13</v>
      </c>
      <c r="D66" s="2" t="s">
        <v>12</v>
      </c>
      <c r="F66" s="2">
        <v>30</v>
      </c>
      <c r="G66" s="3">
        <v>17</v>
      </c>
      <c r="H66" s="3" t="str">
        <f>IF(E66="","non terminato","terminato")</f>
        <v>non terminato</v>
      </c>
      <c r="J66" s="2">
        <v>68</v>
      </c>
      <c r="K66" s="2" t="str">
        <f t="shared" ref="K66:K129" si="0">TRIM(B66)</f>
        <v>I6028000</v>
      </c>
      <c r="L66" s="2" t="str">
        <f t="shared" ref="L66:L129" si="1">TRIM(C66)</f>
        <v>EGY</v>
      </c>
      <c r="M66" s="2" t="str">
        <f t="shared" ref="M66:M129" si="2">TRIM(D66)</f>
        <v>ccc order</v>
      </c>
      <c r="N66" s="2" t="str">
        <f t="shared" ref="N66:N129" si="3">TRIM(E66)</f>
        <v/>
      </c>
      <c r="O66" s="2">
        <v>30</v>
      </c>
      <c r="P66" s="3">
        <v>17</v>
      </c>
      <c r="Q66" s="3">
        <f>IF(F66=0,"",F66*G66)</f>
        <v>510</v>
      </c>
      <c r="R66" s="3" t="str">
        <f>_xlfn.CONCAT(C66,"-",D66,"-",G66)</f>
        <v>EGY-ccc order-17</v>
      </c>
      <c r="S66" s="3" t="str">
        <f>MID(B66,3,3)</f>
        <v>028</v>
      </c>
    </row>
    <row r="67" spans="1:19" ht="12.75" customHeight="1" x14ac:dyDescent="0.3">
      <c r="A67" s="2">
        <v>69</v>
      </c>
      <c r="B67" s="2" t="s">
        <v>41</v>
      </c>
      <c r="C67" s="2" t="s">
        <v>13</v>
      </c>
      <c r="D67" s="2" t="s">
        <v>12</v>
      </c>
      <c r="E67" s="7" t="s">
        <v>10</v>
      </c>
      <c r="F67" s="2">
        <v>0</v>
      </c>
      <c r="G67" s="3">
        <v>27</v>
      </c>
      <c r="H67" s="3" t="s">
        <v>10</v>
      </c>
      <c r="J67" s="2">
        <v>69</v>
      </c>
      <c r="K67" s="2" t="str">
        <f t="shared" si="0"/>
        <v>I6028000</v>
      </c>
      <c r="L67" s="2" t="str">
        <f t="shared" si="1"/>
        <v>EGY</v>
      </c>
      <c r="M67" s="2" t="str">
        <f t="shared" si="2"/>
        <v>ccc order</v>
      </c>
      <c r="N67" s="2" t="str">
        <f t="shared" si="3"/>
        <v>terminato</v>
      </c>
      <c r="O67" s="2">
        <v>0</v>
      </c>
      <c r="P67" s="3">
        <v>27</v>
      </c>
      <c r="Q67" s="3" t="str">
        <f t="shared" ref="Q67:Q130" si="4">IF(F67=0,"",F67*G67)</f>
        <v/>
      </c>
      <c r="R67" s="3" t="str">
        <f t="shared" ref="R67:R130" si="5">_xlfn.CONCAT(C67,"-",D67,"-",G67)</f>
        <v>EGY-ccc order-27</v>
      </c>
      <c r="S67" s="3" t="str">
        <f t="shared" ref="S67:S130" si="6">MID(B67,3,3)</f>
        <v>028</v>
      </c>
    </row>
    <row r="68" spans="1:19" ht="12.75" customHeight="1" x14ac:dyDescent="0.3">
      <c r="A68" s="2">
        <v>70</v>
      </c>
      <c r="B68" s="2" t="s">
        <v>42</v>
      </c>
      <c r="C68" s="2" t="s">
        <v>13</v>
      </c>
      <c r="D68" s="2" t="s">
        <v>20</v>
      </c>
      <c r="F68" s="2">
        <v>20</v>
      </c>
      <c r="G68" s="3">
        <v>35</v>
      </c>
      <c r="H68" s="3" t="str">
        <f>IF(E68="","non terminato","terminato")</f>
        <v>non terminato</v>
      </c>
      <c r="J68" s="2">
        <v>70</v>
      </c>
      <c r="K68" s="2" t="str">
        <f t="shared" si="0"/>
        <v>K2775318</v>
      </c>
      <c r="L68" s="2" t="str">
        <f t="shared" si="1"/>
        <v>EGY</v>
      </c>
      <c r="M68" s="2" t="str">
        <f t="shared" si="2"/>
        <v>zan pin assuf S.A.E.</v>
      </c>
      <c r="N68" s="2" t="str">
        <f t="shared" si="3"/>
        <v/>
      </c>
      <c r="O68" s="2">
        <v>20</v>
      </c>
      <c r="P68" s="3">
        <v>35</v>
      </c>
      <c r="Q68" s="3">
        <f t="shared" si="4"/>
        <v>700</v>
      </c>
      <c r="R68" s="3" t="str">
        <f t="shared" si="5"/>
        <v>EGY-zan pin assuf S.A.E.-35</v>
      </c>
      <c r="S68" s="3" t="str">
        <f t="shared" si="6"/>
        <v>775</v>
      </c>
    </row>
    <row r="69" spans="1:19" ht="12.75" customHeight="1" x14ac:dyDescent="0.3">
      <c r="A69" s="2">
        <v>71</v>
      </c>
      <c r="B69" s="2" t="s">
        <v>43</v>
      </c>
      <c r="C69" s="8" t="s">
        <v>8</v>
      </c>
      <c r="D69" s="2" t="s">
        <v>44</v>
      </c>
      <c r="F69" s="2">
        <v>30</v>
      </c>
      <c r="G69" s="3">
        <v>38</v>
      </c>
      <c r="H69" s="3" t="str">
        <f>IF(E69="","non terminato","terminato")</f>
        <v>non terminato</v>
      </c>
      <c r="J69" s="2">
        <v>71</v>
      </c>
      <c r="K69" s="2" t="str">
        <f t="shared" si="0"/>
        <v>L8099651</v>
      </c>
      <c r="L69" s="2" t="str">
        <f t="shared" si="1"/>
        <v>ITA</v>
      </c>
      <c r="M69" s="2" t="str">
        <f t="shared" si="2"/>
        <v>zan pin SPA</v>
      </c>
      <c r="N69" s="2" t="str">
        <f t="shared" si="3"/>
        <v/>
      </c>
      <c r="O69" s="2">
        <v>30</v>
      </c>
      <c r="P69" s="3">
        <v>38</v>
      </c>
      <c r="Q69" s="3">
        <f t="shared" si="4"/>
        <v>1140</v>
      </c>
      <c r="R69" s="3" t="str">
        <f t="shared" si="5"/>
        <v>ITA-zan pin SPA-38</v>
      </c>
      <c r="S69" s="3" t="str">
        <f t="shared" si="6"/>
        <v>099</v>
      </c>
    </row>
    <row r="70" spans="1:19" ht="12.75" customHeight="1" x14ac:dyDescent="0.3">
      <c r="A70" s="2">
        <v>72</v>
      </c>
      <c r="B70" s="2" t="s">
        <v>43</v>
      </c>
      <c r="C70" s="8" t="s">
        <v>8</v>
      </c>
      <c r="D70" s="2" t="s">
        <v>44</v>
      </c>
      <c r="F70" s="2">
        <v>30</v>
      </c>
      <c r="G70" s="3">
        <v>38</v>
      </c>
      <c r="H70" s="3" t="str">
        <f>IF(E70="","non terminato","terminato")</f>
        <v>non terminato</v>
      </c>
      <c r="J70" s="2">
        <v>72</v>
      </c>
      <c r="K70" s="2" t="str">
        <f t="shared" si="0"/>
        <v>L8099651</v>
      </c>
      <c r="L70" s="2" t="str">
        <f t="shared" si="1"/>
        <v>ITA</v>
      </c>
      <c r="M70" s="2" t="str">
        <f t="shared" si="2"/>
        <v>zan pin SPA</v>
      </c>
      <c r="N70" s="2" t="str">
        <f t="shared" si="3"/>
        <v/>
      </c>
      <c r="O70" s="2">
        <v>30</v>
      </c>
      <c r="P70" s="3">
        <v>38</v>
      </c>
      <c r="Q70" s="3">
        <f t="shared" si="4"/>
        <v>1140</v>
      </c>
      <c r="R70" s="3" t="str">
        <f t="shared" si="5"/>
        <v>ITA-zan pin SPA-38</v>
      </c>
      <c r="S70" s="3" t="str">
        <f t="shared" si="6"/>
        <v>099</v>
      </c>
    </row>
    <row r="71" spans="1:19" ht="12.75" customHeight="1" x14ac:dyDescent="0.3">
      <c r="A71" s="2">
        <v>73</v>
      </c>
      <c r="B71" s="2" t="s">
        <v>43</v>
      </c>
      <c r="C71" s="8" t="s">
        <v>8</v>
      </c>
      <c r="D71" s="2" t="s">
        <v>44</v>
      </c>
      <c r="E71" s="7" t="s">
        <v>10</v>
      </c>
      <c r="F71" s="2">
        <v>0</v>
      </c>
      <c r="G71" s="3">
        <v>20</v>
      </c>
      <c r="H71" s="3" t="s">
        <v>10</v>
      </c>
      <c r="J71" s="2">
        <v>73</v>
      </c>
      <c r="K71" s="2" t="str">
        <f t="shared" si="0"/>
        <v>L8099651</v>
      </c>
      <c r="L71" s="2" t="str">
        <f t="shared" si="1"/>
        <v>ITA</v>
      </c>
      <c r="M71" s="2" t="str">
        <f t="shared" si="2"/>
        <v>zan pin SPA</v>
      </c>
      <c r="N71" s="2" t="str">
        <f t="shared" si="3"/>
        <v>terminato</v>
      </c>
      <c r="O71" s="2">
        <v>0</v>
      </c>
      <c r="P71" s="3">
        <v>20</v>
      </c>
      <c r="Q71" s="3" t="str">
        <f t="shared" si="4"/>
        <v/>
      </c>
      <c r="R71" s="3" t="str">
        <f t="shared" si="5"/>
        <v>ITA-zan pin SPA-20</v>
      </c>
      <c r="S71" s="3" t="str">
        <f t="shared" si="6"/>
        <v>099</v>
      </c>
    </row>
    <row r="72" spans="1:19" ht="12.75" customHeight="1" x14ac:dyDescent="0.3">
      <c r="A72" s="2">
        <v>74</v>
      </c>
      <c r="B72" s="2" t="s">
        <v>45</v>
      </c>
      <c r="C72" s="8" t="s">
        <v>8</v>
      </c>
      <c r="D72" s="2" t="s">
        <v>46</v>
      </c>
      <c r="E72" s="7" t="s">
        <v>10</v>
      </c>
      <c r="F72" s="2">
        <v>0</v>
      </c>
      <c r="G72" s="3">
        <v>33</v>
      </c>
      <c r="H72" s="3" t="s">
        <v>10</v>
      </c>
      <c r="J72" s="2">
        <v>74</v>
      </c>
      <c r="K72" s="2" t="str">
        <f t="shared" si="0"/>
        <v>A0207283</v>
      </c>
      <c r="L72" s="2" t="str">
        <f t="shared" si="1"/>
        <v>ITA</v>
      </c>
      <c r="M72" s="2" t="str">
        <f t="shared" si="2"/>
        <v>SICURpin SUD S.r.l</v>
      </c>
      <c r="N72" s="2" t="str">
        <f t="shared" si="3"/>
        <v>terminato</v>
      </c>
      <c r="O72" s="2">
        <v>0</v>
      </c>
      <c r="P72" s="3">
        <v>33</v>
      </c>
      <c r="Q72" s="3" t="str">
        <f t="shared" si="4"/>
        <v/>
      </c>
      <c r="R72" s="3" t="str">
        <f t="shared" si="5"/>
        <v>ITA-SICURpin SUD S.r.l-33</v>
      </c>
      <c r="S72" s="3" t="str">
        <f t="shared" si="6"/>
        <v>207</v>
      </c>
    </row>
    <row r="73" spans="1:19" ht="12.75" customHeight="1" x14ac:dyDescent="0.3">
      <c r="A73" s="2">
        <v>75</v>
      </c>
      <c r="B73" s="2" t="s">
        <v>45</v>
      </c>
      <c r="C73" s="8" t="s">
        <v>8</v>
      </c>
      <c r="D73" s="2" t="s">
        <v>46</v>
      </c>
      <c r="F73" s="2">
        <v>10</v>
      </c>
      <c r="G73" s="3">
        <v>29</v>
      </c>
      <c r="H73" s="3" t="str">
        <f>IF(E73="","non terminato","terminato")</f>
        <v>non terminato</v>
      </c>
      <c r="J73" s="2">
        <v>75</v>
      </c>
      <c r="K73" s="2" t="str">
        <f t="shared" si="0"/>
        <v>A0207283</v>
      </c>
      <c r="L73" s="2" t="str">
        <f t="shared" si="1"/>
        <v>ITA</v>
      </c>
      <c r="M73" s="2" t="str">
        <f t="shared" si="2"/>
        <v>SICURpin SUD S.r.l</v>
      </c>
      <c r="N73" s="2" t="str">
        <f t="shared" si="3"/>
        <v/>
      </c>
      <c r="O73" s="2">
        <v>10</v>
      </c>
      <c r="P73" s="3">
        <v>29</v>
      </c>
      <c r="Q73" s="3">
        <f t="shared" si="4"/>
        <v>290</v>
      </c>
      <c r="R73" s="3" t="str">
        <f t="shared" si="5"/>
        <v>ITA-SICURpin SUD S.r.l-29</v>
      </c>
      <c r="S73" s="3" t="str">
        <f t="shared" si="6"/>
        <v>207</v>
      </c>
    </row>
    <row r="74" spans="1:19" ht="12.75" customHeight="1" x14ac:dyDescent="0.3">
      <c r="A74" s="2">
        <v>76</v>
      </c>
      <c r="B74" s="2" t="s">
        <v>45</v>
      </c>
      <c r="C74" s="8" t="s">
        <v>8</v>
      </c>
      <c r="D74" s="2" t="s">
        <v>46</v>
      </c>
      <c r="F74" s="2">
        <v>30</v>
      </c>
      <c r="G74" s="3">
        <v>35</v>
      </c>
      <c r="H74" s="3" t="str">
        <f>IF(E74="","non terminato","terminato")</f>
        <v>non terminato</v>
      </c>
      <c r="J74" s="2">
        <v>76</v>
      </c>
      <c r="K74" s="2" t="str">
        <f t="shared" si="0"/>
        <v>A0207283</v>
      </c>
      <c r="L74" s="2" t="str">
        <f t="shared" si="1"/>
        <v>ITA</v>
      </c>
      <c r="M74" s="2" t="str">
        <f t="shared" si="2"/>
        <v>SICURpin SUD S.r.l</v>
      </c>
      <c r="N74" s="2" t="str">
        <f t="shared" si="3"/>
        <v/>
      </c>
      <c r="O74" s="2">
        <v>30</v>
      </c>
      <c r="P74" s="3">
        <v>35</v>
      </c>
      <c r="Q74" s="3">
        <f t="shared" si="4"/>
        <v>1050</v>
      </c>
      <c r="R74" s="3" t="str">
        <f t="shared" si="5"/>
        <v>ITA-SICURpin SUD S.r.l-35</v>
      </c>
      <c r="S74" s="3" t="str">
        <f t="shared" si="6"/>
        <v>207</v>
      </c>
    </row>
    <row r="75" spans="1:19" ht="12.75" customHeight="1" x14ac:dyDescent="0.3">
      <c r="A75" s="2">
        <v>77</v>
      </c>
      <c r="B75" s="2" t="s">
        <v>47</v>
      </c>
      <c r="C75" s="8" t="s">
        <v>8</v>
      </c>
      <c r="D75" s="2" t="s">
        <v>9</v>
      </c>
      <c r="E75" s="7" t="s">
        <v>10</v>
      </c>
      <c r="F75" s="2">
        <v>0</v>
      </c>
      <c r="G75" s="3">
        <v>30</v>
      </c>
      <c r="H75" s="3" t="s">
        <v>10</v>
      </c>
      <c r="J75" s="2">
        <v>77</v>
      </c>
      <c r="K75" s="2" t="str">
        <f t="shared" si="0"/>
        <v>I8610462</v>
      </c>
      <c r="L75" s="2" t="str">
        <f t="shared" si="1"/>
        <v>ITA</v>
      </c>
      <c r="M75" s="2" t="str">
        <f t="shared" si="2"/>
        <v>SG</v>
      </c>
      <c r="N75" s="2" t="str">
        <f t="shared" si="3"/>
        <v>terminato</v>
      </c>
      <c r="O75" s="2">
        <v>0</v>
      </c>
      <c r="P75" s="3">
        <v>30</v>
      </c>
      <c r="Q75" s="3" t="str">
        <f t="shared" si="4"/>
        <v/>
      </c>
      <c r="R75" s="3" t="str">
        <f t="shared" si="5"/>
        <v>ITA-SG-30</v>
      </c>
      <c r="S75" s="3" t="str">
        <f t="shared" si="6"/>
        <v>610</v>
      </c>
    </row>
    <row r="76" spans="1:19" ht="12.75" customHeight="1" x14ac:dyDescent="0.3">
      <c r="A76" s="2">
        <v>78</v>
      </c>
      <c r="B76" s="2" t="s">
        <v>47</v>
      </c>
      <c r="C76" s="8" t="s">
        <v>8</v>
      </c>
      <c r="D76" s="2" t="s">
        <v>9</v>
      </c>
      <c r="F76" s="2">
        <v>30</v>
      </c>
      <c r="G76" s="3">
        <v>16</v>
      </c>
      <c r="H76" s="3" t="str">
        <f>IF(E76="","non terminato","terminato")</f>
        <v>non terminato</v>
      </c>
      <c r="J76" s="2">
        <v>78</v>
      </c>
      <c r="K76" s="2" t="str">
        <f t="shared" si="0"/>
        <v>I8610462</v>
      </c>
      <c r="L76" s="2" t="str">
        <f t="shared" si="1"/>
        <v>ITA</v>
      </c>
      <c r="M76" s="2" t="str">
        <f t="shared" si="2"/>
        <v>SG</v>
      </c>
      <c r="N76" s="2" t="str">
        <f t="shared" si="3"/>
        <v/>
      </c>
      <c r="O76" s="2">
        <v>30</v>
      </c>
      <c r="P76" s="3">
        <v>16</v>
      </c>
      <c r="Q76" s="3">
        <f t="shared" si="4"/>
        <v>480</v>
      </c>
      <c r="R76" s="3" t="str">
        <f t="shared" si="5"/>
        <v>ITA-SG-16</v>
      </c>
      <c r="S76" s="3" t="str">
        <f t="shared" si="6"/>
        <v>610</v>
      </c>
    </row>
    <row r="77" spans="1:19" ht="12.75" customHeight="1" x14ac:dyDescent="0.3">
      <c r="A77" s="2">
        <v>79</v>
      </c>
      <c r="B77" s="2" t="s">
        <v>48</v>
      </c>
      <c r="C77" s="8" t="s">
        <v>8</v>
      </c>
      <c r="D77" s="2" t="s">
        <v>9</v>
      </c>
      <c r="E77" s="7" t="s">
        <v>10</v>
      </c>
      <c r="F77" s="2">
        <v>0</v>
      </c>
      <c r="G77" s="3">
        <v>18</v>
      </c>
      <c r="H77" s="3" t="s">
        <v>10</v>
      </c>
      <c r="J77" s="2">
        <v>79</v>
      </c>
      <c r="K77" s="2" t="str">
        <f t="shared" si="0"/>
        <v>L1414111</v>
      </c>
      <c r="L77" s="2" t="str">
        <f t="shared" si="1"/>
        <v>ITA</v>
      </c>
      <c r="M77" s="2" t="str">
        <f t="shared" si="2"/>
        <v>SG</v>
      </c>
      <c r="N77" s="2" t="str">
        <f t="shared" si="3"/>
        <v>terminato</v>
      </c>
      <c r="O77" s="2">
        <v>0</v>
      </c>
      <c r="P77" s="3">
        <v>18</v>
      </c>
      <c r="Q77" s="3" t="str">
        <f t="shared" si="4"/>
        <v/>
      </c>
      <c r="R77" s="3" t="str">
        <f t="shared" si="5"/>
        <v>ITA-SG-18</v>
      </c>
      <c r="S77" s="3" t="str">
        <f t="shared" si="6"/>
        <v>414</v>
      </c>
    </row>
    <row r="78" spans="1:19" ht="12.75" customHeight="1" x14ac:dyDescent="0.3">
      <c r="A78" s="2">
        <v>80</v>
      </c>
      <c r="B78" s="2" t="s">
        <v>48</v>
      </c>
      <c r="C78" s="8" t="s">
        <v>8</v>
      </c>
      <c r="D78" s="2" t="s">
        <v>9</v>
      </c>
      <c r="F78" s="2">
        <v>20</v>
      </c>
      <c r="G78" s="3">
        <v>24</v>
      </c>
      <c r="H78" s="3" t="str">
        <f>IF(E78="","non terminato","terminato")</f>
        <v>non terminato</v>
      </c>
      <c r="J78" s="2">
        <v>80</v>
      </c>
      <c r="K78" s="2" t="str">
        <f t="shared" si="0"/>
        <v>L1414111</v>
      </c>
      <c r="L78" s="2" t="str">
        <f t="shared" si="1"/>
        <v>ITA</v>
      </c>
      <c r="M78" s="2" t="str">
        <f t="shared" si="2"/>
        <v>SG</v>
      </c>
      <c r="N78" s="2" t="str">
        <f t="shared" si="3"/>
        <v/>
      </c>
      <c r="O78" s="2">
        <v>20</v>
      </c>
      <c r="P78" s="3">
        <v>24</v>
      </c>
      <c r="Q78" s="3">
        <f t="shared" si="4"/>
        <v>480</v>
      </c>
      <c r="R78" s="3" t="str">
        <f t="shared" si="5"/>
        <v>ITA-SG-24</v>
      </c>
      <c r="S78" s="3" t="str">
        <f t="shared" si="6"/>
        <v>414</v>
      </c>
    </row>
    <row r="79" spans="1:19" ht="12.75" customHeight="1" x14ac:dyDescent="0.3">
      <c r="A79" s="2">
        <v>81</v>
      </c>
      <c r="B79" s="2" t="s">
        <v>48</v>
      </c>
      <c r="C79" s="8" t="s">
        <v>8</v>
      </c>
      <c r="D79" s="2" t="s">
        <v>9</v>
      </c>
      <c r="F79" s="2">
        <v>10</v>
      </c>
      <c r="G79" s="3">
        <v>34</v>
      </c>
      <c r="H79" s="3" t="str">
        <f>IF(E79="","non terminato","terminato")</f>
        <v>non terminato</v>
      </c>
      <c r="J79" s="2">
        <v>81</v>
      </c>
      <c r="K79" s="2" t="str">
        <f t="shared" si="0"/>
        <v>L1414111</v>
      </c>
      <c r="L79" s="2" t="str">
        <f t="shared" si="1"/>
        <v>ITA</v>
      </c>
      <c r="M79" s="2" t="str">
        <f t="shared" si="2"/>
        <v>SG</v>
      </c>
      <c r="N79" s="2" t="str">
        <f t="shared" si="3"/>
        <v/>
      </c>
      <c r="O79" s="2">
        <v>10</v>
      </c>
      <c r="P79" s="3">
        <v>34</v>
      </c>
      <c r="Q79" s="3">
        <f t="shared" si="4"/>
        <v>340</v>
      </c>
      <c r="R79" s="3" t="str">
        <f t="shared" si="5"/>
        <v>ITA-SG-34</v>
      </c>
      <c r="S79" s="3" t="str">
        <f t="shared" si="6"/>
        <v>414</v>
      </c>
    </row>
    <row r="80" spans="1:19" ht="12.75" customHeight="1" x14ac:dyDescent="0.3">
      <c r="A80" s="2">
        <v>82</v>
      </c>
      <c r="B80" s="2" t="s">
        <v>49</v>
      </c>
      <c r="C80" s="8" t="s">
        <v>8</v>
      </c>
      <c r="D80" s="2" t="s">
        <v>9</v>
      </c>
      <c r="F80" s="2">
        <v>20</v>
      </c>
      <c r="G80" s="3">
        <v>28</v>
      </c>
      <c r="H80" s="3" t="str">
        <f>IF(E80="","non terminato","terminato")</f>
        <v>non terminato</v>
      </c>
      <c r="J80" s="2">
        <v>82</v>
      </c>
      <c r="K80" s="2" t="str">
        <f t="shared" si="0"/>
        <v>E6851105</v>
      </c>
      <c r="L80" s="2" t="str">
        <f t="shared" si="1"/>
        <v>ITA</v>
      </c>
      <c r="M80" s="2" t="str">
        <f t="shared" si="2"/>
        <v>SG</v>
      </c>
      <c r="N80" s="2" t="str">
        <f t="shared" si="3"/>
        <v/>
      </c>
      <c r="O80" s="2">
        <v>20</v>
      </c>
      <c r="P80" s="3">
        <v>28</v>
      </c>
      <c r="Q80" s="3">
        <f t="shared" si="4"/>
        <v>560</v>
      </c>
      <c r="R80" s="3" t="str">
        <f t="shared" si="5"/>
        <v>ITA-SG-28</v>
      </c>
      <c r="S80" s="3" t="str">
        <f t="shared" si="6"/>
        <v>851</v>
      </c>
    </row>
    <row r="81" spans="1:19" ht="12.75" customHeight="1" x14ac:dyDescent="0.3">
      <c r="A81" s="2">
        <v>83</v>
      </c>
      <c r="B81" s="2" t="s">
        <v>49</v>
      </c>
      <c r="C81" s="8" t="s">
        <v>8</v>
      </c>
      <c r="D81" s="2" t="s">
        <v>9</v>
      </c>
      <c r="E81" s="7" t="s">
        <v>10</v>
      </c>
      <c r="F81" s="2">
        <v>0</v>
      </c>
      <c r="G81" s="3">
        <v>27</v>
      </c>
      <c r="H81" s="3" t="s">
        <v>10</v>
      </c>
      <c r="J81" s="2">
        <v>83</v>
      </c>
      <c r="K81" s="2" t="str">
        <f t="shared" si="0"/>
        <v>E6851105</v>
      </c>
      <c r="L81" s="2" t="str">
        <f t="shared" si="1"/>
        <v>ITA</v>
      </c>
      <c r="M81" s="2" t="str">
        <f t="shared" si="2"/>
        <v>SG</v>
      </c>
      <c r="N81" s="2" t="str">
        <f t="shared" si="3"/>
        <v>terminato</v>
      </c>
      <c r="O81" s="2">
        <v>0</v>
      </c>
      <c r="P81" s="3">
        <v>27</v>
      </c>
      <c r="Q81" s="3" t="str">
        <f t="shared" si="4"/>
        <v/>
      </c>
      <c r="R81" s="3" t="str">
        <f t="shared" si="5"/>
        <v>ITA-SG-27</v>
      </c>
      <c r="S81" s="3" t="str">
        <f t="shared" si="6"/>
        <v>851</v>
      </c>
    </row>
    <row r="82" spans="1:19" ht="12.75" customHeight="1" x14ac:dyDescent="0.3">
      <c r="A82" s="2">
        <v>84</v>
      </c>
      <c r="B82" s="2" t="s">
        <v>50</v>
      </c>
      <c r="C82" s="8" t="s">
        <v>8</v>
      </c>
      <c r="D82" s="2" t="s">
        <v>51</v>
      </c>
      <c r="E82" s="7" t="s">
        <v>10</v>
      </c>
      <c r="F82" s="2">
        <v>0</v>
      </c>
      <c r="G82" s="3">
        <v>14</v>
      </c>
      <c r="H82" s="3" t="s">
        <v>10</v>
      </c>
      <c r="J82" s="2">
        <v>84</v>
      </c>
      <c r="K82" s="2" t="str">
        <f t="shared" si="0"/>
        <v>L3599290</v>
      </c>
      <c r="L82" s="2" t="str">
        <f t="shared" si="1"/>
        <v>ITA</v>
      </c>
      <c r="M82" s="2" t="str">
        <f t="shared" si="2"/>
        <v>zan S.R.L.</v>
      </c>
      <c r="N82" s="2" t="str">
        <f t="shared" si="3"/>
        <v>terminato</v>
      </c>
      <c r="O82" s="2">
        <v>0</v>
      </c>
      <c r="P82" s="3">
        <v>14</v>
      </c>
      <c r="Q82" s="3" t="str">
        <f t="shared" si="4"/>
        <v/>
      </c>
      <c r="R82" s="3" t="str">
        <f t="shared" si="5"/>
        <v>ITA-zan S.R.L.-14</v>
      </c>
      <c r="S82" s="3" t="str">
        <f t="shared" si="6"/>
        <v>599</v>
      </c>
    </row>
    <row r="83" spans="1:19" ht="12.75" customHeight="1" x14ac:dyDescent="0.3">
      <c r="A83" s="2">
        <v>85</v>
      </c>
      <c r="B83" s="2" t="s">
        <v>50</v>
      </c>
      <c r="C83" s="8" t="s">
        <v>8</v>
      </c>
      <c r="D83" s="2" t="s">
        <v>51</v>
      </c>
      <c r="F83" s="2">
        <v>10</v>
      </c>
      <c r="G83" s="3">
        <v>10</v>
      </c>
      <c r="H83" s="3" t="str">
        <f>IF(E83="","non terminato","terminato")</f>
        <v>non terminato</v>
      </c>
      <c r="J83" s="2">
        <v>85</v>
      </c>
      <c r="K83" s="2" t="str">
        <f t="shared" si="0"/>
        <v>L3599290</v>
      </c>
      <c r="L83" s="2" t="str">
        <f t="shared" si="1"/>
        <v>ITA</v>
      </c>
      <c r="M83" s="2" t="str">
        <f t="shared" si="2"/>
        <v>zan S.R.L.</v>
      </c>
      <c r="N83" s="2" t="str">
        <f t="shared" si="3"/>
        <v/>
      </c>
      <c r="O83" s="2">
        <v>10</v>
      </c>
      <c r="P83" s="3">
        <v>10</v>
      </c>
      <c r="Q83" s="3">
        <f t="shared" si="4"/>
        <v>100</v>
      </c>
      <c r="R83" s="3" t="str">
        <f t="shared" si="5"/>
        <v>ITA-zan S.R.L.-10</v>
      </c>
      <c r="S83" s="3" t="str">
        <f t="shared" si="6"/>
        <v>599</v>
      </c>
    </row>
    <row r="84" spans="1:19" ht="12.75" customHeight="1" x14ac:dyDescent="0.3">
      <c r="A84" s="2">
        <v>86</v>
      </c>
      <c r="B84" s="2" t="s">
        <v>50</v>
      </c>
      <c r="C84" s="8" t="s">
        <v>8</v>
      </c>
      <c r="D84" s="2" t="s">
        <v>51</v>
      </c>
      <c r="F84" s="2">
        <v>30</v>
      </c>
      <c r="G84" s="3">
        <v>20</v>
      </c>
      <c r="H84" s="3" t="str">
        <f>IF(E84="","non terminato","terminato")</f>
        <v>non terminato</v>
      </c>
      <c r="J84" s="2">
        <v>86</v>
      </c>
      <c r="K84" s="2" t="str">
        <f t="shared" si="0"/>
        <v>L3599290</v>
      </c>
      <c r="L84" s="2" t="str">
        <f t="shared" si="1"/>
        <v>ITA</v>
      </c>
      <c r="M84" s="2" t="str">
        <f t="shared" si="2"/>
        <v>zan S.R.L.</v>
      </c>
      <c r="N84" s="2" t="str">
        <f t="shared" si="3"/>
        <v/>
      </c>
      <c r="O84" s="2">
        <v>30</v>
      </c>
      <c r="P84" s="3">
        <v>20</v>
      </c>
      <c r="Q84" s="3">
        <f t="shared" si="4"/>
        <v>600</v>
      </c>
      <c r="R84" s="3" t="str">
        <f t="shared" si="5"/>
        <v>ITA-zan S.R.L.-20</v>
      </c>
      <c r="S84" s="3" t="str">
        <f t="shared" si="6"/>
        <v>599</v>
      </c>
    </row>
    <row r="85" spans="1:19" ht="12.75" customHeight="1" x14ac:dyDescent="0.3">
      <c r="A85" s="2">
        <v>87</v>
      </c>
      <c r="B85" s="2" t="s">
        <v>52</v>
      </c>
      <c r="C85" s="2" t="s">
        <v>13</v>
      </c>
      <c r="D85" s="2" t="s">
        <v>20</v>
      </c>
      <c r="F85" s="2">
        <v>20</v>
      </c>
      <c r="G85" s="3">
        <v>25</v>
      </c>
      <c r="H85" s="3" t="str">
        <f>IF(E85="","non terminato","terminato")</f>
        <v>non terminato</v>
      </c>
      <c r="J85" s="2">
        <v>87</v>
      </c>
      <c r="K85" s="2" t="str">
        <f t="shared" si="0"/>
        <v>A0545475</v>
      </c>
      <c r="L85" s="2" t="str">
        <f t="shared" si="1"/>
        <v>EGY</v>
      </c>
      <c r="M85" s="2" t="str">
        <f t="shared" si="2"/>
        <v>zan pin assuf S.A.E.</v>
      </c>
      <c r="N85" s="2" t="str">
        <f t="shared" si="3"/>
        <v/>
      </c>
      <c r="O85" s="2">
        <v>20</v>
      </c>
      <c r="P85" s="3">
        <v>25</v>
      </c>
      <c r="Q85" s="3">
        <f t="shared" si="4"/>
        <v>500</v>
      </c>
      <c r="R85" s="3" t="str">
        <f t="shared" si="5"/>
        <v>EGY-zan pin assuf S.A.E.-25</v>
      </c>
      <c r="S85" s="3" t="str">
        <f t="shared" si="6"/>
        <v>545</v>
      </c>
    </row>
    <row r="86" spans="1:19" ht="12.75" customHeight="1" x14ac:dyDescent="0.3">
      <c r="A86" s="2">
        <v>88</v>
      </c>
      <c r="B86" s="2" t="s">
        <v>52</v>
      </c>
      <c r="C86" s="2" t="s">
        <v>13</v>
      </c>
      <c r="D86" s="2" t="s">
        <v>20</v>
      </c>
      <c r="E86" s="7" t="s">
        <v>10</v>
      </c>
      <c r="F86" s="2">
        <v>0</v>
      </c>
      <c r="G86" s="3">
        <v>39</v>
      </c>
      <c r="H86" s="3" t="s">
        <v>10</v>
      </c>
      <c r="J86" s="2">
        <v>88</v>
      </c>
      <c r="K86" s="2" t="str">
        <f t="shared" si="0"/>
        <v>A0545475</v>
      </c>
      <c r="L86" s="2" t="str">
        <f t="shared" si="1"/>
        <v>EGY</v>
      </c>
      <c r="M86" s="2" t="str">
        <f t="shared" si="2"/>
        <v>zan pin assuf S.A.E.</v>
      </c>
      <c r="N86" s="2" t="str">
        <f t="shared" si="3"/>
        <v>terminato</v>
      </c>
      <c r="O86" s="2">
        <v>0</v>
      </c>
      <c r="P86" s="3">
        <v>39</v>
      </c>
      <c r="Q86" s="3" t="str">
        <f t="shared" si="4"/>
        <v/>
      </c>
      <c r="R86" s="3" t="str">
        <f t="shared" si="5"/>
        <v>EGY-zan pin assuf S.A.E.-39</v>
      </c>
      <c r="S86" s="3" t="str">
        <f t="shared" si="6"/>
        <v>545</v>
      </c>
    </row>
    <row r="87" spans="1:19" ht="12.75" customHeight="1" x14ac:dyDescent="0.3">
      <c r="A87" s="2">
        <v>89</v>
      </c>
      <c r="B87" s="2" t="s">
        <v>52</v>
      </c>
      <c r="C87" s="2" t="s">
        <v>13</v>
      </c>
      <c r="D87" s="2" t="s">
        <v>20</v>
      </c>
      <c r="F87" s="2">
        <v>30</v>
      </c>
      <c r="G87" s="3">
        <v>37</v>
      </c>
      <c r="H87" s="3" t="str">
        <f>IF(E87="","non terminato","terminato")</f>
        <v>non terminato</v>
      </c>
      <c r="J87" s="2">
        <v>89</v>
      </c>
      <c r="K87" s="2" t="str">
        <f t="shared" si="0"/>
        <v>A0545475</v>
      </c>
      <c r="L87" s="2" t="str">
        <f t="shared" si="1"/>
        <v>EGY</v>
      </c>
      <c r="M87" s="2" t="str">
        <f t="shared" si="2"/>
        <v>zan pin assuf S.A.E.</v>
      </c>
      <c r="N87" s="2" t="str">
        <f t="shared" si="3"/>
        <v/>
      </c>
      <c r="O87" s="2">
        <v>30</v>
      </c>
      <c r="P87" s="3">
        <v>37</v>
      </c>
      <c r="Q87" s="3">
        <f t="shared" si="4"/>
        <v>1110</v>
      </c>
      <c r="R87" s="3" t="str">
        <f t="shared" si="5"/>
        <v>EGY-zan pin assuf S.A.E.-37</v>
      </c>
      <c r="S87" s="3" t="str">
        <f t="shared" si="6"/>
        <v>545</v>
      </c>
    </row>
    <row r="88" spans="1:19" ht="12.75" customHeight="1" x14ac:dyDescent="0.3">
      <c r="A88" s="2">
        <v>90</v>
      </c>
      <c r="B88" s="2" t="s">
        <v>52</v>
      </c>
      <c r="C88" s="2" t="s">
        <v>13</v>
      </c>
      <c r="D88" s="2" t="s">
        <v>20</v>
      </c>
      <c r="F88" s="2">
        <v>30</v>
      </c>
      <c r="G88" s="3">
        <v>16</v>
      </c>
      <c r="H88" s="3" t="str">
        <f>IF(E88="","non terminato","terminato")</f>
        <v>non terminato</v>
      </c>
      <c r="J88" s="2">
        <v>90</v>
      </c>
      <c r="K88" s="2" t="str">
        <f t="shared" si="0"/>
        <v>A0545475</v>
      </c>
      <c r="L88" s="2" t="str">
        <f t="shared" si="1"/>
        <v>EGY</v>
      </c>
      <c r="M88" s="2" t="str">
        <f t="shared" si="2"/>
        <v>zan pin assuf S.A.E.</v>
      </c>
      <c r="N88" s="2" t="str">
        <f t="shared" si="3"/>
        <v/>
      </c>
      <c r="O88" s="2">
        <v>30</v>
      </c>
      <c r="P88" s="3">
        <v>16</v>
      </c>
      <c r="Q88" s="3">
        <f t="shared" si="4"/>
        <v>480</v>
      </c>
      <c r="R88" s="3" t="str">
        <f t="shared" si="5"/>
        <v>EGY-zan pin assuf S.A.E.-16</v>
      </c>
      <c r="S88" s="3" t="str">
        <f t="shared" si="6"/>
        <v>545</v>
      </c>
    </row>
    <row r="89" spans="1:19" ht="12.75" customHeight="1" x14ac:dyDescent="0.3">
      <c r="A89" s="2">
        <v>91</v>
      </c>
      <c r="B89" s="2" t="s">
        <v>53</v>
      </c>
      <c r="C89" s="2" t="s">
        <v>13</v>
      </c>
      <c r="D89" s="2" t="s">
        <v>12</v>
      </c>
      <c r="F89" s="2">
        <v>20</v>
      </c>
      <c r="G89" s="3">
        <v>28</v>
      </c>
      <c r="H89" s="3" t="str">
        <f>IF(E89="","non terminato","terminato")</f>
        <v>non terminato</v>
      </c>
      <c r="J89" s="2">
        <v>91</v>
      </c>
      <c r="K89" s="2" t="str">
        <f t="shared" si="0"/>
        <v>B8841642</v>
      </c>
      <c r="L89" s="2" t="str">
        <f t="shared" si="1"/>
        <v>EGY</v>
      </c>
      <c r="M89" s="2" t="str">
        <f t="shared" si="2"/>
        <v>ccc order</v>
      </c>
      <c r="N89" s="2" t="str">
        <f t="shared" si="3"/>
        <v/>
      </c>
      <c r="O89" s="2">
        <v>20</v>
      </c>
      <c r="P89" s="3">
        <v>28</v>
      </c>
      <c r="Q89" s="3">
        <f t="shared" si="4"/>
        <v>560</v>
      </c>
      <c r="R89" s="3" t="str">
        <f t="shared" si="5"/>
        <v>EGY-ccc order-28</v>
      </c>
      <c r="S89" s="3" t="str">
        <f t="shared" si="6"/>
        <v>841</v>
      </c>
    </row>
    <row r="90" spans="1:19" ht="12.75" customHeight="1" x14ac:dyDescent="0.3">
      <c r="A90" s="2">
        <v>92</v>
      </c>
      <c r="B90" s="2" t="s">
        <v>54</v>
      </c>
      <c r="C90" s="2" t="s">
        <v>27</v>
      </c>
      <c r="D90" s="2" t="s">
        <v>15</v>
      </c>
      <c r="E90" s="7" t="s">
        <v>10</v>
      </c>
      <c r="F90" s="2">
        <v>0</v>
      </c>
      <c r="G90" s="3">
        <v>28</v>
      </c>
      <c r="H90" s="3" t="s">
        <v>10</v>
      </c>
      <c r="J90" s="2">
        <v>92</v>
      </c>
      <c r="K90" s="2" t="str">
        <f t="shared" si="0"/>
        <v>F6394437</v>
      </c>
      <c r="L90" s="2" t="str">
        <f t="shared" si="1"/>
        <v>NON PRESENTE</v>
      </c>
      <c r="M90" s="2" t="str">
        <f t="shared" si="2"/>
        <v>EGYPTIAN SAE</v>
      </c>
      <c r="N90" s="2" t="str">
        <f t="shared" si="3"/>
        <v>terminato</v>
      </c>
      <c r="O90" s="2">
        <v>0</v>
      </c>
      <c r="P90" s="3">
        <v>28</v>
      </c>
      <c r="Q90" s="3" t="str">
        <f t="shared" si="4"/>
        <v/>
      </c>
      <c r="R90" s="3" t="str">
        <f t="shared" si="5"/>
        <v>NON PRESENTE-EGYPTIAN SAE-28</v>
      </c>
      <c r="S90" s="3" t="str">
        <f t="shared" si="6"/>
        <v>394</v>
      </c>
    </row>
    <row r="91" spans="1:19" ht="12.75" customHeight="1" x14ac:dyDescent="0.3">
      <c r="A91" s="2">
        <v>93</v>
      </c>
      <c r="B91" s="2" t="s">
        <v>55</v>
      </c>
      <c r="C91" s="8" t="s">
        <v>8</v>
      </c>
      <c r="D91" s="2" t="s">
        <v>9</v>
      </c>
      <c r="E91" s="7" t="s">
        <v>10</v>
      </c>
      <c r="F91" s="2">
        <v>0</v>
      </c>
      <c r="G91" s="3">
        <v>10</v>
      </c>
      <c r="H91" s="3" t="s">
        <v>10</v>
      </c>
      <c r="J91" s="2">
        <v>93</v>
      </c>
      <c r="K91" s="2" t="str">
        <f t="shared" si="0"/>
        <v>G0236517</v>
      </c>
      <c r="L91" s="2" t="str">
        <f t="shared" si="1"/>
        <v>ITA</v>
      </c>
      <c r="M91" s="2" t="str">
        <f t="shared" si="2"/>
        <v>SG</v>
      </c>
      <c r="N91" s="2" t="str">
        <f t="shared" si="3"/>
        <v>terminato</v>
      </c>
      <c r="O91" s="2">
        <v>0</v>
      </c>
      <c r="P91" s="3">
        <v>10</v>
      </c>
      <c r="Q91" s="3" t="str">
        <f t="shared" si="4"/>
        <v/>
      </c>
      <c r="R91" s="3" t="str">
        <f t="shared" si="5"/>
        <v>ITA-SG-10</v>
      </c>
      <c r="S91" s="3" t="str">
        <f t="shared" si="6"/>
        <v>236</v>
      </c>
    </row>
    <row r="92" spans="1:19" ht="12.75" customHeight="1" x14ac:dyDescent="0.3">
      <c r="A92" s="2">
        <v>94</v>
      </c>
      <c r="B92" s="2" t="s">
        <v>55</v>
      </c>
      <c r="C92" s="8" t="s">
        <v>8</v>
      </c>
      <c r="D92" s="2" t="s">
        <v>9</v>
      </c>
      <c r="F92" s="2">
        <v>30</v>
      </c>
      <c r="G92" s="3">
        <v>37</v>
      </c>
      <c r="H92" s="3" t="str">
        <f>IF(E92="","non terminato","terminato")</f>
        <v>non terminato</v>
      </c>
      <c r="J92" s="2">
        <v>94</v>
      </c>
      <c r="K92" s="2" t="str">
        <f t="shared" si="0"/>
        <v>G0236517</v>
      </c>
      <c r="L92" s="2" t="str">
        <f t="shared" si="1"/>
        <v>ITA</v>
      </c>
      <c r="M92" s="2" t="str">
        <f t="shared" si="2"/>
        <v>SG</v>
      </c>
      <c r="N92" s="2" t="str">
        <f t="shared" si="3"/>
        <v/>
      </c>
      <c r="O92" s="2">
        <v>30</v>
      </c>
      <c r="P92" s="3">
        <v>37</v>
      </c>
      <c r="Q92" s="3">
        <f t="shared" si="4"/>
        <v>1110</v>
      </c>
      <c r="R92" s="3" t="str">
        <f t="shared" si="5"/>
        <v>ITA-SG-37</v>
      </c>
      <c r="S92" s="3" t="str">
        <f t="shared" si="6"/>
        <v>236</v>
      </c>
    </row>
    <row r="93" spans="1:19" ht="12.75" customHeight="1" x14ac:dyDescent="0.3">
      <c r="A93" s="2">
        <v>95</v>
      </c>
      <c r="B93" s="2" t="s">
        <v>55</v>
      </c>
      <c r="C93" s="8" t="s">
        <v>8</v>
      </c>
      <c r="D93" s="2" t="s">
        <v>9</v>
      </c>
      <c r="F93" s="2">
        <v>30</v>
      </c>
      <c r="G93" s="3">
        <v>16</v>
      </c>
      <c r="H93" s="3" t="str">
        <f>IF(E93="","non terminato","terminato")</f>
        <v>non terminato</v>
      </c>
      <c r="J93" s="2">
        <v>95</v>
      </c>
      <c r="K93" s="2" t="str">
        <f t="shared" si="0"/>
        <v>G0236517</v>
      </c>
      <c r="L93" s="2" t="str">
        <f t="shared" si="1"/>
        <v>ITA</v>
      </c>
      <c r="M93" s="2" t="str">
        <f t="shared" si="2"/>
        <v>SG</v>
      </c>
      <c r="N93" s="2" t="str">
        <f t="shared" si="3"/>
        <v/>
      </c>
      <c r="O93" s="2">
        <v>30</v>
      </c>
      <c r="P93" s="3">
        <v>16</v>
      </c>
      <c r="Q93" s="3">
        <f t="shared" si="4"/>
        <v>480</v>
      </c>
      <c r="R93" s="3" t="str">
        <f t="shared" si="5"/>
        <v>ITA-SG-16</v>
      </c>
      <c r="S93" s="3" t="str">
        <f t="shared" si="6"/>
        <v>236</v>
      </c>
    </row>
    <row r="94" spans="1:19" ht="12.75" customHeight="1" x14ac:dyDescent="0.3">
      <c r="A94" s="2">
        <v>96</v>
      </c>
      <c r="B94" s="2" t="s">
        <v>56</v>
      </c>
      <c r="C94" s="8" t="s">
        <v>8</v>
      </c>
      <c r="D94" s="2" t="s">
        <v>51</v>
      </c>
      <c r="F94" s="2">
        <v>30</v>
      </c>
      <c r="G94" s="3">
        <v>27</v>
      </c>
      <c r="H94" s="3" t="str">
        <f>IF(E94="","non terminato","terminato")</f>
        <v>non terminato</v>
      </c>
      <c r="J94" s="2">
        <v>96</v>
      </c>
      <c r="K94" s="2" t="str">
        <f t="shared" si="0"/>
        <v>l6161314</v>
      </c>
      <c r="L94" s="2" t="str">
        <f t="shared" si="1"/>
        <v>ITA</v>
      </c>
      <c r="M94" s="2" t="str">
        <f t="shared" si="2"/>
        <v>zan S.R.L.</v>
      </c>
      <c r="N94" s="2" t="str">
        <f t="shared" si="3"/>
        <v/>
      </c>
      <c r="O94" s="2">
        <v>30</v>
      </c>
      <c r="P94" s="3">
        <v>27</v>
      </c>
      <c r="Q94" s="3">
        <f t="shared" si="4"/>
        <v>810</v>
      </c>
      <c r="R94" s="3" t="str">
        <f t="shared" si="5"/>
        <v>ITA-zan S.R.L.-27</v>
      </c>
      <c r="S94" s="3" t="str">
        <f t="shared" si="6"/>
        <v>161</v>
      </c>
    </row>
    <row r="95" spans="1:19" ht="12.75" customHeight="1" x14ac:dyDescent="0.3">
      <c r="A95" s="2">
        <v>97</v>
      </c>
      <c r="B95" s="2" t="s">
        <v>57</v>
      </c>
      <c r="C95" s="8" t="s">
        <v>8</v>
      </c>
      <c r="D95" s="2" t="s">
        <v>51</v>
      </c>
      <c r="E95" s="7" t="s">
        <v>10</v>
      </c>
      <c r="F95" s="2">
        <v>0</v>
      </c>
      <c r="G95" s="3">
        <v>34</v>
      </c>
      <c r="H95" s="3" t="s">
        <v>10</v>
      </c>
      <c r="J95" s="2">
        <v>97</v>
      </c>
      <c r="K95" s="2" t="str">
        <f t="shared" si="0"/>
        <v>G7644551</v>
      </c>
      <c r="L95" s="2" t="str">
        <f t="shared" si="1"/>
        <v>ITA</v>
      </c>
      <c r="M95" s="2" t="str">
        <f t="shared" si="2"/>
        <v>zan S.R.L.</v>
      </c>
      <c r="N95" s="2" t="str">
        <f t="shared" si="3"/>
        <v>terminato</v>
      </c>
      <c r="O95" s="2">
        <v>0</v>
      </c>
      <c r="P95" s="3">
        <v>34</v>
      </c>
      <c r="Q95" s="3" t="str">
        <f t="shared" si="4"/>
        <v/>
      </c>
      <c r="R95" s="3" t="str">
        <f t="shared" si="5"/>
        <v>ITA-zan S.R.L.-34</v>
      </c>
      <c r="S95" s="3" t="str">
        <f t="shared" si="6"/>
        <v>644</v>
      </c>
    </row>
    <row r="96" spans="1:19" ht="12.75" customHeight="1" x14ac:dyDescent="0.3">
      <c r="A96" s="2">
        <v>98</v>
      </c>
      <c r="B96" s="2" t="s">
        <v>58</v>
      </c>
      <c r="C96" s="8" t="s">
        <v>8</v>
      </c>
      <c r="D96" s="2" t="s">
        <v>9</v>
      </c>
      <c r="F96" s="2">
        <v>10</v>
      </c>
      <c r="G96" s="3">
        <v>25</v>
      </c>
      <c r="H96" s="3" t="str">
        <f>IF(E96="","non terminato","terminato")</f>
        <v>non terminato</v>
      </c>
      <c r="J96" s="2">
        <v>98</v>
      </c>
      <c r="K96" s="2" t="str">
        <f t="shared" si="0"/>
        <v>A9089273</v>
      </c>
      <c r="L96" s="2" t="str">
        <f t="shared" si="1"/>
        <v>ITA</v>
      </c>
      <c r="M96" s="2" t="str">
        <f t="shared" si="2"/>
        <v>SG</v>
      </c>
      <c r="N96" s="2" t="str">
        <f t="shared" si="3"/>
        <v/>
      </c>
      <c r="O96" s="2">
        <v>10</v>
      </c>
      <c r="P96" s="3">
        <v>25</v>
      </c>
      <c r="Q96" s="3">
        <f t="shared" si="4"/>
        <v>250</v>
      </c>
      <c r="R96" s="3" t="str">
        <f t="shared" si="5"/>
        <v>ITA-SG-25</v>
      </c>
      <c r="S96" s="3" t="str">
        <f t="shared" si="6"/>
        <v>089</v>
      </c>
    </row>
    <row r="97" spans="1:19" ht="12.75" customHeight="1" x14ac:dyDescent="0.3">
      <c r="A97" s="2">
        <v>99</v>
      </c>
      <c r="B97" s="2" t="s">
        <v>58</v>
      </c>
      <c r="C97" s="8" t="s">
        <v>8</v>
      </c>
      <c r="D97" s="2" t="s">
        <v>9</v>
      </c>
      <c r="F97" s="2">
        <v>20</v>
      </c>
      <c r="G97" s="3">
        <v>27</v>
      </c>
      <c r="H97" s="3" t="str">
        <f>IF(E97="","non terminato","terminato")</f>
        <v>non terminato</v>
      </c>
      <c r="J97" s="2">
        <v>99</v>
      </c>
      <c r="K97" s="2" t="str">
        <f t="shared" si="0"/>
        <v>A9089273</v>
      </c>
      <c r="L97" s="2" t="str">
        <f t="shared" si="1"/>
        <v>ITA</v>
      </c>
      <c r="M97" s="2" t="str">
        <f t="shared" si="2"/>
        <v>SG</v>
      </c>
      <c r="N97" s="2" t="str">
        <f t="shared" si="3"/>
        <v/>
      </c>
      <c r="O97" s="2">
        <v>20</v>
      </c>
      <c r="P97" s="3">
        <v>27</v>
      </c>
      <c r="Q97" s="3">
        <f t="shared" si="4"/>
        <v>540</v>
      </c>
      <c r="R97" s="3" t="str">
        <f t="shared" si="5"/>
        <v>ITA-SG-27</v>
      </c>
      <c r="S97" s="3" t="str">
        <f t="shared" si="6"/>
        <v>089</v>
      </c>
    </row>
    <row r="98" spans="1:19" ht="12.75" customHeight="1" x14ac:dyDescent="0.3">
      <c r="A98" s="2">
        <v>100</v>
      </c>
      <c r="B98" s="2" t="s">
        <v>58</v>
      </c>
      <c r="C98" s="8" t="s">
        <v>8</v>
      </c>
      <c r="D98" s="2" t="s">
        <v>9</v>
      </c>
      <c r="F98" s="2">
        <v>20</v>
      </c>
      <c r="G98" s="3">
        <v>31</v>
      </c>
      <c r="H98" s="3" t="str">
        <f>IF(E98="","non terminato","terminato")</f>
        <v>non terminato</v>
      </c>
      <c r="J98" s="2">
        <v>100</v>
      </c>
      <c r="K98" s="2" t="str">
        <f t="shared" si="0"/>
        <v>A9089273</v>
      </c>
      <c r="L98" s="2" t="str">
        <f t="shared" si="1"/>
        <v>ITA</v>
      </c>
      <c r="M98" s="2" t="str">
        <f t="shared" si="2"/>
        <v>SG</v>
      </c>
      <c r="N98" s="2" t="str">
        <f t="shared" si="3"/>
        <v/>
      </c>
      <c r="O98" s="2">
        <v>20</v>
      </c>
      <c r="P98" s="3">
        <v>31</v>
      </c>
      <c r="Q98" s="3">
        <f t="shared" si="4"/>
        <v>620</v>
      </c>
      <c r="R98" s="3" t="str">
        <f t="shared" si="5"/>
        <v>ITA-SG-31</v>
      </c>
      <c r="S98" s="3" t="str">
        <f t="shared" si="6"/>
        <v>089</v>
      </c>
    </row>
    <row r="99" spans="1:19" ht="12.75" customHeight="1" x14ac:dyDescent="0.3">
      <c r="A99" s="2">
        <v>101</v>
      </c>
      <c r="B99" s="2" t="s">
        <v>58</v>
      </c>
      <c r="C99" s="8" t="s">
        <v>8</v>
      </c>
      <c r="D99" s="2" t="s">
        <v>9</v>
      </c>
      <c r="E99" s="7" t="s">
        <v>10</v>
      </c>
      <c r="F99" s="2">
        <v>0</v>
      </c>
      <c r="G99" s="3">
        <v>17</v>
      </c>
      <c r="H99" s="3" t="s">
        <v>10</v>
      </c>
      <c r="J99" s="2">
        <v>101</v>
      </c>
      <c r="K99" s="2" t="str">
        <f t="shared" si="0"/>
        <v>A9089273</v>
      </c>
      <c r="L99" s="2" t="str">
        <f t="shared" si="1"/>
        <v>ITA</v>
      </c>
      <c r="M99" s="2" t="str">
        <f t="shared" si="2"/>
        <v>SG</v>
      </c>
      <c r="N99" s="2" t="str">
        <f t="shared" si="3"/>
        <v>terminato</v>
      </c>
      <c r="O99" s="2">
        <v>0</v>
      </c>
      <c r="P99" s="3">
        <v>17</v>
      </c>
      <c r="Q99" s="3" t="str">
        <f t="shared" si="4"/>
        <v/>
      </c>
      <c r="R99" s="3" t="str">
        <f t="shared" si="5"/>
        <v>ITA-SG-17</v>
      </c>
      <c r="S99" s="3" t="str">
        <f t="shared" si="6"/>
        <v>089</v>
      </c>
    </row>
    <row r="100" spans="1:19" ht="12.75" customHeight="1" x14ac:dyDescent="0.3">
      <c r="A100" s="2">
        <v>102</v>
      </c>
      <c r="B100" s="2" t="s">
        <v>59</v>
      </c>
      <c r="C100" s="8" t="s">
        <v>8</v>
      </c>
      <c r="D100" s="2" t="s">
        <v>44</v>
      </c>
      <c r="F100" s="2">
        <v>10</v>
      </c>
      <c r="G100" s="3">
        <v>10</v>
      </c>
      <c r="H100" s="3" t="str">
        <f>IF(E100="","non terminato","terminato")</f>
        <v>non terminato</v>
      </c>
      <c r="J100" s="2">
        <v>102</v>
      </c>
      <c r="K100" s="2" t="str">
        <f t="shared" si="0"/>
        <v>M9755415</v>
      </c>
      <c r="L100" s="2" t="str">
        <f t="shared" si="1"/>
        <v>ITA</v>
      </c>
      <c r="M100" s="2" t="str">
        <f t="shared" si="2"/>
        <v>zan pin SPA</v>
      </c>
      <c r="N100" s="2" t="str">
        <f t="shared" si="3"/>
        <v/>
      </c>
      <c r="O100" s="2">
        <v>10</v>
      </c>
      <c r="P100" s="3">
        <v>10</v>
      </c>
      <c r="Q100" s="3">
        <f t="shared" si="4"/>
        <v>100</v>
      </c>
      <c r="R100" s="3" t="str">
        <f t="shared" si="5"/>
        <v>ITA-zan pin SPA-10</v>
      </c>
      <c r="S100" s="3" t="str">
        <f t="shared" si="6"/>
        <v>755</v>
      </c>
    </row>
    <row r="101" spans="1:19" ht="12.75" customHeight="1" x14ac:dyDescent="0.3">
      <c r="A101" s="2">
        <v>103</v>
      </c>
      <c r="B101" s="2" t="s">
        <v>59</v>
      </c>
      <c r="C101" s="8" t="s">
        <v>8</v>
      </c>
      <c r="D101" s="2" t="s">
        <v>44</v>
      </c>
      <c r="E101" s="7" t="s">
        <v>10</v>
      </c>
      <c r="F101" s="2">
        <v>0</v>
      </c>
      <c r="G101" s="3">
        <v>29</v>
      </c>
      <c r="H101" s="3" t="s">
        <v>10</v>
      </c>
      <c r="J101" s="2">
        <v>103</v>
      </c>
      <c r="K101" s="2" t="str">
        <f t="shared" si="0"/>
        <v>M9755415</v>
      </c>
      <c r="L101" s="2" t="str">
        <f t="shared" si="1"/>
        <v>ITA</v>
      </c>
      <c r="M101" s="2" t="str">
        <f t="shared" si="2"/>
        <v>zan pin SPA</v>
      </c>
      <c r="N101" s="2" t="str">
        <f t="shared" si="3"/>
        <v>terminato</v>
      </c>
      <c r="O101" s="2">
        <v>0</v>
      </c>
      <c r="P101" s="3">
        <v>29</v>
      </c>
      <c r="Q101" s="3" t="str">
        <f t="shared" si="4"/>
        <v/>
      </c>
      <c r="R101" s="3" t="str">
        <f t="shared" si="5"/>
        <v>ITA-zan pin SPA-29</v>
      </c>
      <c r="S101" s="3" t="str">
        <f t="shared" si="6"/>
        <v>755</v>
      </c>
    </row>
    <row r="102" spans="1:19" ht="12.75" customHeight="1" x14ac:dyDescent="0.3">
      <c r="A102" s="2">
        <v>104</v>
      </c>
      <c r="B102" s="2" t="s">
        <v>60</v>
      </c>
      <c r="C102" s="8" t="s">
        <v>8</v>
      </c>
      <c r="D102" s="2" t="s">
        <v>9</v>
      </c>
      <c r="E102" s="7" t="s">
        <v>10</v>
      </c>
      <c r="F102" s="2">
        <v>0</v>
      </c>
      <c r="G102" s="3">
        <v>31</v>
      </c>
      <c r="H102" s="3" t="s">
        <v>10</v>
      </c>
      <c r="J102" s="2">
        <v>104</v>
      </c>
      <c r="K102" s="2" t="str">
        <f t="shared" si="0"/>
        <v>L2561941</v>
      </c>
      <c r="L102" s="2" t="str">
        <f t="shared" si="1"/>
        <v>ITA</v>
      </c>
      <c r="M102" s="2" t="str">
        <f t="shared" si="2"/>
        <v>SG</v>
      </c>
      <c r="N102" s="2" t="str">
        <f t="shared" si="3"/>
        <v>terminato</v>
      </c>
      <c r="O102" s="2">
        <v>0</v>
      </c>
      <c r="P102" s="3">
        <v>31</v>
      </c>
      <c r="Q102" s="3" t="str">
        <f t="shared" si="4"/>
        <v/>
      </c>
      <c r="R102" s="3" t="str">
        <f t="shared" si="5"/>
        <v>ITA-SG-31</v>
      </c>
      <c r="S102" s="3" t="str">
        <f t="shared" si="6"/>
        <v>561</v>
      </c>
    </row>
    <row r="103" spans="1:19" ht="12.75" customHeight="1" x14ac:dyDescent="0.3">
      <c r="A103" s="2">
        <v>105</v>
      </c>
      <c r="B103" s="2" t="s">
        <v>61</v>
      </c>
      <c r="C103" s="8" t="s">
        <v>8</v>
      </c>
      <c r="D103" s="2" t="s">
        <v>62</v>
      </c>
      <c r="F103" s="2">
        <v>20</v>
      </c>
      <c r="G103" s="3">
        <v>33</v>
      </c>
      <c r="H103" s="3" t="str">
        <f>IF(E103="","non terminato","terminato")</f>
        <v>non terminato</v>
      </c>
      <c r="J103" s="2">
        <v>105</v>
      </c>
      <c r="K103" s="2" t="str">
        <f t="shared" si="0"/>
        <v>A8542070</v>
      </c>
      <c r="L103" s="2" t="str">
        <f t="shared" si="1"/>
        <v>ITA</v>
      </c>
      <c r="M103" s="2" t="str">
        <f t="shared" si="2"/>
        <v>zan PAM</v>
      </c>
      <c r="N103" s="2" t="str">
        <f t="shared" si="3"/>
        <v/>
      </c>
      <c r="O103" s="2">
        <v>20</v>
      </c>
      <c r="P103" s="3">
        <v>33</v>
      </c>
      <c r="Q103" s="3">
        <f t="shared" si="4"/>
        <v>660</v>
      </c>
      <c r="R103" s="3" t="str">
        <f t="shared" si="5"/>
        <v>ITA-zan PAM-33</v>
      </c>
      <c r="S103" s="3" t="str">
        <f t="shared" si="6"/>
        <v>542</v>
      </c>
    </row>
    <row r="104" spans="1:19" ht="12.75" customHeight="1" x14ac:dyDescent="0.3">
      <c r="A104" s="2">
        <v>106</v>
      </c>
      <c r="B104" s="2" t="s">
        <v>61</v>
      </c>
      <c r="C104" s="8" t="s">
        <v>8</v>
      </c>
      <c r="D104" s="2" t="s">
        <v>62</v>
      </c>
      <c r="F104" s="2">
        <v>10</v>
      </c>
      <c r="G104" s="3">
        <v>21</v>
      </c>
      <c r="H104" s="3" t="str">
        <f>IF(E104="","non terminato","terminato")</f>
        <v>non terminato</v>
      </c>
      <c r="J104" s="2">
        <v>106</v>
      </c>
      <c r="K104" s="2" t="str">
        <f t="shared" si="0"/>
        <v>A8542070</v>
      </c>
      <c r="L104" s="2" t="str">
        <f t="shared" si="1"/>
        <v>ITA</v>
      </c>
      <c r="M104" s="2" t="str">
        <f t="shared" si="2"/>
        <v>zan PAM</v>
      </c>
      <c r="N104" s="2" t="str">
        <f t="shared" si="3"/>
        <v/>
      </c>
      <c r="O104" s="2">
        <v>10</v>
      </c>
      <c r="P104" s="3">
        <v>21</v>
      </c>
      <c r="Q104" s="3">
        <f t="shared" si="4"/>
        <v>210</v>
      </c>
      <c r="R104" s="3" t="str">
        <f t="shared" si="5"/>
        <v>ITA-zan PAM-21</v>
      </c>
      <c r="S104" s="3" t="str">
        <f t="shared" si="6"/>
        <v>542</v>
      </c>
    </row>
    <row r="105" spans="1:19" ht="12.75" customHeight="1" x14ac:dyDescent="0.3">
      <c r="A105" s="2">
        <v>107</v>
      </c>
      <c r="B105" s="2" t="s">
        <v>61</v>
      </c>
      <c r="C105" s="8" t="s">
        <v>8</v>
      </c>
      <c r="D105" s="2" t="s">
        <v>62</v>
      </c>
      <c r="E105" s="7" t="s">
        <v>10</v>
      </c>
      <c r="F105" s="2">
        <v>0</v>
      </c>
      <c r="G105" s="3">
        <v>32</v>
      </c>
      <c r="H105" s="3" t="s">
        <v>10</v>
      </c>
      <c r="J105" s="2">
        <v>107</v>
      </c>
      <c r="K105" s="2" t="str">
        <f t="shared" si="0"/>
        <v>A8542070</v>
      </c>
      <c r="L105" s="2" t="str">
        <f t="shared" si="1"/>
        <v>ITA</v>
      </c>
      <c r="M105" s="2" t="str">
        <f t="shared" si="2"/>
        <v>zan PAM</v>
      </c>
      <c r="N105" s="2" t="str">
        <f t="shared" si="3"/>
        <v>terminato</v>
      </c>
      <c r="O105" s="2">
        <v>0</v>
      </c>
      <c r="P105" s="3">
        <v>32</v>
      </c>
      <c r="Q105" s="3" t="str">
        <f t="shared" si="4"/>
        <v/>
      </c>
      <c r="R105" s="3" t="str">
        <f t="shared" si="5"/>
        <v>ITA-zan PAM-32</v>
      </c>
      <c r="S105" s="3" t="str">
        <f t="shared" si="6"/>
        <v>542</v>
      </c>
    </row>
    <row r="106" spans="1:19" ht="12.75" customHeight="1" x14ac:dyDescent="0.3">
      <c r="A106" s="2">
        <v>108</v>
      </c>
      <c r="B106" s="2" t="s">
        <v>63</v>
      </c>
      <c r="C106" s="2" t="s">
        <v>13</v>
      </c>
      <c r="D106" s="2" t="s">
        <v>20</v>
      </c>
      <c r="F106" s="2">
        <v>20</v>
      </c>
      <c r="G106" s="3">
        <v>23</v>
      </c>
      <c r="H106" s="3" t="str">
        <f>IF(E106="","non terminato","terminato")</f>
        <v>non terminato</v>
      </c>
      <c r="J106" s="2">
        <v>108</v>
      </c>
      <c r="K106" s="2" t="str">
        <f t="shared" si="0"/>
        <v>A0631791</v>
      </c>
      <c r="L106" s="2" t="str">
        <f t="shared" si="1"/>
        <v>EGY</v>
      </c>
      <c r="M106" s="2" t="str">
        <f t="shared" si="2"/>
        <v>zan pin assuf S.A.E.</v>
      </c>
      <c r="N106" s="2" t="str">
        <f t="shared" si="3"/>
        <v/>
      </c>
      <c r="O106" s="2">
        <v>20</v>
      </c>
      <c r="P106" s="3">
        <v>23</v>
      </c>
      <c r="Q106" s="3">
        <f t="shared" si="4"/>
        <v>460</v>
      </c>
      <c r="R106" s="3" t="str">
        <f t="shared" si="5"/>
        <v>EGY-zan pin assuf S.A.E.-23</v>
      </c>
      <c r="S106" s="3" t="str">
        <f t="shared" si="6"/>
        <v>631</v>
      </c>
    </row>
    <row r="107" spans="1:19" ht="12.75" customHeight="1" x14ac:dyDescent="0.3">
      <c r="A107" s="2">
        <v>109</v>
      </c>
      <c r="B107" s="2" t="s">
        <v>63</v>
      </c>
      <c r="C107" s="2" t="s">
        <v>13</v>
      </c>
      <c r="D107" s="2" t="s">
        <v>20</v>
      </c>
      <c r="F107" s="2">
        <v>10</v>
      </c>
      <c r="G107" s="3">
        <v>18</v>
      </c>
      <c r="H107" s="3" t="str">
        <f>IF(E107="","non terminato","terminato")</f>
        <v>non terminato</v>
      </c>
      <c r="J107" s="2">
        <v>109</v>
      </c>
      <c r="K107" s="2" t="str">
        <f t="shared" si="0"/>
        <v>A0631791</v>
      </c>
      <c r="L107" s="2" t="str">
        <f t="shared" si="1"/>
        <v>EGY</v>
      </c>
      <c r="M107" s="2" t="str">
        <f t="shared" si="2"/>
        <v>zan pin assuf S.A.E.</v>
      </c>
      <c r="N107" s="2" t="str">
        <f t="shared" si="3"/>
        <v/>
      </c>
      <c r="O107" s="2">
        <v>10</v>
      </c>
      <c r="P107" s="3">
        <v>18</v>
      </c>
      <c r="Q107" s="3">
        <f t="shared" si="4"/>
        <v>180</v>
      </c>
      <c r="R107" s="3" t="str">
        <f t="shared" si="5"/>
        <v>EGY-zan pin assuf S.A.E.-18</v>
      </c>
      <c r="S107" s="3" t="str">
        <f t="shared" si="6"/>
        <v>631</v>
      </c>
    </row>
    <row r="108" spans="1:19" ht="12.75" customHeight="1" x14ac:dyDescent="0.3">
      <c r="A108" s="2">
        <v>110</v>
      </c>
      <c r="B108" s="2" t="s">
        <v>63</v>
      </c>
      <c r="C108" s="2" t="s">
        <v>13</v>
      </c>
      <c r="D108" s="2" t="s">
        <v>20</v>
      </c>
      <c r="E108" s="7" t="s">
        <v>10</v>
      </c>
      <c r="F108" s="2">
        <v>0</v>
      </c>
      <c r="G108" s="3">
        <v>37</v>
      </c>
      <c r="H108" s="3" t="s">
        <v>10</v>
      </c>
      <c r="J108" s="2">
        <v>110</v>
      </c>
      <c r="K108" s="2" t="str">
        <f t="shared" si="0"/>
        <v>A0631791</v>
      </c>
      <c r="L108" s="2" t="str">
        <f t="shared" si="1"/>
        <v>EGY</v>
      </c>
      <c r="M108" s="2" t="str">
        <f t="shared" si="2"/>
        <v>zan pin assuf S.A.E.</v>
      </c>
      <c r="N108" s="2" t="str">
        <f t="shared" si="3"/>
        <v>terminato</v>
      </c>
      <c r="O108" s="2">
        <v>0</v>
      </c>
      <c r="P108" s="3">
        <v>37</v>
      </c>
      <c r="Q108" s="3" t="str">
        <f t="shared" si="4"/>
        <v/>
      </c>
      <c r="R108" s="3" t="str">
        <f t="shared" si="5"/>
        <v>EGY-zan pin assuf S.A.E.-37</v>
      </c>
      <c r="S108" s="3" t="str">
        <f t="shared" si="6"/>
        <v>631</v>
      </c>
    </row>
    <row r="109" spans="1:19" ht="12.75" customHeight="1" x14ac:dyDescent="0.3">
      <c r="A109" s="2">
        <v>111</v>
      </c>
      <c r="B109" s="2" t="s">
        <v>64</v>
      </c>
      <c r="C109" s="8" t="s">
        <v>8</v>
      </c>
      <c r="D109" s="2" t="s">
        <v>33</v>
      </c>
      <c r="E109" s="7" t="s">
        <v>10</v>
      </c>
      <c r="F109" s="2">
        <v>0</v>
      </c>
      <c r="G109" s="3">
        <v>27</v>
      </c>
      <c r="H109" s="3" t="s">
        <v>10</v>
      </c>
      <c r="J109" s="2">
        <v>111</v>
      </c>
      <c r="K109" s="2" t="str">
        <f t="shared" si="0"/>
        <v>M4583873</v>
      </c>
      <c r="L109" s="2" t="str">
        <f t="shared" si="1"/>
        <v>ITA</v>
      </c>
      <c r="M109" s="2" t="str">
        <f t="shared" si="2"/>
        <v>zan VETRI</v>
      </c>
      <c r="N109" s="2" t="str">
        <f t="shared" si="3"/>
        <v>terminato</v>
      </c>
      <c r="O109" s="2">
        <v>0</v>
      </c>
      <c r="P109" s="3">
        <v>27</v>
      </c>
      <c r="Q109" s="3" t="str">
        <f t="shared" si="4"/>
        <v/>
      </c>
      <c r="R109" s="3" t="str">
        <f t="shared" si="5"/>
        <v>ITA-zan VETRI-27</v>
      </c>
      <c r="S109" s="3" t="str">
        <f t="shared" si="6"/>
        <v>583</v>
      </c>
    </row>
    <row r="110" spans="1:19" ht="12.75" customHeight="1" x14ac:dyDescent="0.3">
      <c r="A110" s="2">
        <v>112</v>
      </c>
      <c r="B110" s="2" t="s">
        <v>64</v>
      </c>
      <c r="C110" s="8" t="s">
        <v>8</v>
      </c>
      <c r="D110" s="2" t="s">
        <v>33</v>
      </c>
      <c r="F110" s="2">
        <v>20</v>
      </c>
      <c r="G110" s="3">
        <v>21</v>
      </c>
      <c r="H110" s="3" t="str">
        <f>IF(E110="","non terminato","terminato")</f>
        <v>non terminato</v>
      </c>
      <c r="J110" s="2">
        <v>112</v>
      </c>
      <c r="K110" s="2" t="str">
        <f t="shared" si="0"/>
        <v>M4583873</v>
      </c>
      <c r="L110" s="2" t="str">
        <f t="shared" si="1"/>
        <v>ITA</v>
      </c>
      <c r="M110" s="2" t="str">
        <f t="shared" si="2"/>
        <v>zan VETRI</v>
      </c>
      <c r="N110" s="2" t="str">
        <f t="shared" si="3"/>
        <v/>
      </c>
      <c r="O110" s="2">
        <v>20</v>
      </c>
      <c r="P110" s="3">
        <v>21</v>
      </c>
      <c r="Q110" s="3">
        <f t="shared" si="4"/>
        <v>420</v>
      </c>
      <c r="R110" s="3" t="str">
        <f t="shared" si="5"/>
        <v>ITA-zan VETRI-21</v>
      </c>
      <c r="S110" s="3" t="str">
        <f t="shared" si="6"/>
        <v>583</v>
      </c>
    </row>
    <row r="111" spans="1:19" ht="12.75" customHeight="1" x14ac:dyDescent="0.3">
      <c r="A111" s="2">
        <v>113</v>
      </c>
      <c r="B111" s="2" t="s">
        <v>65</v>
      </c>
      <c r="C111" s="8" t="s">
        <v>8</v>
      </c>
      <c r="D111" s="2" t="s">
        <v>9</v>
      </c>
      <c r="E111" s="7" t="s">
        <v>10</v>
      </c>
      <c r="F111" s="2">
        <v>0</v>
      </c>
      <c r="G111" s="3">
        <v>24</v>
      </c>
      <c r="H111" s="3" t="s">
        <v>10</v>
      </c>
      <c r="J111" s="2">
        <v>113</v>
      </c>
      <c r="K111" s="2" t="str">
        <f t="shared" si="0"/>
        <v>M8754312</v>
      </c>
      <c r="L111" s="2" t="str">
        <f t="shared" si="1"/>
        <v>ITA</v>
      </c>
      <c r="M111" s="2" t="str">
        <f t="shared" si="2"/>
        <v>SG</v>
      </c>
      <c r="N111" s="2" t="str">
        <f t="shared" si="3"/>
        <v>terminato</v>
      </c>
      <c r="O111" s="2">
        <v>0</v>
      </c>
      <c r="P111" s="3">
        <v>24</v>
      </c>
      <c r="Q111" s="3" t="str">
        <f t="shared" si="4"/>
        <v/>
      </c>
      <c r="R111" s="3" t="str">
        <f t="shared" si="5"/>
        <v>ITA-SG-24</v>
      </c>
      <c r="S111" s="3" t="str">
        <f t="shared" si="6"/>
        <v>754</v>
      </c>
    </row>
    <row r="112" spans="1:19" ht="12.75" customHeight="1" x14ac:dyDescent="0.3">
      <c r="A112" s="2">
        <v>114</v>
      </c>
      <c r="B112" s="2" t="s">
        <v>65</v>
      </c>
      <c r="C112" s="8" t="s">
        <v>8</v>
      </c>
      <c r="D112" s="2" t="s">
        <v>9</v>
      </c>
      <c r="F112" s="2">
        <v>20</v>
      </c>
      <c r="G112" s="3">
        <v>13</v>
      </c>
      <c r="H112" s="3" t="str">
        <f>IF(E112="","non terminato","terminato")</f>
        <v>non terminato</v>
      </c>
      <c r="J112" s="2">
        <v>114</v>
      </c>
      <c r="K112" s="2" t="str">
        <f t="shared" si="0"/>
        <v>M8754312</v>
      </c>
      <c r="L112" s="2" t="str">
        <f t="shared" si="1"/>
        <v>ITA</v>
      </c>
      <c r="M112" s="2" t="str">
        <f t="shared" si="2"/>
        <v>SG</v>
      </c>
      <c r="N112" s="2" t="str">
        <f t="shared" si="3"/>
        <v/>
      </c>
      <c r="O112" s="2">
        <v>20</v>
      </c>
      <c r="P112" s="3">
        <v>13</v>
      </c>
      <c r="Q112" s="3">
        <f t="shared" si="4"/>
        <v>260</v>
      </c>
      <c r="R112" s="3" t="str">
        <f t="shared" si="5"/>
        <v>ITA-SG-13</v>
      </c>
      <c r="S112" s="3" t="str">
        <f t="shared" si="6"/>
        <v>754</v>
      </c>
    </row>
    <row r="113" spans="1:19" ht="12.75" customHeight="1" x14ac:dyDescent="0.3">
      <c r="A113" s="2">
        <v>115</v>
      </c>
      <c r="B113" s="2" t="s">
        <v>65</v>
      </c>
      <c r="C113" s="8" t="s">
        <v>8</v>
      </c>
      <c r="D113" s="2" t="s">
        <v>9</v>
      </c>
      <c r="F113" s="2">
        <v>10</v>
      </c>
      <c r="G113" s="3">
        <v>39</v>
      </c>
      <c r="H113" s="3" t="str">
        <f>IF(E113="","non terminato","terminato")</f>
        <v>non terminato</v>
      </c>
      <c r="J113" s="2">
        <v>115</v>
      </c>
      <c r="K113" s="2" t="str">
        <f t="shared" si="0"/>
        <v>M8754312</v>
      </c>
      <c r="L113" s="2" t="str">
        <f t="shared" si="1"/>
        <v>ITA</v>
      </c>
      <c r="M113" s="2" t="str">
        <f t="shared" si="2"/>
        <v>SG</v>
      </c>
      <c r="N113" s="2" t="str">
        <f t="shared" si="3"/>
        <v/>
      </c>
      <c r="O113" s="2">
        <v>10</v>
      </c>
      <c r="P113" s="3">
        <v>39</v>
      </c>
      <c r="Q113" s="3">
        <f t="shared" si="4"/>
        <v>390</v>
      </c>
      <c r="R113" s="3" t="str">
        <f t="shared" si="5"/>
        <v>ITA-SG-39</v>
      </c>
      <c r="S113" s="3" t="str">
        <f t="shared" si="6"/>
        <v>754</v>
      </c>
    </row>
    <row r="114" spans="1:19" ht="12.75" customHeight="1" x14ac:dyDescent="0.3">
      <c r="A114" s="2">
        <v>116</v>
      </c>
      <c r="B114" s="2" t="s">
        <v>66</v>
      </c>
      <c r="C114" s="8" t="s">
        <v>8</v>
      </c>
      <c r="D114" s="2" t="s">
        <v>44</v>
      </c>
      <c r="F114" s="2">
        <v>10</v>
      </c>
      <c r="G114" s="3">
        <v>25</v>
      </c>
      <c r="H114" s="3" t="str">
        <f>IF(E114="","non terminato","terminato")</f>
        <v>non terminato</v>
      </c>
      <c r="J114" s="2">
        <v>116</v>
      </c>
      <c r="K114" s="2" t="str">
        <f t="shared" si="0"/>
        <v>F8091727</v>
      </c>
      <c r="L114" s="2" t="str">
        <f t="shared" si="1"/>
        <v>ITA</v>
      </c>
      <c r="M114" s="2" t="str">
        <f t="shared" si="2"/>
        <v>zan pin SPA</v>
      </c>
      <c r="N114" s="2" t="str">
        <f t="shared" si="3"/>
        <v/>
      </c>
      <c r="O114" s="2">
        <v>10</v>
      </c>
      <c r="P114" s="3">
        <v>25</v>
      </c>
      <c r="Q114" s="3">
        <f t="shared" si="4"/>
        <v>250</v>
      </c>
      <c r="R114" s="3" t="str">
        <f t="shared" si="5"/>
        <v>ITA-zan pin SPA-25</v>
      </c>
      <c r="S114" s="3" t="str">
        <f t="shared" si="6"/>
        <v>091</v>
      </c>
    </row>
    <row r="115" spans="1:19" ht="12.75" customHeight="1" x14ac:dyDescent="0.3">
      <c r="A115" s="2">
        <v>117</v>
      </c>
      <c r="B115" s="2" t="s">
        <v>66</v>
      </c>
      <c r="C115" s="8" t="s">
        <v>8</v>
      </c>
      <c r="D115" s="2" t="s">
        <v>44</v>
      </c>
      <c r="E115" s="7" t="s">
        <v>10</v>
      </c>
      <c r="F115" s="2">
        <v>0</v>
      </c>
      <c r="G115" s="3">
        <v>21</v>
      </c>
      <c r="H115" s="3" t="s">
        <v>10</v>
      </c>
      <c r="J115" s="2">
        <v>117</v>
      </c>
      <c r="K115" s="2" t="str">
        <f t="shared" si="0"/>
        <v>F8091727</v>
      </c>
      <c r="L115" s="2" t="str">
        <f t="shared" si="1"/>
        <v>ITA</v>
      </c>
      <c r="M115" s="2" t="str">
        <f t="shared" si="2"/>
        <v>zan pin SPA</v>
      </c>
      <c r="N115" s="2" t="str">
        <f t="shared" si="3"/>
        <v>terminato</v>
      </c>
      <c r="O115" s="2">
        <v>0</v>
      </c>
      <c r="P115" s="3">
        <v>21</v>
      </c>
      <c r="Q115" s="3" t="str">
        <f t="shared" si="4"/>
        <v/>
      </c>
      <c r="R115" s="3" t="str">
        <f t="shared" si="5"/>
        <v>ITA-zan pin SPA-21</v>
      </c>
      <c r="S115" s="3" t="str">
        <f t="shared" si="6"/>
        <v>091</v>
      </c>
    </row>
    <row r="116" spans="1:19" ht="12.75" customHeight="1" x14ac:dyDescent="0.3">
      <c r="A116" s="2">
        <v>118</v>
      </c>
      <c r="B116" s="2" t="s">
        <v>66</v>
      </c>
      <c r="C116" s="8" t="s">
        <v>8</v>
      </c>
      <c r="D116" s="2" t="s">
        <v>44</v>
      </c>
      <c r="F116" s="2">
        <v>20</v>
      </c>
      <c r="G116" s="3">
        <v>34</v>
      </c>
      <c r="H116" s="3" t="str">
        <f>IF(E116="","non terminato","terminato")</f>
        <v>non terminato</v>
      </c>
      <c r="J116" s="2">
        <v>118</v>
      </c>
      <c r="K116" s="2" t="str">
        <f t="shared" si="0"/>
        <v>F8091727</v>
      </c>
      <c r="L116" s="2" t="str">
        <f t="shared" si="1"/>
        <v>ITA</v>
      </c>
      <c r="M116" s="2" t="str">
        <f t="shared" si="2"/>
        <v>zan pin SPA</v>
      </c>
      <c r="N116" s="2" t="str">
        <f t="shared" si="3"/>
        <v/>
      </c>
      <c r="O116" s="2">
        <v>20</v>
      </c>
      <c r="P116" s="3">
        <v>34</v>
      </c>
      <c r="Q116" s="3">
        <f t="shared" si="4"/>
        <v>680</v>
      </c>
      <c r="R116" s="3" t="str">
        <f t="shared" si="5"/>
        <v>ITA-zan pin SPA-34</v>
      </c>
      <c r="S116" s="3" t="str">
        <f t="shared" si="6"/>
        <v>091</v>
      </c>
    </row>
    <row r="117" spans="1:19" ht="12.75" customHeight="1" x14ac:dyDescent="0.3">
      <c r="A117" s="2">
        <v>119</v>
      </c>
      <c r="B117" s="2" t="s">
        <v>66</v>
      </c>
      <c r="C117" s="8" t="s">
        <v>8</v>
      </c>
      <c r="D117" s="2" t="s">
        <v>44</v>
      </c>
      <c r="F117" s="2">
        <v>20</v>
      </c>
      <c r="G117" s="3">
        <v>11</v>
      </c>
      <c r="H117" s="3" t="str">
        <f>IF(E117="","non terminato","terminato")</f>
        <v>non terminato</v>
      </c>
      <c r="J117" s="2">
        <v>119</v>
      </c>
      <c r="K117" s="2" t="str">
        <f t="shared" si="0"/>
        <v>F8091727</v>
      </c>
      <c r="L117" s="2" t="str">
        <f t="shared" si="1"/>
        <v>ITA</v>
      </c>
      <c r="M117" s="2" t="str">
        <f t="shared" si="2"/>
        <v>zan pin SPA</v>
      </c>
      <c r="N117" s="2" t="str">
        <f t="shared" si="3"/>
        <v/>
      </c>
      <c r="O117" s="2">
        <v>20</v>
      </c>
      <c r="P117" s="3">
        <v>11</v>
      </c>
      <c r="Q117" s="3">
        <f t="shared" si="4"/>
        <v>220</v>
      </c>
      <c r="R117" s="3" t="str">
        <f t="shared" si="5"/>
        <v>ITA-zan pin SPA-11</v>
      </c>
      <c r="S117" s="3" t="str">
        <f t="shared" si="6"/>
        <v>091</v>
      </c>
    </row>
    <row r="118" spans="1:19" ht="12.75" customHeight="1" x14ac:dyDescent="0.3">
      <c r="A118" s="2">
        <v>120</v>
      </c>
      <c r="B118" s="2" t="s">
        <v>67</v>
      </c>
      <c r="C118" s="8" t="s">
        <v>8</v>
      </c>
      <c r="D118" s="2" t="s">
        <v>9</v>
      </c>
      <c r="E118" s="7" t="s">
        <v>10</v>
      </c>
      <c r="F118" s="2">
        <v>0</v>
      </c>
      <c r="G118" s="3">
        <v>25</v>
      </c>
      <c r="H118" s="3" t="s">
        <v>10</v>
      </c>
      <c r="J118" s="2">
        <v>120</v>
      </c>
      <c r="K118" s="2" t="str">
        <f t="shared" si="0"/>
        <v>P9587315</v>
      </c>
      <c r="L118" s="2" t="str">
        <f t="shared" si="1"/>
        <v>ITA</v>
      </c>
      <c r="M118" s="2" t="str">
        <f t="shared" si="2"/>
        <v>SG</v>
      </c>
      <c r="N118" s="2" t="str">
        <f t="shared" si="3"/>
        <v>terminato</v>
      </c>
      <c r="O118" s="2">
        <v>0</v>
      </c>
      <c r="P118" s="3">
        <v>25</v>
      </c>
      <c r="Q118" s="3" t="str">
        <f t="shared" si="4"/>
        <v/>
      </c>
      <c r="R118" s="3" t="str">
        <f t="shared" si="5"/>
        <v>ITA-SG-25</v>
      </c>
      <c r="S118" s="3" t="str">
        <f t="shared" si="6"/>
        <v>587</v>
      </c>
    </row>
    <row r="119" spans="1:19" ht="12.75" customHeight="1" x14ac:dyDescent="0.3">
      <c r="A119" s="2">
        <v>121</v>
      </c>
      <c r="B119" s="2" t="s">
        <v>67</v>
      </c>
      <c r="C119" s="8" t="s">
        <v>8</v>
      </c>
      <c r="D119" s="2" t="s">
        <v>9</v>
      </c>
      <c r="F119" s="2">
        <v>20</v>
      </c>
      <c r="G119" s="3">
        <v>35</v>
      </c>
      <c r="H119" s="3" t="str">
        <f>IF(E119="","non terminato","terminato")</f>
        <v>non terminato</v>
      </c>
      <c r="J119" s="2">
        <v>121</v>
      </c>
      <c r="K119" s="2" t="str">
        <f t="shared" si="0"/>
        <v>P9587315</v>
      </c>
      <c r="L119" s="2" t="str">
        <f t="shared" si="1"/>
        <v>ITA</v>
      </c>
      <c r="M119" s="2" t="str">
        <f t="shared" si="2"/>
        <v>SG</v>
      </c>
      <c r="N119" s="2" t="str">
        <f t="shared" si="3"/>
        <v/>
      </c>
      <c r="O119" s="2">
        <v>20</v>
      </c>
      <c r="P119" s="3">
        <v>35</v>
      </c>
      <c r="Q119" s="3">
        <f t="shared" si="4"/>
        <v>700</v>
      </c>
      <c r="R119" s="3" t="str">
        <f t="shared" si="5"/>
        <v>ITA-SG-35</v>
      </c>
      <c r="S119" s="3" t="str">
        <f t="shared" si="6"/>
        <v>587</v>
      </c>
    </row>
    <row r="120" spans="1:19" ht="12.75" customHeight="1" x14ac:dyDescent="0.3">
      <c r="A120" s="2">
        <v>122</v>
      </c>
      <c r="B120" s="2" t="s">
        <v>68</v>
      </c>
      <c r="C120" s="8" t="s">
        <v>8</v>
      </c>
      <c r="D120" s="2" t="s">
        <v>9</v>
      </c>
      <c r="E120" s="7" t="s">
        <v>10</v>
      </c>
      <c r="F120" s="2">
        <v>0</v>
      </c>
      <c r="G120" s="3">
        <v>24</v>
      </c>
      <c r="H120" s="3" t="s">
        <v>10</v>
      </c>
      <c r="J120" s="2">
        <v>122</v>
      </c>
      <c r="K120" s="2" t="str">
        <f t="shared" si="0"/>
        <v>L2390282</v>
      </c>
      <c r="L120" s="2" t="str">
        <f t="shared" si="1"/>
        <v>ITA</v>
      </c>
      <c r="M120" s="2" t="str">
        <f t="shared" si="2"/>
        <v>SG</v>
      </c>
      <c r="N120" s="2" t="str">
        <f t="shared" si="3"/>
        <v>terminato</v>
      </c>
      <c r="O120" s="2">
        <v>0</v>
      </c>
      <c r="P120" s="3">
        <v>24</v>
      </c>
      <c r="Q120" s="3" t="str">
        <f t="shared" si="4"/>
        <v/>
      </c>
      <c r="R120" s="3" t="str">
        <f t="shared" si="5"/>
        <v>ITA-SG-24</v>
      </c>
      <c r="S120" s="3" t="str">
        <f t="shared" si="6"/>
        <v>390</v>
      </c>
    </row>
    <row r="121" spans="1:19" ht="12.75" customHeight="1" x14ac:dyDescent="0.3">
      <c r="A121" s="2">
        <v>123</v>
      </c>
      <c r="B121" s="2" t="s">
        <v>69</v>
      </c>
      <c r="C121" s="8" t="s">
        <v>8</v>
      </c>
      <c r="D121" s="2" t="s">
        <v>51</v>
      </c>
      <c r="F121" s="2">
        <v>10</v>
      </c>
      <c r="G121" s="3">
        <v>35</v>
      </c>
      <c r="H121" s="3" t="str">
        <f>IF(E121="","non terminato","terminato")</f>
        <v>non terminato</v>
      </c>
      <c r="J121" s="2">
        <v>123</v>
      </c>
      <c r="K121" s="2" t="str">
        <f t="shared" si="0"/>
        <v>A4035249</v>
      </c>
      <c r="L121" s="2" t="str">
        <f t="shared" si="1"/>
        <v>ITA</v>
      </c>
      <c r="M121" s="2" t="str">
        <f t="shared" si="2"/>
        <v>zan S.R.L.</v>
      </c>
      <c r="N121" s="2" t="str">
        <f t="shared" si="3"/>
        <v/>
      </c>
      <c r="O121" s="2">
        <v>10</v>
      </c>
      <c r="P121" s="3">
        <v>35</v>
      </c>
      <c r="Q121" s="3">
        <f t="shared" si="4"/>
        <v>350</v>
      </c>
      <c r="R121" s="3" t="str">
        <f t="shared" si="5"/>
        <v>ITA-zan S.R.L.-35</v>
      </c>
      <c r="S121" s="3" t="str">
        <f t="shared" si="6"/>
        <v>035</v>
      </c>
    </row>
    <row r="122" spans="1:19" ht="12.75" customHeight="1" x14ac:dyDescent="0.3">
      <c r="A122" s="2">
        <v>124</v>
      </c>
      <c r="B122" s="2" t="s">
        <v>69</v>
      </c>
      <c r="C122" s="8" t="s">
        <v>8</v>
      </c>
      <c r="D122" s="2" t="s">
        <v>51</v>
      </c>
      <c r="E122" s="7" t="s">
        <v>10</v>
      </c>
      <c r="F122" s="2">
        <v>0</v>
      </c>
      <c r="G122" s="3">
        <v>37</v>
      </c>
      <c r="H122" s="3" t="s">
        <v>10</v>
      </c>
      <c r="J122" s="2">
        <v>124</v>
      </c>
      <c r="K122" s="2" t="str">
        <f t="shared" si="0"/>
        <v>A4035249</v>
      </c>
      <c r="L122" s="2" t="str">
        <f t="shared" si="1"/>
        <v>ITA</v>
      </c>
      <c r="M122" s="2" t="str">
        <f t="shared" si="2"/>
        <v>zan S.R.L.</v>
      </c>
      <c r="N122" s="2" t="str">
        <f t="shared" si="3"/>
        <v>terminato</v>
      </c>
      <c r="O122" s="2">
        <v>0</v>
      </c>
      <c r="P122" s="3">
        <v>37</v>
      </c>
      <c r="Q122" s="3" t="str">
        <f t="shared" si="4"/>
        <v/>
      </c>
      <c r="R122" s="3" t="str">
        <f t="shared" si="5"/>
        <v>ITA-zan S.R.L.-37</v>
      </c>
      <c r="S122" s="3" t="str">
        <f t="shared" si="6"/>
        <v>035</v>
      </c>
    </row>
    <row r="123" spans="1:19" ht="12.75" customHeight="1" x14ac:dyDescent="0.3">
      <c r="A123" s="2">
        <v>125</v>
      </c>
      <c r="B123" s="2" t="s">
        <v>70</v>
      </c>
      <c r="C123" s="8" t="s">
        <v>8</v>
      </c>
      <c r="D123" s="2" t="s">
        <v>44</v>
      </c>
      <c r="E123" s="7" t="s">
        <v>10</v>
      </c>
      <c r="F123" s="2">
        <v>0</v>
      </c>
      <c r="G123" s="3">
        <v>28</v>
      </c>
      <c r="H123" s="3" t="s">
        <v>10</v>
      </c>
      <c r="J123" s="2">
        <v>125</v>
      </c>
      <c r="K123" s="2" t="str">
        <f t="shared" si="0"/>
        <v>A1135966</v>
      </c>
      <c r="L123" s="2" t="str">
        <f t="shared" si="1"/>
        <v>ITA</v>
      </c>
      <c r="M123" s="2" t="str">
        <f t="shared" si="2"/>
        <v>zan pin SPA</v>
      </c>
      <c r="N123" s="2" t="str">
        <f t="shared" si="3"/>
        <v>terminato</v>
      </c>
      <c r="O123" s="2">
        <v>0</v>
      </c>
      <c r="P123" s="3">
        <v>28</v>
      </c>
      <c r="Q123" s="3" t="str">
        <f t="shared" si="4"/>
        <v/>
      </c>
      <c r="R123" s="3" t="str">
        <f t="shared" si="5"/>
        <v>ITA-zan pin SPA-28</v>
      </c>
      <c r="S123" s="3" t="str">
        <f t="shared" si="6"/>
        <v>135</v>
      </c>
    </row>
    <row r="124" spans="1:19" ht="12.75" customHeight="1" x14ac:dyDescent="0.3">
      <c r="A124" s="2">
        <v>126</v>
      </c>
      <c r="B124" s="2" t="s">
        <v>71</v>
      </c>
      <c r="C124" s="8" t="s">
        <v>8</v>
      </c>
      <c r="D124" s="2" t="s">
        <v>72</v>
      </c>
      <c r="E124" s="7" t="s">
        <v>10</v>
      </c>
      <c r="F124" s="2">
        <v>0</v>
      </c>
      <c r="G124" s="3">
        <v>22</v>
      </c>
      <c r="H124" s="3" t="s">
        <v>10</v>
      </c>
      <c r="J124" s="2">
        <v>126</v>
      </c>
      <c r="K124" s="2" t="str">
        <f t="shared" si="0"/>
        <v>S1276387</v>
      </c>
      <c r="L124" s="2" t="str">
        <f t="shared" si="1"/>
        <v>ITA</v>
      </c>
      <c r="M124" s="2" t="str">
        <f t="shared" si="2"/>
        <v>lollo SRL</v>
      </c>
      <c r="N124" s="2" t="str">
        <f t="shared" si="3"/>
        <v>terminato</v>
      </c>
      <c r="O124" s="2">
        <v>0</v>
      </c>
      <c r="P124" s="3">
        <v>22</v>
      </c>
      <c r="Q124" s="3" t="str">
        <f t="shared" si="4"/>
        <v/>
      </c>
      <c r="R124" s="3" t="str">
        <f t="shared" si="5"/>
        <v>ITA-lollo SRL-22</v>
      </c>
      <c r="S124" s="3" t="str">
        <f t="shared" si="6"/>
        <v>276</v>
      </c>
    </row>
    <row r="125" spans="1:19" ht="12.75" customHeight="1" x14ac:dyDescent="0.3">
      <c r="A125" s="2">
        <v>127</v>
      </c>
      <c r="B125" s="2" t="s">
        <v>73</v>
      </c>
      <c r="C125" s="8" t="s">
        <v>8</v>
      </c>
      <c r="D125" s="2" t="s">
        <v>9</v>
      </c>
      <c r="E125" s="7" t="s">
        <v>10</v>
      </c>
      <c r="F125" s="2">
        <v>0</v>
      </c>
      <c r="G125" s="3">
        <v>28</v>
      </c>
      <c r="H125" s="3" t="s">
        <v>10</v>
      </c>
      <c r="J125" s="2">
        <v>127</v>
      </c>
      <c r="K125" s="2" t="str">
        <f t="shared" si="0"/>
        <v>R4653020</v>
      </c>
      <c r="L125" s="2" t="str">
        <f t="shared" si="1"/>
        <v>ITA</v>
      </c>
      <c r="M125" s="2" t="str">
        <f t="shared" si="2"/>
        <v>SG</v>
      </c>
      <c r="N125" s="2" t="str">
        <f t="shared" si="3"/>
        <v>terminato</v>
      </c>
      <c r="O125" s="2">
        <v>0</v>
      </c>
      <c r="P125" s="3">
        <v>28</v>
      </c>
      <c r="Q125" s="3" t="str">
        <f t="shared" si="4"/>
        <v/>
      </c>
      <c r="R125" s="3" t="str">
        <f t="shared" si="5"/>
        <v>ITA-SG-28</v>
      </c>
      <c r="S125" s="3" t="str">
        <f t="shared" si="6"/>
        <v>653</v>
      </c>
    </row>
    <row r="126" spans="1:19" ht="12.75" customHeight="1" x14ac:dyDescent="0.3">
      <c r="A126" s="2">
        <v>128</v>
      </c>
      <c r="B126" s="2" t="s">
        <v>74</v>
      </c>
      <c r="C126" s="8" t="s">
        <v>8</v>
      </c>
      <c r="D126" s="2" t="s">
        <v>9</v>
      </c>
      <c r="F126" s="2">
        <v>20</v>
      </c>
      <c r="G126" s="3">
        <v>29</v>
      </c>
      <c r="H126" s="3" t="str">
        <f>IF(E126="","non terminato","terminato")</f>
        <v>non terminato</v>
      </c>
      <c r="J126" s="2">
        <v>128</v>
      </c>
      <c r="K126" s="2" t="str">
        <f t="shared" si="0"/>
        <v>M6739192</v>
      </c>
      <c r="L126" s="2" t="str">
        <f t="shared" si="1"/>
        <v>ITA</v>
      </c>
      <c r="M126" s="2" t="str">
        <f t="shared" si="2"/>
        <v>SG</v>
      </c>
      <c r="N126" s="2" t="str">
        <f t="shared" si="3"/>
        <v/>
      </c>
      <c r="O126" s="2">
        <v>20</v>
      </c>
      <c r="P126" s="3">
        <v>29</v>
      </c>
      <c r="Q126" s="3">
        <f t="shared" si="4"/>
        <v>580</v>
      </c>
      <c r="R126" s="3" t="str">
        <f t="shared" si="5"/>
        <v>ITA-SG-29</v>
      </c>
      <c r="S126" s="3" t="str">
        <f t="shared" si="6"/>
        <v>739</v>
      </c>
    </row>
    <row r="127" spans="1:19" ht="12.75" customHeight="1" x14ac:dyDescent="0.3">
      <c r="A127" s="2">
        <v>129</v>
      </c>
      <c r="B127" s="2" t="s">
        <v>74</v>
      </c>
      <c r="C127" s="8" t="s">
        <v>8</v>
      </c>
      <c r="D127" s="2" t="s">
        <v>9</v>
      </c>
      <c r="E127" s="7" t="s">
        <v>10</v>
      </c>
      <c r="F127" s="2">
        <v>0</v>
      </c>
      <c r="G127" s="3">
        <v>30</v>
      </c>
      <c r="H127" s="3" t="s">
        <v>10</v>
      </c>
      <c r="J127" s="2">
        <v>129</v>
      </c>
      <c r="K127" s="2" t="str">
        <f t="shared" si="0"/>
        <v>M6739192</v>
      </c>
      <c r="L127" s="2" t="str">
        <f t="shared" si="1"/>
        <v>ITA</v>
      </c>
      <c r="M127" s="2" t="str">
        <f t="shared" si="2"/>
        <v>SG</v>
      </c>
      <c r="N127" s="2" t="str">
        <f t="shared" si="3"/>
        <v>terminato</v>
      </c>
      <c r="O127" s="2">
        <v>0</v>
      </c>
      <c r="P127" s="3">
        <v>30</v>
      </c>
      <c r="Q127" s="3" t="str">
        <f t="shared" si="4"/>
        <v/>
      </c>
      <c r="R127" s="3" t="str">
        <f t="shared" si="5"/>
        <v>ITA-SG-30</v>
      </c>
      <c r="S127" s="3" t="str">
        <f t="shared" si="6"/>
        <v>739</v>
      </c>
    </row>
    <row r="128" spans="1:19" ht="12.75" customHeight="1" x14ac:dyDescent="0.3">
      <c r="A128" s="2">
        <v>130</v>
      </c>
      <c r="B128" s="2" t="s">
        <v>75</v>
      </c>
      <c r="C128" s="8" t="s">
        <v>8</v>
      </c>
      <c r="D128" s="2" t="s">
        <v>51</v>
      </c>
      <c r="F128" s="2">
        <v>10</v>
      </c>
      <c r="G128" s="3">
        <v>22</v>
      </c>
      <c r="H128" s="3" t="str">
        <f>IF(E128="","non terminato","terminato")</f>
        <v>non terminato</v>
      </c>
      <c r="J128" s="2">
        <v>130</v>
      </c>
      <c r="K128" s="2" t="str">
        <f t="shared" si="0"/>
        <v>F0256952</v>
      </c>
      <c r="L128" s="2" t="str">
        <f t="shared" si="1"/>
        <v>ITA</v>
      </c>
      <c r="M128" s="2" t="str">
        <f t="shared" si="2"/>
        <v>zan S.R.L.</v>
      </c>
      <c r="N128" s="2" t="str">
        <f t="shared" si="3"/>
        <v/>
      </c>
      <c r="O128" s="2">
        <v>10</v>
      </c>
      <c r="P128" s="3">
        <v>22</v>
      </c>
      <c r="Q128" s="3">
        <f t="shared" si="4"/>
        <v>220</v>
      </c>
      <c r="R128" s="3" t="str">
        <f t="shared" si="5"/>
        <v>ITA-zan S.R.L.-22</v>
      </c>
      <c r="S128" s="3" t="str">
        <f t="shared" si="6"/>
        <v>256</v>
      </c>
    </row>
    <row r="129" spans="1:19" ht="12.75" customHeight="1" x14ac:dyDescent="0.3">
      <c r="A129" s="2">
        <v>131</v>
      </c>
      <c r="B129" s="2" t="s">
        <v>75</v>
      </c>
      <c r="C129" s="8" t="s">
        <v>8</v>
      </c>
      <c r="D129" s="2" t="s">
        <v>51</v>
      </c>
      <c r="E129" s="7" t="s">
        <v>10</v>
      </c>
      <c r="F129" s="2">
        <v>0</v>
      </c>
      <c r="G129" s="3">
        <v>26</v>
      </c>
      <c r="H129" s="3" t="s">
        <v>10</v>
      </c>
      <c r="J129" s="2">
        <v>131</v>
      </c>
      <c r="K129" s="2" t="str">
        <f t="shared" si="0"/>
        <v>F0256952</v>
      </c>
      <c r="L129" s="2" t="str">
        <f t="shared" si="1"/>
        <v>ITA</v>
      </c>
      <c r="M129" s="2" t="str">
        <f t="shared" si="2"/>
        <v>zan S.R.L.</v>
      </c>
      <c r="N129" s="2" t="str">
        <f t="shared" si="3"/>
        <v>terminato</v>
      </c>
      <c r="O129" s="2">
        <v>0</v>
      </c>
      <c r="P129" s="3">
        <v>26</v>
      </c>
      <c r="Q129" s="3" t="str">
        <f t="shared" si="4"/>
        <v/>
      </c>
      <c r="R129" s="3" t="str">
        <f t="shared" si="5"/>
        <v>ITA-zan S.R.L.-26</v>
      </c>
      <c r="S129" s="3" t="str">
        <f t="shared" si="6"/>
        <v>256</v>
      </c>
    </row>
    <row r="130" spans="1:19" ht="12.75" customHeight="1" x14ac:dyDescent="0.3">
      <c r="A130" s="2">
        <v>132</v>
      </c>
      <c r="B130" s="2" t="s">
        <v>76</v>
      </c>
      <c r="C130" s="8" t="s">
        <v>8</v>
      </c>
      <c r="D130" s="2" t="s">
        <v>72</v>
      </c>
      <c r="E130" s="7" t="s">
        <v>10</v>
      </c>
      <c r="F130" s="2">
        <v>0</v>
      </c>
      <c r="G130" s="3">
        <v>31</v>
      </c>
      <c r="H130" s="3" t="s">
        <v>10</v>
      </c>
      <c r="J130" s="2">
        <v>132</v>
      </c>
      <c r="K130" s="2" t="str">
        <f t="shared" ref="K130:K193" si="7">TRIM(B130)</f>
        <v>U0949469</v>
      </c>
      <c r="L130" s="2" t="str">
        <f t="shared" ref="L130:L193" si="8">TRIM(C130)</f>
        <v>ITA</v>
      </c>
      <c r="M130" s="2" t="str">
        <f t="shared" ref="M130:M193" si="9">TRIM(D130)</f>
        <v>lollo SRL</v>
      </c>
      <c r="N130" s="2" t="str">
        <f t="shared" ref="N130:N193" si="10">TRIM(E130)</f>
        <v>terminato</v>
      </c>
      <c r="O130" s="2">
        <v>0</v>
      </c>
      <c r="P130" s="3">
        <v>31</v>
      </c>
      <c r="Q130" s="3" t="str">
        <f t="shared" si="4"/>
        <v/>
      </c>
      <c r="R130" s="3" t="str">
        <f t="shared" si="5"/>
        <v>ITA-lollo SRL-31</v>
      </c>
      <c r="S130" s="3" t="str">
        <f t="shared" si="6"/>
        <v>949</v>
      </c>
    </row>
    <row r="131" spans="1:19" ht="12.75" customHeight="1" x14ac:dyDescent="0.3">
      <c r="A131" s="2">
        <v>133</v>
      </c>
      <c r="B131" s="2" t="s">
        <v>77</v>
      </c>
      <c r="C131" s="8" t="s">
        <v>8</v>
      </c>
      <c r="D131" s="2" t="s">
        <v>72</v>
      </c>
      <c r="E131" s="7" t="s">
        <v>10</v>
      </c>
      <c r="F131" s="2">
        <v>0</v>
      </c>
      <c r="G131" s="3">
        <v>39</v>
      </c>
      <c r="H131" s="3" t="s">
        <v>10</v>
      </c>
      <c r="J131" s="2">
        <v>133</v>
      </c>
      <c r="K131" s="2" t="str">
        <f t="shared" si="7"/>
        <v>M3753256</v>
      </c>
      <c r="L131" s="2" t="str">
        <f t="shared" si="8"/>
        <v>ITA</v>
      </c>
      <c r="M131" s="2" t="str">
        <f t="shared" si="9"/>
        <v>lollo SRL</v>
      </c>
      <c r="N131" s="2" t="str">
        <f t="shared" si="10"/>
        <v>terminato</v>
      </c>
      <c r="O131" s="2">
        <v>0</v>
      </c>
      <c r="P131" s="3">
        <v>39</v>
      </c>
      <c r="Q131" s="3" t="str">
        <f t="shared" ref="Q131:Q194" si="11">IF(F131=0,"",F131*G131)</f>
        <v/>
      </c>
      <c r="R131" s="3" t="str">
        <f t="shared" ref="R131:R194" si="12">_xlfn.CONCAT(C131,"-",D131,"-",G131)</f>
        <v>ITA-lollo SRL-39</v>
      </c>
      <c r="S131" s="3" t="str">
        <f t="shared" ref="S131:S194" si="13">MID(B131,3,3)</f>
        <v>753</v>
      </c>
    </row>
    <row r="132" spans="1:19" ht="12.75" customHeight="1" x14ac:dyDescent="0.3">
      <c r="A132" s="2">
        <v>134</v>
      </c>
      <c r="B132" s="2" t="s">
        <v>78</v>
      </c>
      <c r="C132" s="8" t="s">
        <v>8</v>
      </c>
      <c r="D132" s="2" t="s">
        <v>9</v>
      </c>
      <c r="E132" s="7" t="s">
        <v>10</v>
      </c>
      <c r="F132" s="2">
        <v>0</v>
      </c>
      <c r="G132" s="3">
        <v>20</v>
      </c>
      <c r="H132" s="3" t="s">
        <v>10</v>
      </c>
      <c r="J132" s="2">
        <v>134</v>
      </c>
      <c r="K132" s="2" t="str">
        <f t="shared" si="7"/>
        <v>B0177357</v>
      </c>
      <c r="L132" s="2" t="str">
        <f t="shared" si="8"/>
        <v>ITA</v>
      </c>
      <c r="M132" s="2" t="str">
        <f t="shared" si="9"/>
        <v>SG</v>
      </c>
      <c r="N132" s="2" t="str">
        <f t="shared" si="10"/>
        <v>terminato</v>
      </c>
      <c r="O132" s="2">
        <v>0</v>
      </c>
      <c r="P132" s="3">
        <v>20</v>
      </c>
      <c r="Q132" s="3" t="str">
        <f t="shared" si="11"/>
        <v/>
      </c>
      <c r="R132" s="3" t="str">
        <f t="shared" si="12"/>
        <v>ITA-SG-20</v>
      </c>
      <c r="S132" s="3" t="str">
        <f t="shared" si="13"/>
        <v>177</v>
      </c>
    </row>
    <row r="133" spans="1:19" ht="12.75" customHeight="1" x14ac:dyDescent="0.3">
      <c r="A133" s="2">
        <v>135</v>
      </c>
      <c r="B133" s="2" t="s">
        <v>79</v>
      </c>
      <c r="C133" s="2" t="s">
        <v>80</v>
      </c>
      <c r="D133" s="2" t="s">
        <v>81</v>
      </c>
      <c r="F133" s="2">
        <v>10</v>
      </c>
      <c r="G133" s="3">
        <v>30</v>
      </c>
      <c r="H133" s="3" t="str">
        <f>IF(E133="","non terminato","terminato")</f>
        <v>non terminato</v>
      </c>
      <c r="J133" s="2">
        <v>135</v>
      </c>
      <c r="K133" s="2" t="str">
        <f t="shared" si="7"/>
        <v>G1342833</v>
      </c>
      <c r="L133" s="2" t="str">
        <f t="shared" si="8"/>
        <v>GRC</v>
      </c>
      <c r="M133" s="2" t="str">
        <f t="shared" si="9"/>
        <v>zan ABEE</v>
      </c>
      <c r="N133" s="2" t="str">
        <f t="shared" si="10"/>
        <v/>
      </c>
      <c r="O133" s="2">
        <v>10</v>
      </c>
      <c r="P133" s="3">
        <v>30</v>
      </c>
      <c r="Q133" s="3">
        <f t="shared" si="11"/>
        <v>300</v>
      </c>
      <c r="R133" s="3" t="str">
        <f t="shared" si="12"/>
        <v>GRC-zan ABEE-30</v>
      </c>
      <c r="S133" s="3" t="str">
        <f t="shared" si="13"/>
        <v>342</v>
      </c>
    </row>
    <row r="134" spans="1:19" ht="12.75" customHeight="1" x14ac:dyDescent="0.3">
      <c r="A134" s="2">
        <v>136</v>
      </c>
      <c r="B134" s="2" t="s">
        <v>79</v>
      </c>
      <c r="C134" s="2" t="s">
        <v>80</v>
      </c>
      <c r="D134" s="2" t="s">
        <v>81</v>
      </c>
      <c r="E134" s="7" t="s">
        <v>10</v>
      </c>
      <c r="F134" s="2">
        <v>0</v>
      </c>
      <c r="G134" s="3">
        <v>11</v>
      </c>
      <c r="H134" s="3" t="s">
        <v>10</v>
      </c>
      <c r="J134" s="2">
        <v>136</v>
      </c>
      <c r="K134" s="2" t="str">
        <f t="shared" si="7"/>
        <v>G1342833</v>
      </c>
      <c r="L134" s="2" t="str">
        <f t="shared" si="8"/>
        <v>GRC</v>
      </c>
      <c r="M134" s="2" t="str">
        <f t="shared" si="9"/>
        <v>zan ABEE</v>
      </c>
      <c r="N134" s="2" t="str">
        <f t="shared" si="10"/>
        <v>terminato</v>
      </c>
      <c r="O134" s="2">
        <v>0</v>
      </c>
      <c r="P134" s="3">
        <v>11</v>
      </c>
      <c r="Q134" s="3" t="str">
        <f t="shared" si="11"/>
        <v/>
      </c>
      <c r="R134" s="3" t="str">
        <f t="shared" si="12"/>
        <v>GRC-zan ABEE-11</v>
      </c>
      <c r="S134" s="3" t="str">
        <f t="shared" si="13"/>
        <v>342</v>
      </c>
    </row>
    <row r="135" spans="1:19" ht="12.75" customHeight="1" x14ac:dyDescent="0.3">
      <c r="A135" s="2">
        <v>137</v>
      </c>
      <c r="B135" s="2" t="s">
        <v>79</v>
      </c>
      <c r="C135" s="2" t="s">
        <v>80</v>
      </c>
      <c r="D135" s="2" t="s">
        <v>81</v>
      </c>
      <c r="F135" s="2">
        <v>20</v>
      </c>
      <c r="G135" s="3">
        <v>30</v>
      </c>
      <c r="H135" s="3" t="str">
        <f>IF(E135="","non terminato","terminato")</f>
        <v>non terminato</v>
      </c>
      <c r="J135" s="2">
        <v>137</v>
      </c>
      <c r="K135" s="2" t="str">
        <f t="shared" si="7"/>
        <v>G1342833</v>
      </c>
      <c r="L135" s="2" t="str">
        <f t="shared" si="8"/>
        <v>GRC</v>
      </c>
      <c r="M135" s="2" t="str">
        <f t="shared" si="9"/>
        <v>zan ABEE</v>
      </c>
      <c r="N135" s="2" t="str">
        <f t="shared" si="10"/>
        <v/>
      </c>
      <c r="O135" s="2">
        <v>20</v>
      </c>
      <c r="P135" s="3">
        <v>30</v>
      </c>
      <c r="Q135" s="3">
        <f t="shared" si="11"/>
        <v>600</v>
      </c>
      <c r="R135" s="3" t="str">
        <f t="shared" si="12"/>
        <v>GRC-zan ABEE-30</v>
      </c>
      <c r="S135" s="3" t="str">
        <f t="shared" si="13"/>
        <v>342</v>
      </c>
    </row>
    <row r="136" spans="1:19" ht="12.75" customHeight="1" x14ac:dyDescent="0.3">
      <c r="A136" s="2">
        <v>138</v>
      </c>
      <c r="B136" s="2" t="s">
        <v>82</v>
      </c>
      <c r="C136" s="2" t="s">
        <v>13</v>
      </c>
      <c r="D136" s="2" t="s">
        <v>12</v>
      </c>
      <c r="F136" s="2">
        <v>10</v>
      </c>
      <c r="G136" s="3">
        <v>24</v>
      </c>
      <c r="H136" s="3" t="str">
        <f>IF(E136="","non terminato","terminato")</f>
        <v>non terminato</v>
      </c>
      <c r="J136" s="2">
        <v>138</v>
      </c>
      <c r="K136" s="2" t="str">
        <f t="shared" si="7"/>
        <v>S9569846</v>
      </c>
      <c r="L136" s="2" t="str">
        <f t="shared" si="8"/>
        <v>EGY</v>
      </c>
      <c r="M136" s="2" t="str">
        <f t="shared" si="9"/>
        <v>ccc order</v>
      </c>
      <c r="N136" s="2" t="str">
        <f t="shared" si="10"/>
        <v/>
      </c>
      <c r="O136" s="2">
        <v>10</v>
      </c>
      <c r="P136" s="3">
        <v>24</v>
      </c>
      <c r="Q136" s="3">
        <f t="shared" si="11"/>
        <v>240</v>
      </c>
      <c r="R136" s="3" t="str">
        <f t="shared" si="12"/>
        <v>EGY-ccc order-24</v>
      </c>
      <c r="S136" s="3" t="str">
        <f t="shared" si="13"/>
        <v>569</v>
      </c>
    </row>
    <row r="137" spans="1:19" ht="12.75" customHeight="1" x14ac:dyDescent="0.3">
      <c r="A137" s="2">
        <v>139</v>
      </c>
      <c r="B137" s="2" t="s">
        <v>82</v>
      </c>
      <c r="C137" s="2" t="s">
        <v>13</v>
      </c>
      <c r="D137" s="2" t="s">
        <v>12</v>
      </c>
      <c r="F137" s="2">
        <v>20</v>
      </c>
      <c r="G137" s="3">
        <v>23</v>
      </c>
      <c r="H137" s="3" t="str">
        <f>IF(E137="","non terminato","terminato")</f>
        <v>non terminato</v>
      </c>
      <c r="J137" s="2">
        <v>139</v>
      </c>
      <c r="K137" s="2" t="str">
        <f t="shared" si="7"/>
        <v>S9569846</v>
      </c>
      <c r="L137" s="2" t="str">
        <f t="shared" si="8"/>
        <v>EGY</v>
      </c>
      <c r="M137" s="2" t="str">
        <f t="shared" si="9"/>
        <v>ccc order</v>
      </c>
      <c r="N137" s="2" t="str">
        <f t="shared" si="10"/>
        <v/>
      </c>
      <c r="O137" s="2">
        <v>20</v>
      </c>
      <c r="P137" s="3">
        <v>23</v>
      </c>
      <c r="Q137" s="3">
        <f t="shared" si="11"/>
        <v>460</v>
      </c>
      <c r="R137" s="3" t="str">
        <f t="shared" si="12"/>
        <v>EGY-ccc order-23</v>
      </c>
      <c r="S137" s="3" t="str">
        <f t="shared" si="13"/>
        <v>569</v>
      </c>
    </row>
    <row r="138" spans="1:19" ht="12.75" customHeight="1" x14ac:dyDescent="0.3">
      <c r="A138" s="2">
        <v>140</v>
      </c>
      <c r="B138" s="2" t="s">
        <v>82</v>
      </c>
      <c r="C138" s="2" t="s">
        <v>13</v>
      </c>
      <c r="D138" s="2" t="s">
        <v>12</v>
      </c>
      <c r="E138" s="7" t="s">
        <v>10</v>
      </c>
      <c r="F138" s="2">
        <v>0</v>
      </c>
      <c r="G138" s="3">
        <v>20</v>
      </c>
      <c r="H138" s="3" t="s">
        <v>10</v>
      </c>
      <c r="J138" s="2">
        <v>140</v>
      </c>
      <c r="K138" s="2" t="str">
        <f t="shared" si="7"/>
        <v>S9569846</v>
      </c>
      <c r="L138" s="2" t="str">
        <f t="shared" si="8"/>
        <v>EGY</v>
      </c>
      <c r="M138" s="2" t="str">
        <f t="shared" si="9"/>
        <v>ccc order</v>
      </c>
      <c r="N138" s="2" t="str">
        <f t="shared" si="10"/>
        <v>terminato</v>
      </c>
      <c r="O138" s="2">
        <v>0</v>
      </c>
      <c r="P138" s="3">
        <v>20</v>
      </c>
      <c r="Q138" s="3" t="str">
        <f t="shared" si="11"/>
        <v/>
      </c>
      <c r="R138" s="3" t="str">
        <f t="shared" si="12"/>
        <v>EGY-ccc order-20</v>
      </c>
      <c r="S138" s="3" t="str">
        <f t="shared" si="13"/>
        <v>569</v>
      </c>
    </row>
    <row r="139" spans="1:19" ht="12.75" customHeight="1" x14ac:dyDescent="0.3">
      <c r="A139" s="2">
        <v>141</v>
      </c>
      <c r="B139" s="2" t="s">
        <v>83</v>
      </c>
      <c r="C139" s="8" t="s">
        <v>8</v>
      </c>
      <c r="D139" s="2" t="s">
        <v>33</v>
      </c>
      <c r="E139" s="7" t="s">
        <v>10</v>
      </c>
      <c r="F139" s="2">
        <v>0</v>
      </c>
      <c r="G139" s="3">
        <v>17</v>
      </c>
      <c r="H139" s="3" t="s">
        <v>10</v>
      </c>
      <c r="J139" s="2">
        <v>141</v>
      </c>
      <c r="K139" s="2" t="str">
        <f t="shared" si="7"/>
        <v>M1637346</v>
      </c>
      <c r="L139" s="2" t="str">
        <f t="shared" si="8"/>
        <v>ITA</v>
      </c>
      <c r="M139" s="2" t="str">
        <f t="shared" si="9"/>
        <v>zan VETRI</v>
      </c>
      <c r="N139" s="2" t="str">
        <f t="shared" si="10"/>
        <v>terminato</v>
      </c>
      <c r="O139" s="2">
        <v>0</v>
      </c>
      <c r="P139" s="3">
        <v>17</v>
      </c>
      <c r="Q139" s="3" t="str">
        <f t="shared" si="11"/>
        <v/>
      </c>
      <c r="R139" s="3" t="str">
        <f t="shared" si="12"/>
        <v>ITA-zan VETRI-17</v>
      </c>
      <c r="S139" s="3" t="str">
        <f t="shared" si="13"/>
        <v>637</v>
      </c>
    </row>
    <row r="140" spans="1:19" ht="12.75" customHeight="1" x14ac:dyDescent="0.3">
      <c r="A140" s="2">
        <v>142</v>
      </c>
      <c r="B140" s="2" t="s">
        <v>84</v>
      </c>
      <c r="C140" s="8" t="s">
        <v>8</v>
      </c>
      <c r="D140" s="2" t="s">
        <v>51</v>
      </c>
      <c r="F140" s="2">
        <v>10</v>
      </c>
      <c r="G140" s="3">
        <v>22</v>
      </c>
      <c r="H140" s="3" t="str">
        <f>IF(E140="","non terminato","terminato")</f>
        <v>non terminato</v>
      </c>
      <c r="J140" s="2">
        <v>142</v>
      </c>
      <c r="K140" s="2" t="str">
        <f t="shared" si="7"/>
        <v>F7405393</v>
      </c>
      <c r="L140" s="2" t="str">
        <f t="shared" si="8"/>
        <v>ITA</v>
      </c>
      <c r="M140" s="2" t="str">
        <f t="shared" si="9"/>
        <v>zan S.R.L.</v>
      </c>
      <c r="N140" s="2" t="str">
        <f t="shared" si="10"/>
        <v/>
      </c>
      <c r="O140" s="2">
        <v>10</v>
      </c>
      <c r="P140" s="3">
        <v>22</v>
      </c>
      <c r="Q140" s="3">
        <f t="shared" si="11"/>
        <v>220</v>
      </c>
      <c r="R140" s="3" t="str">
        <f t="shared" si="12"/>
        <v>ITA-zan S.R.L.-22</v>
      </c>
      <c r="S140" s="3" t="str">
        <f t="shared" si="13"/>
        <v>405</v>
      </c>
    </row>
    <row r="141" spans="1:19" ht="12.75" customHeight="1" x14ac:dyDescent="0.3">
      <c r="A141" s="2">
        <v>143</v>
      </c>
      <c r="B141" s="2" t="s">
        <v>84</v>
      </c>
      <c r="C141" s="8" t="s">
        <v>8</v>
      </c>
      <c r="D141" s="2" t="s">
        <v>51</v>
      </c>
      <c r="E141" s="7" t="s">
        <v>10</v>
      </c>
      <c r="F141" s="2">
        <v>0</v>
      </c>
      <c r="G141" s="3">
        <v>28</v>
      </c>
      <c r="H141" s="3" t="s">
        <v>10</v>
      </c>
      <c r="J141" s="2">
        <v>143</v>
      </c>
      <c r="K141" s="2" t="str">
        <f t="shared" si="7"/>
        <v>F7405393</v>
      </c>
      <c r="L141" s="2" t="str">
        <f t="shared" si="8"/>
        <v>ITA</v>
      </c>
      <c r="M141" s="2" t="str">
        <f t="shared" si="9"/>
        <v>zan S.R.L.</v>
      </c>
      <c r="N141" s="2" t="str">
        <f t="shared" si="10"/>
        <v>terminato</v>
      </c>
      <c r="O141" s="2">
        <v>0</v>
      </c>
      <c r="P141" s="3">
        <v>28</v>
      </c>
      <c r="Q141" s="3" t="str">
        <f t="shared" si="11"/>
        <v/>
      </c>
      <c r="R141" s="3" t="str">
        <f t="shared" si="12"/>
        <v>ITA-zan S.R.L.-28</v>
      </c>
      <c r="S141" s="3" t="str">
        <f t="shared" si="13"/>
        <v>405</v>
      </c>
    </row>
    <row r="142" spans="1:19" ht="12.75" customHeight="1" x14ac:dyDescent="0.3">
      <c r="A142" s="2">
        <v>144</v>
      </c>
      <c r="B142" s="2" t="s">
        <v>84</v>
      </c>
      <c r="C142" s="8" t="s">
        <v>8</v>
      </c>
      <c r="D142" s="2" t="s">
        <v>51</v>
      </c>
      <c r="F142" s="2">
        <v>20</v>
      </c>
      <c r="G142" s="3">
        <v>38</v>
      </c>
      <c r="H142" s="3" t="str">
        <f>IF(E142="","non terminato","terminato")</f>
        <v>non terminato</v>
      </c>
      <c r="J142" s="2">
        <v>144</v>
      </c>
      <c r="K142" s="2" t="str">
        <f t="shared" si="7"/>
        <v>F7405393</v>
      </c>
      <c r="L142" s="2" t="str">
        <f t="shared" si="8"/>
        <v>ITA</v>
      </c>
      <c r="M142" s="2" t="str">
        <f t="shared" si="9"/>
        <v>zan S.R.L.</v>
      </c>
      <c r="N142" s="2" t="str">
        <f t="shared" si="10"/>
        <v/>
      </c>
      <c r="O142" s="2">
        <v>20</v>
      </c>
      <c r="P142" s="3">
        <v>38</v>
      </c>
      <c r="Q142" s="3">
        <f t="shared" si="11"/>
        <v>760</v>
      </c>
      <c r="R142" s="3" t="str">
        <f t="shared" si="12"/>
        <v>ITA-zan S.R.L.-38</v>
      </c>
      <c r="S142" s="3" t="str">
        <f t="shared" si="13"/>
        <v>405</v>
      </c>
    </row>
    <row r="143" spans="1:19" ht="12.75" customHeight="1" x14ac:dyDescent="0.3">
      <c r="A143" s="2">
        <v>145</v>
      </c>
      <c r="B143" s="2" t="s">
        <v>85</v>
      </c>
      <c r="C143" s="8" t="s">
        <v>8</v>
      </c>
      <c r="D143" s="2" t="s">
        <v>44</v>
      </c>
      <c r="E143" s="7" t="s">
        <v>10</v>
      </c>
      <c r="F143" s="2">
        <v>0</v>
      </c>
      <c r="G143" s="3">
        <v>23</v>
      </c>
      <c r="H143" s="3" t="s">
        <v>10</v>
      </c>
      <c r="J143" s="2">
        <v>145</v>
      </c>
      <c r="K143" s="2" t="str">
        <f t="shared" si="7"/>
        <v>R1290764</v>
      </c>
      <c r="L143" s="2" t="str">
        <f t="shared" si="8"/>
        <v>ITA</v>
      </c>
      <c r="M143" s="2" t="str">
        <f t="shared" si="9"/>
        <v>zan pin SPA</v>
      </c>
      <c r="N143" s="2" t="str">
        <f t="shared" si="10"/>
        <v>terminato</v>
      </c>
      <c r="O143" s="2">
        <v>0</v>
      </c>
      <c r="P143" s="3">
        <v>23</v>
      </c>
      <c r="Q143" s="3" t="str">
        <f t="shared" si="11"/>
        <v/>
      </c>
      <c r="R143" s="3" t="str">
        <f t="shared" si="12"/>
        <v>ITA-zan pin SPA-23</v>
      </c>
      <c r="S143" s="3" t="str">
        <f t="shared" si="13"/>
        <v>290</v>
      </c>
    </row>
    <row r="144" spans="1:19" ht="12.75" customHeight="1" x14ac:dyDescent="0.3">
      <c r="A144" s="2">
        <v>146</v>
      </c>
      <c r="B144" s="2" t="s">
        <v>86</v>
      </c>
      <c r="C144" s="2" t="s">
        <v>13</v>
      </c>
      <c r="D144" s="2" t="s">
        <v>20</v>
      </c>
      <c r="F144" s="2">
        <v>20</v>
      </c>
      <c r="G144" s="3">
        <v>27</v>
      </c>
      <c r="H144" s="3" t="str">
        <f>IF(E144="","non terminato","terminato")</f>
        <v>non terminato</v>
      </c>
      <c r="J144" s="2">
        <v>146</v>
      </c>
      <c r="K144" s="2" t="str">
        <f t="shared" si="7"/>
        <v>M0028844</v>
      </c>
      <c r="L144" s="2" t="str">
        <f t="shared" si="8"/>
        <v>EGY</v>
      </c>
      <c r="M144" s="2" t="str">
        <f t="shared" si="9"/>
        <v>zan pin assuf S.A.E.</v>
      </c>
      <c r="N144" s="2" t="str">
        <f t="shared" si="10"/>
        <v/>
      </c>
      <c r="O144" s="2">
        <v>20</v>
      </c>
      <c r="P144" s="3">
        <v>27</v>
      </c>
      <c r="Q144" s="3">
        <f t="shared" si="11"/>
        <v>540</v>
      </c>
      <c r="R144" s="3" t="str">
        <f t="shared" si="12"/>
        <v>EGY-zan pin assuf S.A.E.-27</v>
      </c>
      <c r="S144" s="3" t="str">
        <f t="shared" si="13"/>
        <v>028</v>
      </c>
    </row>
    <row r="145" spans="1:19" ht="12.75" customHeight="1" x14ac:dyDescent="0.3">
      <c r="A145" s="2">
        <v>147</v>
      </c>
      <c r="B145" s="2" t="s">
        <v>86</v>
      </c>
      <c r="C145" s="2" t="s">
        <v>13</v>
      </c>
      <c r="D145" s="2" t="s">
        <v>20</v>
      </c>
      <c r="F145" s="2">
        <v>10</v>
      </c>
      <c r="G145" s="3">
        <v>23</v>
      </c>
      <c r="H145" s="3" t="str">
        <f>IF(E145="","non terminato","terminato")</f>
        <v>non terminato</v>
      </c>
      <c r="J145" s="2">
        <v>147</v>
      </c>
      <c r="K145" s="2" t="str">
        <f t="shared" si="7"/>
        <v>M0028844</v>
      </c>
      <c r="L145" s="2" t="str">
        <f t="shared" si="8"/>
        <v>EGY</v>
      </c>
      <c r="M145" s="2" t="str">
        <f t="shared" si="9"/>
        <v>zan pin assuf S.A.E.</v>
      </c>
      <c r="N145" s="2" t="str">
        <f t="shared" si="10"/>
        <v/>
      </c>
      <c r="O145" s="2">
        <v>10</v>
      </c>
      <c r="P145" s="3">
        <v>23</v>
      </c>
      <c r="Q145" s="3">
        <f t="shared" si="11"/>
        <v>230</v>
      </c>
      <c r="R145" s="3" t="str">
        <f t="shared" si="12"/>
        <v>EGY-zan pin assuf S.A.E.-23</v>
      </c>
      <c r="S145" s="3" t="str">
        <f t="shared" si="13"/>
        <v>028</v>
      </c>
    </row>
    <row r="146" spans="1:19" ht="12.75" customHeight="1" x14ac:dyDescent="0.3">
      <c r="A146" s="2">
        <v>148</v>
      </c>
      <c r="B146" s="2" t="s">
        <v>86</v>
      </c>
      <c r="C146" s="2" t="s">
        <v>13</v>
      </c>
      <c r="D146" s="2" t="s">
        <v>20</v>
      </c>
      <c r="E146" s="7" t="s">
        <v>10</v>
      </c>
      <c r="F146" s="2">
        <v>0</v>
      </c>
      <c r="G146" s="3">
        <v>24</v>
      </c>
      <c r="H146" s="3" t="s">
        <v>10</v>
      </c>
      <c r="J146" s="2">
        <v>148</v>
      </c>
      <c r="K146" s="2" t="str">
        <f t="shared" si="7"/>
        <v>M0028844</v>
      </c>
      <c r="L146" s="2" t="str">
        <f t="shared" si="8"/>
        <v>EGY</v>
      </c>
      <c r="M146" s="2" t="str">
        <f t="shared" si="9"/>
        <v>zan pin assuf S.A.E.</v>
      </c>
      <c r="N146" s="2" t="str">
        <f t="shared" si="10"/>
        <v>terminato</v>
      </c>
      <c r="O146" s="2">
        <v>0</v>
      </c>
      <c r="P146" s="3">
        <v>24</v>
      </c>
      <c r="Q146" s="3" t="str">
        <f t="shared" si="11"/>
        <v/>
      </c>
      <c r="R146" s="3" t="str">
        <f t="shared" si="12"/>
        <v>EGY-zan pin assuf S.A.E.-24</v>
      </c>
      <c r="S146" s="3" t="str">
        <f t="shared" si="13"/>
        <v>028</v>
      </c>
    </row>
    <row r="147" spans="1:19" ht="12.75" customHeight="1" x14ac:dyDescent="0.3">
      <c r="A147" s="2">
        <v>149</v>
      </c>
      <c r="B147" s="2" t="s">
        <v>87</v>
      </c>
      <c r="C147" s="8" t="s">
        <v>8</v>
      </c>
      <c r="D147" s="2" t="s">
        <v>9</v>
      </c>
      <c r="F147" s="2">
        <v>20</v>
      </c>
      <c r="G147" s="3">
        <v>32</v>
      </c>
      <c r="H147" s="3" t="str">
        <f>IF(E147="","non terminato","terminato")</f>
        <v>non terminato</v>
      </c>
      <c r="J147" s="2">
        <v>149</v>
      </c>
      <c r="K147" s="2" t="str">
        <f t="shared" si="7"/>
        <v>L6425954</v>
      </c>
      <c r="L147" s="2" t="str">
        <f t="shared" si="8"/>
        <v>ITA</v>
      </c>
      <c r="M147" s="2" t="str">
        <f t="shared" si="9"/>
        <v>SG</v>
      </c>
      <c r="N147" s="2" t="str">
        <f t="shared" si="10"/>
        <v/>
      </c>
      <c r="O147" s="2">
        <v>20</v>
      </c>
      <c r="P147" s="3">
        <v>32</v>
      </c>
      <c r="Q147" s="3">
        <f t="shared" si="11"/>
        <v>640</v>
      </c>
      <c r="R147" s="3" t="str">
        <f t="shared" si="12"/>
        <v>ITA-SG-32</v>
      </c>
      <c r="S147" s="3" t="str">
        <f t="shared" si="13"/>
        <v>425</v>
      </c>
    </row>
    <row r="148" spans="1:19" ht="12.75" customHeight="1" x14ac:dyDescent="0.3">
      <c r="A148" s="2">
        <v>150</v>
      </c>
      <c r="B148" s="2" t="s">
        <v>87</v>
      </c>
      <c r="C148" s="8" t="s">
        <v>8</v>
      </c>
      <c r="D148" s="2" t="s">
        <v>9</v>
      </c>
      <c r="E148" s="7" t="s">
        <v>10</v>
      </c>
      <c r="F148" s="2">
        <v>0</v>
      </c>
      <c r="G148" s="3">
        <v>33</v>
      </c>
      <c r="H148" s="3" t="s">
        <v>10</v>
      </c>
      <c r="J148" s="2">
        <v>150</v>
      </c>
      <c r="K148" s="2" t="str">
        <f t="shared" si="7"/>
        <v>L6425954</v>
      </c>
      <c r="L148" s="2" t="str">
        <f t="shared" si="8"/>
        <v>ITA</v>
      </c>
      <c r="M148" s="2" t="str">
        <f t="shared" si="9"/>
        <v>SG</v>
      </c>
      <c r="N148" s="2" t="str">
        <f t="shared" si="10"/>
        <v>terminato</v>
      </c>
      <c r="O148" s="2">
        <v>0</v>
      </c>
      <c r="P148" s="3">
        <v>33</v>
      </c>
      <c r="Q148" s="3" t="str">
        <f t="shared" si="11"/>
        <v/>
      </c>
      <c r="R148" s="3" t="str">
        <f t="shared" si="12"/>
        <v>ITA-SG-33</v>
      </c>
      <c r="S148" s="3" t="str">
        <f t="shared" si="13"/>
        <v>425</v>
      </c>
    </row>
    <row r="149" spans="1:19" ht="12.75" customHeight="1" x14ac:dyDescent="0.3">
      <c r="A149" s="2">
        <v>151</v>
      </c>
      <c r="B149" s="2" t="s">
        <v>88</v>
      </c>
      <c r="C149" s="8" t="s">
        <v>8</v>
      </c>
      <c r="D149" s="2" t="s">
        <v>44</v>
      </c>
      <c r="E149" s="7" t="s">
        <v>10</v>
      </c>
      <c r="F149" s="2">
        <v>0</v>
      </c>
      <c r="G149" s="3">
        <v>12</v>
      </c>
      <c r="H149" s="3" t="s">
        <v>10</v>
      </c>
      <c r="J149" s="2">
        <v>151</v>
      </c>
      <c r="K149" s="2" t="str">
        <f t="shared" si="7"/>
        <v>L5756420</v>
      </c>
      <c r="L149" s="2" t="str">
        <f t="shared" si="8"/>
        <v>ITA</v>
      </c>
      <c r="M149" s="2" t="str">
        <f t="shared" si="9"/>
        <v>zan pin SPA</v>
      </c>
      <c r="N149" s="2" t="str">
        <f t="shared" si="10"/>
        <v>terminato</v>
      </c>
      <c r="O149" s="2">
        <v>0</v>
      </c>
      <c r="P149" s="3">
        <v>12</v>
      </c>
      <c r="Q149" s="3" t="str">
        <f t="shared" si="11"/>
        <v/>
      </c>
      <c r="R149" s="3" t="str">
        <f t="shared" si="12"/>
        <v>ITA-zan pin SPA-12</v>
      </c>
      <c r="S149" s="3" t="str">
        <f t="shared" si="13"/>
        <v>756</v>
      </c>
    </row>
    <row r="150" spans="1:19" ht="12.75" customHeight="1" x14ac:dyDescent="0.3">
      <c r="A150" s="2">
        <v>152</v>
      </c>
      <c r="B150" s="2" t="s">
        <v>89</v>
      </c>
      <c r="C150" s="8" t="s">
        <v>8</v>
      </c>
      <c r="D150" s="2" t="s">
        <v>46</v>
      </c>
      <c r="E150" s="7" t="s">
        <v>10</v>
      </c>
      <c r="F150" s="2">
        <v>0</v>
      </c>
      <c r="G150" s="3">
        <v>32</v>
      </c>
      <c r="H150" s="3" t="s">
        <v>10</v>
      </c>
      <c r="J150" s="2">
        <v>152</v>
      </c>
      <c r="K150" s="2" t="str">
        <f t="shared" si="7"/>
        <v>P3059501</v>
      </c>
      <c r="L150" s="2" t="str">
        <f t="shared" si="8"/>
        <v>ITA</v>
      </c>
      <c r="M150" s="2" t="str">
        <f t="shared" si="9"/>
        <v>SICURpin SUD S.r.l</v>
      </c>
      <c r="N150" s="2" t="str">
        <f t="shared" si="10"/>
        <v>terminato</v>
      </c>
      <c r="O150" s="2">
        <v>0</v>
      </c>
      <c r="P150" s="3">
        <v>32</v>
      </c>
      <c r="Q150" s="3" t="str">
        <f t="shared" si="11"/>
        <v/>
      </c>
      <c r="R150" s="3" t="str">
        <f t="shared" si="12"/>
        <v>ITA-SICURpin SUD S.r.l-32</v>
      </c>
      <c r="S150" s="3" t="str">
        <f t="shared" si="13"/>
        <v>059</v>
      </c>
    </row>
    <row r="151" spans="1:19" ht="12.75" customHeight="1" x14ac:dyDescent="0.3">
      <c r="A151" s="2">
        <v>153</v>
      </c>
      <c r="B151" s="2" t="s">
        <v>89</v>
      </c>
      <c r="C151" s="8" t="s">
        <v>8</v>
      </c>
      <c r="D151" s="2" t="s">
        <v>46</v>
      </c>
      <c r="F151" s="2">
        <v>10</v>
      </c>
      <c r="G151" s="3">
        <v>31</v>
      </c>
      <c r="H151" s="3" t="str">
        <f>IF(E151="","non terminato","terminato")</f>
        <v>non terminato</v>
      </c>
      <c r="J151" s="2">
        <v>153</v>
      </c>
      <c r="K151" s="2" t="str">
        <f t="shared" si="7"/>
        <v>P3059501</v>
      </c>
      <c r="L151" s="2" t="str">
        <f t="shared" si="8"/>
        <v>ITA</v>
      </c>
      <c r="M151" s="2" t="str">
        <f t="shared" si="9"/>
        <v>SICURpin SUD S.r.l</v>
      </c>
      <c r="N151" s="2" t="str">
        <f t="shared" si="10"/>
        <v/>
      </c>
      <c r="O151" s="2">
        <v>10</v>
      </c>
      <c r="P151" s="3">
        <v>31</v>
      </c>
      <c r="Q151" s="3">
        <f t="shared" si="11"/>
        <v>310</v>
      </c>
      <c r="R151" s="3" t="str">
        <f t="shared" si="12"/>
        <v>ITA-SICURpin SUD S.r.l-31</v>
      </c>
      <c r="S151" s="3" t="str">
        <f t="shared" si="13"/>
        <v>059</v>
      </c>
    </row>
    <row r="152" spans="1:19" ht="12.75" customHeight="1" x14ac:dyDescent="0.3">
      <c r="A152" s="2">
        <v>154</v>
      </c>
      <c r="B152" s="2" t="s">
        <v>89</v>
      </c>
      <c r="C152" s="8" t="s">
        <v>8</v>
      </c>
      <c r="D152" s="2" t="s">
        <v>46</v>
      </c>
      <c r="F152" s="2">
        <v>20</v>
      </c>
      <c r="G152" s="3">
        <v>39</v>
      </c>
      <c r="H152" s="3" t="str">
        <f>IF(E152="","non terminato","terminato")</f>
        <v>non terminato</v>
      </c>
      <c r="J152" s="2">
        <v>154</v>
      </c>
      <c r="K152" s="2" t="str">
        <f t="shared" si="7"/>
        <v>P3059501</v>
      </c>
      <c r="L152" s="2" t="str">
        <f t="shared" si="8"/>
        <v>ITA</v>
      </c>
      <c r="M152" s="2" t="str">
        <f t="shared" si="9"/>
        <v>SICURpin SUD S.r.l</v>
      </c>
      <c r="N152" s="2" t="str">
        <f t="shared" si="10"/>
        <v/>
      </c>
      <c r="O152" s="2">
        <v>20</v>
      </c>
      <c r="P152" s="3">
        <v>39</v>
      </c>
      <c r="Q152" s="3">
        <f t="shared" si="11"/>
        <v>780</v>
      </c>
      <c r="R152" s="3" t="str">
        <f t="shared" si="12"/>
        <v>ITA-SICURpin SUD S.r.l-39</v>
      </c>
      <c r="S152" s="3" t="str">
        <f t="shared" si="13"/>
        <v>059</v>
      </c>
    </row>
    <row r="153" spans="1:19" ht="12.75" customHeight="1" x14ac:dyDescent="0.3">
      <c r="A153" s="2">
        <v>155</v>
      </c>
      <c r="B153" s="2" t="s">
        <v>89</v>
      </c>
      <c r="C153" s="8" t="s">
        <v>8</v>
      </c>
      <c r="D153" s="2" t="s">
        <v>46</v>
      </c>
      <c r="F153" s="2">
        <v>20</v>
      </c>
      <c r="G153" s="3">
        <v>19</v>
      </c>
      <c r="H153" s="3" t="str">
        <f>IF(E153="","non terminato","terminato")</f>
        <v>non terminato</v>
      </c>
      <c r="J153" s="2">
        <v>155</v>
      </c>
      <c r="K153" s="2" t="str">
        <f t="shared" si="7"/>
        <v>P3059501</v>
      </c>
      <c r="L153" s="2" t="str">
        <f t="shared" si="8"/>
        <v>ITA</v>
      </c>
      <c r="M153" s="2" t="str">
        <f t="shared" si="9"/>
        <v>SICURpin SUD S.r.l</v>
      </c>
      <c r="N153" s="2" t="str">
        <f t="shared" si="10"/>
        <v/>
      </c>
      <c r="O153" s="2">
        <v>20</v>
      </c>
      <c r="P153" s="3">
        <v>19</v>
      </c>
      <c r="Q153" s="3">
        <f t="shared" si="11"/>
        <v>380</v>
      </c>
      <c r="R153" s="3" t="str">
        <f t="shared" si="12"/>
        <v>ITA-SICURpin SUD S.r.l-19</v>
      </c>
      <c r="S153" s="3" t="str">
        <f t="shared" si="13"/>
        <v>059</v>
      </c>
    </row>
    <row r="154" spans="1:19" ht="12.75" customHeight="1" x14ac:dyDescent="0.3">
      <c r="A154" s="2">
        <v>156</v>
      </c>
      <c r="B154" s="2" t="s">
        <v>90</v>
      </c>
      <c r="C154" s="8" t="s">
        <v>8</v>
      </c>
      <c r="D154" s="2" t="s">
        <v>91</v>
      </c>
      <c r="F154" s="2">
        <v>10</v>
      </c>
      <c r="G154" s="3">
        <v>36</v>
      </c>
      <c r="H154" s="3" t="str">
        <f>IF(E154="","non terminato","terminato")</f>
        <v>non terminato</v>
      </c>
      <c r="J154" s="2">
        <v>156</v>
      </c>
      <c r="K154" s="2" t="str">
        <f t="shared" si="7"/>
        <v>D4863039</v>
      </c>
      <c r="L154" s="2" t="str">
        <f t="shared" si="8"/>
        <v>ITA</v>
      </c>
      <c r="M154" s="2" t="str">
        <f t="shared" si="9"/>
        <v>SG palla S.R.L.</v>
      </c>
      <c r="N154" s="2" t="str">
        <f t="shared" si="10"/>
        <v/>
      </c>
      <c r="O154" s="2">
        <v>10</v>
      </c>
      <c r="P154" s="3">
        <v>36</v>
      </c>
      <c r="Q154" s="3">
        <f t="shared" si="11"/>
        <v>360</v>
      </c>
      <c r="R154" s="3" t="str">
        <f t="shared" si="12"/>
        <v>ITA-SG palla S.R.L.-36</v>
      </c>
      <c r="S154" s="3" t="str">
        <f t="shared" si="13"/>
        <v>863</v>
      </c>
    </row>
    <row r="155" spans="1:19" ht="12.75" customHeight="1" x14ac:dyDescent="0.3">
      <c r="A155" s="2">
        <v>157</v>
      </c>
      <c r="B155" s="2" t="s">
        <v>90</v>
      </c>
      <c r="C155" s="8" t="s">
        <v>8</v>
      </c>
      <c r="D155" s="2" t="s">
        <v>91</v>
      </c>
      <c r="E155" s="7" t="s">
        <v>10</v>
      </c>
      <c r="F155" s="2">
        <v>0</v>
      </c>
      <c r="G155" s="3">
        <v>32</v>
      </c>
      <c r="H155" s="3" t="s">
        <v>10</v>
      </c>
      <c r="J155" s="2">
        <v>157</v>
      </c>
      <c r="K155" s="2" t="str">
        <f t="shared" si="7"/>
        <v>D4863039</v>
      </c>
      <c r="L155" s="2" t="str">
        <f t="shared" si="8"/>
        <v>ITA</v>
      </c>
      <c r="M155" s="2" t="str">
        <f t="shared" si="9"/>
        <v>SG palla S.R.L.</v>
      </c>
      <c r="N155" s="2" t="str">
        <f t="shared" si="10"/>
        <v>terminato</v>
      </c>
      <c r="O155" s="2">
        <v>0</v>
      </c>
      <c r="P155" s="3">
        <v>32</v>
      </c>
      <c r="Q155" s="3" t="str">
        <f t="shared" si="11"/>
        <v/>
      </c>
      <c r="R155" s="3" t="str">
        <f t="shared" si="12"/>
        <v>ITA-SG palla S.R.L.-32</v>
      </c>
      <c r="S155" s="3" t="str">
        <f t="shared" si="13"/>
        <v>863</v>
      </c>
    </row>
    <row r="156" spans="1:19" ht="12.75" customHeight="1" x14ac:dyDescent="0.3">
      <c r="A156" s="2">
        <v>158</v>
      </c>
      <c r="B156" s="2" t="s">
        <v>92</v>
      </c>
      <c r="C156" s="2" t="s">
        <v>13</v>
      </c>
      <c r="D156" s="2" t="s">
        <v>20</v>
      </c>
      <c r="E156" s="7" t="s">
        <v>10</v>
      </c>
      <c r="F156" s="2">
        <v>0</v>
      </c>
      <c r="G156" s="3">
        <v>37</v>
      </c>
      <c r="H156" s="3" t="s">
        <v>10</v>
      </c>
      <c r="J156" s="2">
        <v>158</v>
      </c>
      <c r="K156" s="2" t="str">
        <f t="shared" si="7"/>
        <v>M6950978</v>
      </c>
      <c r="L156" s="2" t="str">
        <f t="shared" si="8"/>
        <v>EGY</v>
      </c>
      <c r="M156" s="2" t="str">
        <f t="shared" si="9"/>
        <v>zan pin assuf S.A.E.</v>
      </c>
      <c r="N156" s="2" t="str">
        <f t="shared" si="10"/>
        <v>terminato</v>
      </c>
      <c r="O156" s="2">
        <v>0</v>
      </c>
      <c r="P156" s="3">
        <v>37</v>
      </c>
      <c r="Q156" s="3" t="str">
        <f t="shared" si="11"/>
        <v/>
      </c>
      <c r="R156" s="3" t="str">
        <f t="shared" si="12"/>
        <v>EGY-zan pin assuf S.A.E.-37</v>
      </c>
      <c r="S156" s="3" t="str">
        <f t="shared" si="13"/>
        <v>950</v>
      </c>
    </row>
    <row r="157" spans="1:19" ht="12.75" customHeight="1" x14ac:dyDescent="0.3">
      <c r="A157" s="2">
        <v>159</v>
      </c>
      <c r="B157" s="2" t="s">
        <v>92</v>
      </c>
      <c r="C157" s="2" t="s">
        <v>13</v>
      </c>
      <c r="D157" s="2" t="s">
        <v>20</v>
      </c>
      <c r="F157" s="2">
        <v>20</v>
      </c>
      <c r="G157" s="3">
        <v>24</v>
      </c>
      <c r="H157" s="3" t="str">
        <f>IF(E157="","non terminato","terminato")</f>
        <v>non terminato</v>
      </c>
      <c r="J157" s="2">
        <v>159</v>
      </c>
      <c r="K157" s="2" t="str">
        <f t="shared" si="7"/>
        <v>M6950978</v>
      </c>
      <c r="L157" s="2" t="str">
        <f t="shared" si="8"/>
        <v>EGY</v>
      </c>
      <c r="M157" s="2" t="str">
        <f t="shared" si="9"/>
        <v>zan pin assuf S.A.E.</v>
      </c>
      <c r="N157" s="2" t="str">
        <f t="shared" si="10"/>
        <v/>
      </c>
      <c r="O157" s="2">
        <v>20</v>
      </c>
      <c r="P157" s="3">
        <v>24</v>
      </c>
      <c r="Q157" s="3">
        <f t="shared" si="11"/>
        <v>480</v>
      </c>
      <c r="R157" s="3" t="str">
        <f t="shared" si="12"/>
        <v>EGY-zan pin assuf S.A.E.-24</v>
      </c>
      <c r="S157" s="3" t="str">
        <f t="shared" si="13"/>
        <v>950</v>
      </c>
    </row>
    <row r="158" spans="1:19" ht="12.75" customHeight="1" x14ac:dyDescent="0.3">
      <c r="A158" s="2">
        <v>160</v>
      </c>
      <c r="B158" s="2" t="s">
        <v>92</v>
      </c>
      <c r="C158" s="2" t="s">
        <v>13</v>
      </c>
      <c r="D158" s="2" t="s">
        <v>20</v>
      </c>
      <c r="F158" s="2">
        <v>10</v>
      </c>
      <c r="G158" s="3">
        <v>13</v>
      </c>
      <c r="H158" s="3" t="str">
        <f>IF(E158="","non terminato","terminato")</f>
        <v>non terminato</v>
      </c>
      <c r="J158" s="2">
        <v>160</v>
      </c>
      <c r="K158" s="2" t="str">
        <f t="shared" si="7"/>
        <v>M6950978</v>
      </c>
      <c r="L158" s="2" t="str">
        <f t="shared" si="8"/>
        <v>EGY</v>
      </c>
      <c r="M158" s="2" t="str">
        <f t="shared" si="9"/>
        <v>zan pin assuf S.A.E.</v>
      </c>
      <c r="N158" s="2" t="str">
        <f t="shared" si="10"/>
        <v/>
      </c>
      <c r="O158" s="2">
        <v>10</v>
      </c>
      <c r="P158" s="3">
        <v>13</v>
      </c>
      <c r="Q158" s="3">
        <f t="shared" si="11"/>
        <v>130</v>
      </c>
      <c r="R158" s="3" t="str">
        <f t="shared" si="12"/>
        <v>EGY-zan pin assuf S.A.E.-13</v>
      </c>
      <c r="S158" s="3" t="str">
        <f t="shared" si="13"/>
        <v>950</v>
      </c>
    </row>
    <row r="159" spans="1:19" ht="12.75" customHeight="1" x14ac:dyDescent="0.3">
      <c r="A159" s="2">
        <v>161</v>
      </c>
      <c r="B159" s="2" t="s">
        <v>92</v>
      </c>
      <c r="C159" s="2" t="s">
        <v>13</v>
      </c>
      <c r="D159" s="2" t="s">
        <v>20</v>
      </c>
      <c r="F159" s="2">
        <v>20</v>
      </c>
      <c r="G159" s="3">
        <v>30</v>
      </c>
      <c r="H159" s="3" t="str">
        <f>IF(E159="","non terminato","terminato")</f>
        <v>non terminato</v>
      </c>
      <c r="J159" s="2">
        <v>161</v>
      </c>
      <c r="K159" s="2" t="str">
        <f t="shared" si="7"/>
        <v>M6950978</v>
      </c>
      <c r="L159" s="2" t="str">
        <f t="shared" si="8"/>
        <v>EGY</v>
      </c>
      <c r="M159" s="2" t="str">
        <f t="shared" si="9"/>
        <v>zan pin assuf S.A.E.</v>
      </c>
      <c r="N159" s="2" t="str">
        <f t="shared" si="10"/>
        <v/>
      </c>
      <c r="O159" s="2">
        <v>20</v>
      </c>
      <c r="P159" s="3">
        <v>30</v>
      </c>
      <c r="Q159" s="3">
        <f t="shared" si="11"/>
        <v>600</v>
      </c>
      <c r="R159" s="3" t="str">
        <f t="shared" si="12"/>
        <v>EGY-zan pin assuf S.A.E.-30</v>
      </c>
      <c r="S159" s="3" t="str">
        <f t="shared" si="13"/>
        <v>950</v>
      </c>
    </row>
    <row r="160" spans="1:19" ht="12.75" customHeight="1" x14ac:dyDescent="0.3">
      <c r="A160" s="2">
        <v>162</v>
      </c>
      <c r="B160" s="2" t="s">
        <v>93</v>
      </c>
      <c r="C160" s="8" t="s">
        <v>8</v>
      </c>
      <c r="D160" s="2" t="s">
        <v>94</v>
      </c>
      <c r="F160" s="2">
        <v>10</v>
      </c>
      <c r="G160" s="3">
        <v>22</v>
      </c>
      <c r="H160" s="3" t="str">
        <f>IF(E160="","non terminato","terminato")</f>
        <v>non terminato</v>
      </c>
      <c r="J160" s="2">
        <v>162</v>
      </c>
      <c r="K160" s="2" t="str">
        <f t="shared" si="7"/>
        <v>F0884159</v>
      </c>
      <c r="L160" s="2" t="str">
        <f t="shared" si="8"/>
        <v>ITA</v>
      </c>
      <c r="M160" s="2" t="str">
        <f t="shared" si="9"/>
        <v>zan SPA</v>
      </c>
      <c r="N160" s="2" t="str">
        <f t="shared" si="10"/>
        <v/>
      </c>
      <c r="O160" s="2">
        <v>10</v>
      </c>
      <c r="P160" s="3">
        <v>22</v>
      </c>
      <c r="Q160" s="3">
        <f t="shared" si="11"/>
        <v>220</v>
      </c>
      <c r="R160" s="3" t="str">
        <f t="shared" si="12"/>
        <v>ITA-zan SPA-22</v>
      </c>
      <c r="S160" s="3" t="str">
        <f t="shared" si="13"/>
        <v>884</v>
      </c>
    </row>
    <row r="161" spans="1:19" ht="12.75" customHeight="1" x14ac:dyDescent="0.3">
      <c r="A161" s="2">
        <v>163</v>
      </c>
      <c r="B161" s="2" t="s">
        <v>93</v>
      </c>
      <c r="C161" s="8" t="s">
        <v>8</v>
      </c>
      <c r="D161" s="2" t="s">
        <v>94</v>
      </c>
      <c r="F161" s="2">
        <v>20</v>
      </c>
      <c r="G161" s="3">
        <v>11</v>
      </c>
      <c r="H161" s="3" t="str">
        <f>IF(E161="","non terminato","terminato")</f>
        <v>non terminato</v>
      </c>
      <c r="J161" s="2">
        <v>163</v>
      </c>
      <c r="K161" s="2" t="str">
        <f t="shared" si="7"/>
        <v>F0884159</v>
      </c>
      <c r="L161" s="2" t="str">
        <f t="shared" si="8"/>
        <v>ITA</v>
      </c>
      <c r="M161" s="2" t="str">
        <f t="shared" si="9"/>
        <v>zan SPA</v>
      </c>
      <c r="N161" s="2" t="str">
        <f t="shared" si="10"/>
        <v/>
      </c>
      <c r="O161" s="2">
        <v>20</v>
      </c>
      <c r="P161" s="3">
        <v>11</v>
      </c>
      <c r="Q161" s="3">
        <f t="shared" si="11"/>
        <v>220</v>
      </c>
      <c r="R161" s="3" t="str">
        <f t="shared" si="12"/>
        <v>ITA-zan SPA-11</v>
      </c>
      <c r="S161" s="3" t="str">
        <f t="shared" si="13"/>
        <v>884</v>
      </c>
    </row>
    <row r="162" spans="1:19" ht="12.75" customHeight="1" x14ac:dyDescent="0.3">
      <c r="A162" s="2">
        <v>164</v>
      </c>
      <c r="B162" s="2" t="s">
        <v>95</v>
      </c>
      <c r="C162" s="2" t="s">
        <v>13</v>
      </c>
      <c r="D162" s="2" t="s">
        <v>20</v>
      </c>
      <c r="F162" s="2">
        <v>10</v>
      </c>
      <c r="G162" s="3">
        <v>32</v>
      </c>
      <c r="H162" s="3" t="str">
        <f>IF(E162="","non terminato","terminato")</f>
        <v>non terminato</v>
      </c>
      <c r="J162" s="2">
        <v>164</v>
      </c>
      <c r="K162" s="2" t="str">
        <f t="shared" si="7"/>
        <v>A7927011</v>
      </c>
      <c r="L162" s="2" t="str">
        <f t="shared" si="8"/>
        <v>EGY</v>
      </c>
      <c r="M162" s="2" t="str">
        <f t="shared" si="9"/>
        <v>zan pin assuf S.A.E.</v>
      </c>
      <c r="N162" s="2" t="str">
        <f t="shared" si="10"/>
        <v/>
      </c>
      <c r="O162" s="2">
        <v>10</v>
      </c>
      <c r="P162" s="3">
        <v>32</v>
      </c>
      <c r="Q162" s="3">
        <f t="shared" si="11"/>
        <v>320</v>
      </c>
      <c r="R162" s="3" t="str">
        <f t="shared" si="12"/>
        <v>EGY-zan pin assuf S.A.E.-32</v>
      </c>
      <c r="S162" s="3" t="str">
        <f t="shared" si="13"/>
        <v>927</v>
      </c>
    </row>
    <row r="163" spans="1:19" ht="12.75" customHeight="1" x14ac:dyDescent="0.3">
      <c r="A163" s="2">
        <v>165</v>
      </c>
      <c r="B163" s="2" t="s">
        <v>95</v>
      </c>
      <c r="C163" s="2" t="s">
        <v>13</v>
      </c>
      <c r="D163" s="2" t="s">
        <v>20</v>
      </c>
      <c r="F163" s="2">
        <v>20</v>
      </c>
      <c r="G163" s="3">
        <v>27</v>
      </c>
      <c r="H163" s="3" t="str">
        <f>IF(E163="","non terminato","terminato")</f>
        <v>non terminato</v>
      </c>
      <c r="J163" s="2">
        <v>165</v>
      </c>
      <c r="K163" s="2" t="str">
        <f t="shared" si="7"/>
        <v>A7927011</v>
      </c>
      <c r="L163" s="2" t="str">
        <f t="shared" si="8"/>
        <v>EGY</v>
      </c>
      <c r="M163" s="2" t="str">
        <f t="shared" si="9"/>
        <v>zan pin assuf S.A.E.</v>
      </c>
      <c r="N163" s="2" t="str">
        <f t="shared" si="10"/>
        <v/>
      </c>
      <c r="O163" s="2">
        <v>20</v>
      </c>
      <c r="P163" s="3">
        <v>27</v>
      </c>
      <c r="Q163" s="3">
        <f t="shared" si="11"/>
        <v>540</v>
      </c>
      <c r="R163" s="3" t="str">
        <f t="shared" si="12"/>
        <v>EGY-zan pin assuf S.A.E.-27</v>
      </c>
      <c r="S163" s="3" t="str">
        <f t="shared" si="13"/>
        <v>927</v>
      </c>
    </row>
    <row r="164" spans="1:19" ht="12.75" customHeight="1" x14ac:dyDescent="0.3">
      <c r="A164" s="2">
        <v>166</v>
      </c>
      <c r="B164" s="2" t="s">
        <v>95</v>
      </c>
      <c r="C164" s="2" t="s">
        <v>13</v>
      </c>
      <c r="D164" s="2" t="s">
        <v>20</v>
      </c>
      <c r="E164" s="7" t="s">
        <v>10</v>
      </c>
      <c r="F164" s="2">
        <v>0</v>
      </c>
      <c r="G164" s="3">
        <v>37</v>
      </c>
      <c r="H164" s="3" t="s">
        <v>10</v>
      </c>
      <c r="J164" s="2">
        <v>166</v>
      </c>
      <c r="K164" s="2" t="str">
        <f t="shared" si="7"/>
        <v>A7927011</v>
      </c>
      <c r="L164" s="2" t="str">
        <f t="shared" si="8"/>
        <v>EGY</v>
      </c>
      <c r="M164" s="2" t="str">
        <f t="shared" si="9"/>
        <v>zan pin assuf S.A.E.</v>
      </c>
      <c r="N164" s="2" t="str">
        <f t="shared" si="10"/>
        <v>terminato</v>
      </c>
      <c r="O164" s="2">
        <v>0</v>
      </c>
      <c r="P164" s="3">
        <v>37</v>
      </c>
      <c r="Q164" s="3" t="str">
        <f t="shared" si="11"/>
        <v/>
      </c>
      <c r="R164" s="3" t="str">
        <f t="shared" si="12"/>
        <v>EGY-zan pin assuf S.A.E.-37</v>
      </c>
      <c r="S164" s="3" t="str">
        <f t="shared" si="13"/>
        <v>927</v>
      </c>
    </row>
    <row r="165" spans="1:19" ht="12.75" customHeight="1" x14ac:dyDescent="0.3">
      <c r="A165" s="2">
        <v>167</v>
      </c>
      <c r="B165" s="2" t="s">
        <v>96</v>
      </c>
      <c r="C165" s="2" t="s">
        <v>27</v>
      </c>
      <c r="D165" s="2" t="s">
        <v>15</v>
      </c>
      <c r="E165" s="7" t="s">
        <v>10</v>
      </c>
      <c r="F165" s="2">
        <v>0</v>
      </c>
      <c r="G165" s="3">
        <v>15</v>
      </c>
      <c r="H165" s="3" t="s">
        <v>10</v>
      </c>
      <c r="J165" s="2">
        <v>167</v>
      </c>
      <c r="K165" s="2" t="str">
        <f t="shared" si="7"/>
        <v>S4301036</v>
      </c>
      <c r="L165" s="2" t="str">
        <f t="shared" si="8"/>
        <v>NON PRESENTE</v>
      </c>
      <c r="M165" s="2" t="str">
        <f t="shared" si="9"/>
        <v>EGYPTIAN SAE</v>
      </c>
      <c r="N165" s="2" t="str">
        <f t="shared" si="10"/>
        <v>terminato</v>
      </c>
      <c r="O165" s="2">
        <v>0</v>
      </c>
      <c r="P165" s="3">
        <v>15</v>
      </c>
      <c r="Q165" s="3" t="str">
        <f t="shared" si="11"/>
        <v/>
      </c>
      <c r="R165" s="3" t="str">
        <f t="shared" si="12"/>
        <v>NON PRESENTE-EGYPTIAN SAE-15</v>
      </c>
      <c r="S165" s="3" t="str">
        <f t="shared" si="13"/>
        <v>301</v>
      </c>
    </row>
    <row r="166" spans="1:19" ht="12.75" customHeight="1" x14ac:dyDescent="0.3">
      <c r="A166" s="2">
        <v>168</v>
      </c>
      <c r="B166" s="2" t="s">
        <v>96</v>
      </c>
      <c r="C166" s="2" t="s">
        <v>27</v>
      </c>
      <c r="D166" s="2" t="s">
        <v>15</v>
      </c>
      <c r="F166" s="2">
        <v>10</v>
      </c>
      <c r="G166" s="3">
        <v>16</v>
      </c>
      <c r="H166" s="3" t="str">
        <f>IF(E166="","non terminato","terminato")</f>
        <v>non terminato</v>
      </c>
      <c r="J166" s="2">
        <v>168</v>
      </c>
      <c r="K166" s="2" t="str">
        <f t="shared" si="7"/>
        <v>S4301036</v>
      </c>
      <c r="L166" s="2" t="str">
        <f t="shared" si="8"/>
        <v>NON PRESENTE</v>
      </c>
      <c r="M166" s="2" t="str">
        <f t="shared" si="9"/>
        <v>EGYPTIAN SAE</v>
      </c>
      <c r="N166" s="2" t="str">
        <f t="shared" si="10"/>
        <v/>
      </c>
      <c r="O166" s="2">
        <v>10</v>
      </c>
      <c r="P166" s="3">
        <v>16</v>
      </c>
      <c r="Q166" s="3">
        <f t="shared" si="11"/>
        <v>160</v>
      </c>
      <c r="R166" s="3" t="str">
        <f t="shared" si="12"/>
        <v>NON PRESENTE-EGYPTIAN SAE-16</v>
      </c>
      <c r="S166" s="3" t="str">
        <f t="shared" si="13"/>
        <v>301</v>
      </c>
    </row>
    <row r="167" spans="1:19" ht="12.75" customHeight="1" x14ac:dyDescent="0.3">
      <c r="A167" s="2">
        <v>169</v>
      </c>
      <c r="B167" s="2" t="s">
        <v>97</v>
      </c>
      <c r="C167" s="2" t="s">
        <v>13</v>
      </c>
      <c r="D167" s="2" t="s">
        <v>12</v>
      </c>
      <c r="E167" s="7" t="s">
        <v>10</v>
      </c>
      <c r="F167" s="2">
        <v>0</v>
      </c>
      <c r="G167" s="3">
        <v>19</v>
      </c>
      <c r="H167" s="3" t="s">
        <v>10</v>
      </c>
      <c r="J167" s="2">
        <v>169</v>
      </c>
      <c r="K167" s="2" t="str">
        <f t="shared" si="7"/>
        <v>M3856837</v>
      </c>
      <c r="L167" s="2" t="str">
        <f t="shared" si="8"/>
        <v>EGY</v>
      </c>
      <c r="M167" s="2" t="str">
        <f t="shared" si="9"/>
        <v>ccc order</v>
      </c>
      <c r="N167" s="2" t="str">
        <f t="shared" si="10"/>
        <v>terminato</v>
      </c>
      <c r="O167" s="2">
        <v>0</v>
      </c>
      <c r="P167" s="3">
        <v>19</v>
      </c>
      <c r="Q167" s="3" t="str">
        <f t="shared" si="11"/>
        <v/>
      </c>
      <c r="R167" s="3" t="str">
        <f t="shared" si="12"/>
        <v>EGY-ccc order-19</v>
      </c>
      <c r="S167" s="3" t="str">
        <f t="shared" si="13"/>
        <v>856</v>
      </c>
    </row>
    <row r="168" spans="1:19" ht="12.75" customHeight="1" x14ac:dyDescent="0.3">
      <c r="A168" s="2">
        <v>170</v>
      </c>
      <c r="B168" s="2" t="s">
        <v>97</v>
      </c>
      <c r="C168" s="2" t="s">
        <v>13</v>
      </c>
      <c r="D168" s="2" t="s">
        <v>12</v>
      </c>
      <c r="F168" s="2">
        <v>20</v>
      </c>
      <c r="G168" s="3">
        <v>33</v>
      </c>
      <c r="H168" s="3" t="str">
        <f>IF(E168="","non terminato","terminato")</f>
        <v>non terminato</v>
      </c>
      <c r="J168" s="2">
        <v>170</v>
      </c>
      <c r="K168" s="2" t="str">
        <f t="shared" si="7"/>
        <v>M3856837</v>
      </c>
      <c r="L168" s="2" t="str">
        <f t="shared" si="8"/>
        <v>EGY</v>
      </c>
      <c r="M168" s="2" t="str">
        <f t="shared" si="9"/>
        <v>ccc order</v>
      </c>
      <c r="N168" s="2" t="str">
        <f t="shared" si="10"/>
        <v/>
      </c>
      <c r="O168" s="2">
        <v>20</v>
      </c>
      <c r="P168" s="3">
        <v>33</v>
      </c>
      <c r="Q168" s="3">
        <f t="shared" si="11"/>
        <v>660</v>
      </c>
      <c r="R168" s="3" t="str">
        <f t="shared" si="12"/>
        <v>EGY-ccc order-33</v>
      </c>
      <c r="S168" s="3" t="str">
        <f t="shared" si="13"/>
        <v>856</v>
      </c>
    </row>
    <row r="169" spans="1:19" ht="12.75" customHeight="1" x14ac:dyDescent="0.3">
      <c r="A169" s="2">
        <v>171</v>
      </c>
      <c r="B169" s="2" t="s">
        <v>97</v>
      </c>
      <c r="C169" s="2" t="s">
        <v>13</v>
      </c>
      <c r="D169" s="2" t="s">
        <v>12</v>
      </c>
      <c r="F169" s="2">
        <v>10</v>
      </c>
      <c r="G169" s="3">
        <v>39</v>
      </c>
      <c r="H169" s="3" t="str">
        <f>IF(E169="","non terminato","terminato")</f>
        <v>non terminato</v>
      </c>
      <c r="J169" s="2">
        <v>171</v>
      </c>
      <c r="K169" s="2" t="str">
        <f t="shared" si="7"/>
        <v>M3856837</v>
      </c>
      <c r="L169" s="2" t="str">
        <f t="shared" si="8"/>
        <v>EGY</v>
      </c>
      <c r="M169" s="2" t="str">
        <f t="shared" si="9"/>
        <v>ccc order</v>
      </c>
      <c r="N169" s="2" t="str">
        <f t="shared" si="10"/>
        <v/>
      </c>
      <c r="O169" s="2">
        <v>10</v>
      </c>
      <c r="P169" s="3">
        <v>39</v>
      </c>
      <c r="Q169" s="3">
        <f t="shared" si="11"/>
        <v>390</v>
      </c>
      <c r="R169" s="3" t="str">
        <f t="shared" si="12"/>
        <v>EGY-ccc order-39</v>
      </c>
      <c r="S169" s="3" t="str">
        <f t="shared" si="13"/>
        <v>856</v>
      </c>
    </row>
    <row r="170" spans="1:19" ht="12.75" customHeight="1" x14ac:dyDescent="0.3">
      <c r="A170" s="2">
        <v>172</v>
      </c>
      <c r="B170" s="2" t="s">
        <v>98</v>
      </c>
      <c r="C170" s="8" t="s">
        <v>8</v>
      </c>
      <c r="D170" s="2" t="s">
        <v>44</v>
      </c>
      <c r="E170" s="7" t="s">
        <v>10</v>
      </c>
      <c r="F170" s="2">
        <v>0</v>
      </c>
      <c r="G170" s="3">
        <v>30</v>
      </c>
      <c r="H170" s="3" t="s">
        <v>10</v>
      </c>
      <c r="J170" s="2">
        <v>172</v>
      </c>
      <c r="K170" s="2" t="str">
        <f t="shared" si="7"/>
        <v>F2705715</v>
      </c>
      <c r="L170" s="2" t="str">
        <f t="shared" si="8"/>
        <v>ITA</v>
      </c>
      <c r="M170" s="2" t="str">
        <f t="shared" si="9"/>
        <v>zan pin SPA</v>
      </c>
      <c r="N170" s="2" t="str">
        <f t="shared" si="10"/>
        <v>terminato</v>
      </c>
      <c r="O170" s="2">
        <v>0</v>
      </c>
      <c r="P170" s="3">
        <v>30</v>
      </c>
      <c r="Q170" s="3" t="str">
        <f t="shared" si="11"/>
        <v/>
      </c>
      <c r="R170" s="3" t="str">
        <f t="shared" si="12"/>
        <v>ITA-zan pin SPA-30</v>
      </c>
      <c r="S170" s="3" t="str">
        <f t="shared" si="13"/>
        <v>705</v>
      </c>
    </row>
    <row r="171" spans="1:19" ht="12.75" customHeight="1" x14ac:dyDescent="0.3">
      <c r="A171" s="2">
        <v>173</v>
      </c>
      <c r="B171" s="2" t="s">
        <v>99</v>
      </c>
      <c r="C171" s="8" t="s">
        <v>8</v>
      </c>
      <c r="D171" s="2" t="s">
        <v>94</v>
      </c>
      <c r="F171" s="2">
        <v>10</v>
      </c>
      <c r="G171" s="3">
        <v>21</v>
      </c>
      <c r="H171" s="3" t="str">
        <f>IF(E171="","non terminato","terminato")</f>
        <v>non terminato</v>
      </c>
      <c r="J171" s="2">
        <v>173</v>
      </c>
      <c r="K171" s="2" t="str">
        <f t="shared" si="7"/>
        <v>G8396573</v>
      </c>
      <c r="L171" s="2" t="str">
        <f t="shared" si="8"/>
        <v>ITA</v>
      </c>
      <c r="M171" s="2" t="str">
        <f t="shared" si="9"/>
        <v>zan SPA</v>
      </c>
      <c r="N171" s="2" t="str">
        <f t="shared" si="10"/>
        <v/>
      </c>
      <c r="O171" s="2">
        <v>10</v>
      </c>
      <c r="P171" s="3">
        <v>21</v>
      </c>
      <c r="Q171" s="3">
        <f t="shared" si="11"/>
        <v>210</v>
      </c>
      <c r="R171" s="3" t="str">
        <f t="shared" si="12"/>
        <v>ITA-zan SPA-21</v>
      </c>
      <c r="S171" s="3" t="str">
        <f t="shared" si="13"/>
        <v>396</v>
      </c>
    </row>
    <row r="172" spans="1:19" ht="12.75" customHeight="1" x14ac:dyDescent="0.3">
      <c r="A172" s="2">
        <v>174</v>
      </c>
      <c r="B172" s="2" t="s">
        <v>99</v>
      </c>
      <c r="C172" s="8" t="s">
        <v>8</v>
      </c>
      <c r="D172" s="2" t="s">
        <v>94</v>
      </c>
      <c r="F172" s="2">
        <v>20</v>
      </c>
      <c r="G172" s="3">
        <v>28</v>
      </c>
      <c r="H172" s="3" t="str">
        <f>IF(E172="","non terminato","terminato")</f>
        <v>non terminato</v>
      </c>
      <c r="J172" s="2">
        <v>174</v>
      </c>
      <c r="K172" s="2" t="str">
        <f t="shared" si="7"/>
        <v>G8396573</v>
      </c>
      <c r="L172" s="2" t="str">
        <f t="shared" si="8"/>
        <v>ITA</v>
      </c>
      <c r="M172" s="2" t="str">
        <f t="shared" si="9"/>
        <v>zan SPA</v>
      </c>
      <c r="N172" s="2" t="str">
        <f t="shared" si="10"/>
        <v/>
      </c>
      <c r="O172" s="2">
        <v>20</v>
      </c>
      <c r="P172" s="3">
        <v>28</v>
      </c>
      <c r="Q172" s="3">
        <f t="shared" si="11"/>
        <v>560</v>
      </c>
      <c r="R172" s="3" t="str">
        <f t="shared" si="12"/>
        <v>ITA-zan SPA-28</v>
      </c>
      <c r="S172" s="3" t="str">
        <f t="shared" si="13"/>
        <v>396</v>
      </c>
    </row>
    <row r="173" spans="1:19" ht="12.75" customHeight="1" x14ac:dyDescent="0.3">
      <c r="A173" s="2">
        <v>175</v>
      </c>
      <c r="B173" s="2" t="s">
        <v>99</v>
      </c>
      <c r="C173" s="8" t="s">
        <v>8</v>
      </c>
      <c r="D173" s="2" t="s">
        <v>94</v>
      </c>
      <c r="E173" s="7" t="s">
        <v>10</v>
      </c>
      <c r="F173" s="2">
        <v>0</v>
      </c>
      <c r="G173" s="3">
        <v>28</v>
      </c>
      <c r="H173" s="3" t="s">
        <v>10</v>
      </c>
      <c r="J173" s="2">
        <v>175</v>
      </c>
      <c r="K173" s="2" t="str">
        <f t="shared" si="7"/>
        <v>G8396573</v>
      </c>
      <c r="L173" s="2" t="str">
        <f t="shared" si="8"/>
        <v>ITA</v>
      </c>
      <c r="M173" s="2" t="str">
        <f t="shared" si="9"/>
        <v>zan SPA</v>
      </c>
      <c r="N173" s="2" t="str">
        <f t="shared" si="10"/>
        <v>terminato</v>
      </c>
      <c r="O173" s="2">
        <v>0</v>
      </c>
      <c r="P173" s="3">
        <v>28</v>
      </c>
      <c r="Q173" s="3" t="str">
        <f t="shared" si="11"/>
        <v/>
      </c>
      <c r="R173" s="3" t="str">
        <f t="shared" si="12"/>
        <v>ITA-zan SPA-28</v>
      </c>
      <c r="S173" s="3" t="str">
        <f t="shared" si="13"/>
        <v>396</v>
      </c>
    </row>
    <row r="174" spans="1:19" ht="12.75" customHeight="1" x14ac:dyDescent="0.3">
      <c r="A174" s="2">
        <v>176</v>
      </c>
      <c r="B174" s="2" t="s">
        <v>100</v>
      </c>
      <c r="C174" s="8" t="s">
        <v>8</v>
      </c>
      <c r="D174" s="2" t="s">
        <v>33</v>
      </c>
      <c r="E174" s="7" t="s">
        <v>10</v>
      </c>
      <c r="F174" s="2">
        <v>0</v>
      </c>
      <c r="G174" s="3">
        <v>17</v>
      </c>
      <c r="H174" s="3" t="s">
        <v>10</v>
      </c>
      <c r="J174" s="2">
        <v>176</v>
      </c>
      <c r="K174" s="2" t="str">
        <f t="shared" si="7"/>
        <v>G2531545</v>
      </c>
      <c r="L174" s="2" t="str">
        <f t="shared" si="8"/>
        <v>ITA</v>
      </c>
      <c r="M174" s="2" t="str">
        <f t="shared" si="9"/>
        <v>zan VETRI</v>
      </c>
      <c r="N174" s="2" t="str">
        <f t="shared" si="10"/>
        <v>terminato</v>
      </c>
      <c r="O174" s="2">
        <v>0</v>
      </c>
      <c r="P174" s="3">
        <v>17</v>
      </c>
      <c r="Q174" s="3" t="str">
        <f t="shared" si="11"/>
        <v/>
      </c>
      <c r="R174" s="3" t="str">
        <f t="shared" si="12"/>
        <v>ITA-zan VETRI-17</v>
      </c>
      <c r="S174" s="3" t="str">
        <f t="shared" si="13"/>
        <v>531</v>
      </c>
    </row>
    <row r="175" spans="1:19" ht="12.75" customHeight="1" x14ac:dyDescent="0.3">
      <c r="A175" s="2">
        <v>177</v>
      </c>
      <c r="B175" s="2" t="s">
        <v>101</v>
      </c>
      <c r="C175" s="8" t="s">
        <v>8</v>
      </c>
      <c r="D175" s="2" t="s">
        <v>102</v>
      </c>
      <c r="F175" s="2">
        <v>20</v>
      </c>
      <c r="G175" s="3">
        <v>19</v>
      </c>
      <c r="H175" s="3" t="str">
        <f>IF(E175="","non terminato","terminato")</f>
        <v>non terminato</v>
      </c>
      <c r="J175" s="2">
        <v>177</v>
      </c>
      <c r="K175" s="2" t="str">
        <f t="shared" si="7"/>
        <v>E4773678</v>
      </c>
      <c r="L175" s="2" t="str">
        <f t="shared" si="8"/>
        <v>ITA</v>
      </c>
      <c r="M175" s="2" t="str">
        <f t="shared" si="9"/>
        <v>SG DISTRIBUZIONE SRL</v>
      </c>
      <c r="N175" s="2" t="str">
        <f t="shared" si="10"/>
        <v/>
      </c>
      <c r="O175" s="2">
        <v>20</v>
      </c>
      <c r="P175" s="3">
        <v>19</v>
      </c>
      <c r="Q175" s="3">
        <f t="shared" si="11"/>
        <v>380</v>
      </c>
      <c r="R175" s="3" t="str">
        <f t="shared" si="12"/>
        <v>ITA-SG DISTRIBUZIONE SRL-19</v>
      </c>
      <c r="S175" s="3" t="str">
        <f t="shared" si="13"/>
        <v>773</v>
      </c>
    </row>
    <row r="176" spans="1:19" ht="12.75" customHeight="1" x14ac:dyDescent="0.3">
      <c r="A176" s="2">
        <v>178</v>
      </c>
      <c r="B176" s="2" t="s">
        <v>103</v>
      </c>
      <c r="C176" s="8" t="s">
        <v>8</v>
      </c>
      <c r="D176" s="2" t="s">
        <v>9</v>
      </c>
      <c r="E176" s="7" t="s">
        <v>10</v>
      </c>
      <c r="F176" s="2">
        <v>0</v>
      </c>
      <c r="G176" s="3">
        <v>34</v>
      </c>
      <c r="H176" s="3" t="s">
        <v>10</v>
      </c>
      <c r="J176" s="2">
        <v>178</v>
      </c>
      <c r="K176" s="2" t="str">
        <f t="shared" si="7"/>
        <v>F5710930</v>
      </c>
      <c r="L176" s="2" t="str">
        <f t="shared" si="8"/>
        <v>ITA</v>
      </c>
      <c r="M176" s="2" t="str">
        <f t="shared" si="9"/>
        <v>SG</v>
      </c>
      <c r="N176" s="2" t="str">
        <f t="shared" si="10"/>
        <v>terminato</v>
      </c>
      <c r="O176" s="2">
        <v>0</v>
      </c>
      <c r="P176" s="3">
        <v>34</v>
      </c>
      <c r="Q176" s="3" t="str">
        <f t="shared" si="11"/>
        <v/>
      </c>
      <c r="R176" s="3" t="str">
        <f t="shared" si="12"/>
        <v>ITA-SG-34</v>
      </c>
      <c r="S176" s="3" t="str">
        <f t="shared" si="13"/>
        <v>710</v>
      </c>
    </row>
    <row r="177" spans="1:19" ht="12.75" customHeight="1" x14ac:dyDescent="0.3">
      <c r="A177" s="2">
        <v>179</v>
      </c>
      <c r="B177" s="2" t="s">
        <v>103</v>
      </c>
      <c r="C177" s="8" t="s">
        <v>8</v>
      </c>
      <c r="D177" s="2" t="s">
        <v>9</v>
      </c>
      <c r="F177" s="2">
        <v>20</v>
      </c>
      <c r="G177" s="3">
        <v>40</v>
      </c>
      <c r="H177" s="3" t="str">
        <f>IF(E177="","non terminato","terminato")</f>
        <v>non terminato</v>
      </c>
      <c r="J177" s="2">
        <v>179</v>
      </c>
      <c r="K177" s="2" t="str">
        <f t="shared" si="7"/>
        <v>F5710930</v>
      </c>
      <c r="L177" s="2" t="str">
        <f t="shared" si="8"/>
        <v>ITA</v>
      </c>
      <c r="M177" s="2" t="str">
        <f t="shared" si="9"/>
        <v>SG</v>
      </c>
      <c r="N177" s="2" t="str">
        <f t="shared" si="10"/>
        <v/>
      </c>
      <c r="O177" s="2">
        <v>20</v>
      </c>
      <c r="P177" s="3">
        <v>40</v>
      </c>
      <c r="Q177" s="3">
        <f t="shared" si="11"/>
        <v>800</v>
      </c>
      <c r="R177" s="3" t="str">
        <f t="shared" si="12"/>
        <v>ITA-SG-40</v>
      </c>
      <c r="S177" s="3" t="str">
        <f t="shared" si="13"/>
        <v>710</v>
      </c>
    </row>
    <row r="178" spans="1:19" ht="12.75" customHeight="1" x14ac:dyDescent="0.3">
      <c r="A178" s="2">
        <v>180</v>
      </c>
      <c r="B178" s="2" t="s">
        <v>104</v>
      </c>
      <c r="C178" s="8" t="s">
        <v>8</v>
      </c>
      <c r="D178" s="2" t="s">
        <v>9</v>
      </c>
      <c r="F178" s="2">
        <v>20</v>
      </c>
      <c r="G178" s="3">
        <v>18</v>
      </c>
      <c r="H178" s="3" t="str">
        <f>IF(E178="","non terminato","terminato")</f>
        <v>non terminato</v>
      </c>
      <c r="J178" s="2">
        <v>180</v>
      </c>
      <c r="K178" s="2" t="str">
        <f t="shared" si="7"/>
        <v>F2343387</v>
      </c>
      <c r="L178" s="2" t="str">
        <f t="shared" si="8"/>
        <v>ITA</v>
      </c>
      <c r="M178" s="2" t="str">
        <f t="shared" si="9"/>
        <v>SG</v>
      </c>
      <c r="N178" s="2" t="str">
        <f t="shared" si="10"/>
        <v/>
      </c>
      <c r="O178" s="2">
        <v>20</v>
      </c>
      <c r="P178" s="3">
        <v>18</v>
      </c>
      <c r="Q178" s="3">
        <f t="shared" si="11"/>
        <v>360</v>
      </c>
      <c r="R178" s="3" t="str">
        <f t="shared" si="12"/>
        <v>ITA-SG-18</v>
      </c>
      <c r="S178" s="3" t="str">
        <f t="shared" si="13"/>
        <v>343</v>
      </c>
    </row>
    <row r="179" spans="1:19" ht="12.75" customHeight="1" x14ac:dyDescent="0.3">
      <c r="A179" s="2">
        <v>181</v>
      </c>
      <c r="B179" s="2" t="s">
        <v>104</v>
      </c>
      <c r="C179" s="8" t="s">
        <v>8</v>
      </c>
      <c r="D179" s="2" t="s">
        <v>9</v>
      </c>
      <c r="E179" s="7" t="s">
        <v>10</v>
      </c>
      <c r="F179" s="2">
        <v>0</v>
      </c>
      <c r="G179" s="3">
        <v>24</v>
      </c>
      <c r="H179" s="3" t="s">
        <v>10</v>
      </c>
      <c r="J179" s="2">
        <v>181</v>
      </c>
      <c r="K179" s="2" t="str">
        <f t="shared" si="7"/>
        <v>F2343387</v>
      </c>
      <c r="L179" s="2" t="str">
        <f t="shared" si="8"/>
        <v>ITA</v>
      </c>
      <c r="M179" s="2" t="str">
        <f t="shared" si="9"/>
        <v>SG</v>
      </c>
      <c r="N179" s="2" t="str">
        <f t="shared" si="10"/>
        <v>terminato</v>
      </c>
      <c r="O179" s="2">
        <v>0</v>
      </c>
      <c r="P179" s="3">
        <v>24</v>
      </c>
      <c r="Q179" s="3" t="str">
        <f t="shared" si="11"/>
        <v/>
      </c>
      <c r="R179" s="3" t="str">
        <f t="shared" si="12"/>
        <v>ITA-SG-24</v>
      </c>
      <c r="S179" s="3" t="str">
        <f t="shared" si="13"/>
        <v>343</v>
      </c>
    </row>
    <row r="180" spans="1:19" ht="12.75" customHeight="1" x14ac:dyDescent="0.3">
      <c r="A180" s="2">
        <v>182</v>
      </c>
      <c r="B180" s="2" t="s">
        <v>105</v>
      </c>
      <c r="C180" s="8" t="s">
        <v>8</v>
      </c>
      <c r="D180" s="2" t="s">
        <v>33</v>
      </c>
      <c r="E180" s="7" t="s">
        <v>10</v>
      </c>
      <c r="F180" s="2">
        <v>0</v>
      </c>
      <c r="G180" s="3">
        <v>14</v>
      </c>
      <c r="H180" s="3" t="s">
        <v>10</v>
      </c>
      <c r="J180" s="2">
        <v>182</v>
      </c>
      <c r="K180" s="2" t="str">
        <f t="shared" si="7"/>
        <v>E6163246</v>
      </c>
      <c r="L180" s="2" t="str">
        <f t="shared" si="8"/>
        <v>ITA</v>
      </c>
      <c r="M180" s="2" t="str">
        <f t="shared" si="9"/>
        <v>zan VETRI</v>
      </c>
      <c r="N180" s="2" t="str">
        <f t="shared" si="10"/>
        <v>terminato</v>
      </c>
      <c r="O180" s="2">
        <v>0</v>
      </c>
      <c r="P180" s="3">
        <v>14</v>
      </c>
      <c r="Q180" s="3" t="str">
        <f t="shared" si="11"/>
        <v/>
      </c>
      <c r="R180" s="3" t="str">
        <f t="shared" si="12"/>
        <v>ITA-zan VETRI-14</v>
      </c>
      <c r="S180" s="3" t="str">
        <f t="shared" si="13"/>
        <v>163</v>
      </c>
    </row>
    <row r="181" spans="1:19" ht="12.75" customHeight="1" x14ac:dyDescent="0.3">
      <c r="A181" s="2">
        <v>183</v>
      </c>
      <c r="B181" s="2" t="s">
        <v>106</v>
      </c>
      <c r="C181" s="8" t="s">
        <v>8</v>
      </c>
      <c r="D181" s="2" t="s">
        <v>9</v>
      </c>
      <c r="F181" s="2">
        <v>20</v>
      </c>
      <c r="G181" s="3">
        <v>21</v>
      </c>
      <c r="H181" s="3" t="str">
        <f>IF(E181="","non terminato","terminato")</f>
        <v>non terminato</v>
      </c>
      <c r="J181" s="2">
        <v>183</v>
      </c>
      <c r="K181" s="2" t="str">
        <f t="shared" si="7"/>
        <v>F6599930</v>
      </c>
      <c r="L181" s="2" t="str">
        <f t="shared" si="8"/>
        <v>ITA</v>
      </c>
      <c r="M181" s="2" t="str">
        <f t="shared" si="9"/>
        <v>SG</v>
      </c>
      <c r="N181" s="2" t="str">
        <f t="shared" si="10"/>
        <v/>
      </c>
      <c r="O181" s="2">
        <v>20</v>
      </c>
      <c r="P181" s="3">
        <v>21</v>
      </c>
      <c r="Q181" s="3">
        <f t="shared" si="11"/>
        <v>420</v>
      </c>
      <c r="R181" s="3" t="str">
        <f t="shared" si="12"/>
        <v>ITA-SG-21</v>
      </c>
      <c r="S181" s="3" t="str">
        <f t="shared" si="13"/>
        <v>599</v>
      </c>
    </row>
    <row r="182" spans="1:19" ht="12.75" customHeight="1" x14ac:dyDescent="0.3">
      <c r="A182" s="2">
        <v>184</v>
      </c>
      <c r="B182" s="2" t="s">
        <v>106</v>
      </c>
      <c r="C182" s="8" t="s">
        <v>8</v>
      </c>
      <c r="D182" s="2" t="s">
        <v>9</v>
      </c>
      <c r="F182" s="2">
        <v>20</v>
      </c>
      <c r="G182" s="3">
        <v>25</v>
      </c>
      <c r="H182" s="3" t="str">
        <f>IF(E182="","non terminato","terminato")</f>
        <v>non terminato</v>
      </c>
      <c r="J182" s="2">
        <v>184</v>
      </c>
      <c r="K182" s="2" t="str">
        <f t="shared" si="7"/>
        <v>F6599930</v>
      </c>
      <c r="L182" s="2" t="str">
        <f t="shared" si="8"/>
        <v>ITA</v>
      </c>
      <c r="M182" s="2" t="str">
        <f t="shared" si="9"/>
        <v>SG</v>
      </c>
      <c r="N182" s="2" t="str">
        <f t="shared" si="10"/>
        <v/>
      </c>
      <c r="O182" s="2">
        <v>20</v>
      </c>
      <c r="P182" s="3">
        <v>25</v>
      </c>
      <c r="Q182" s="3">
        <f t="shared" si="11"/>
        <v>500</v>
      </c>
      <c r="R182" s="3" t="str">
        <f t="shared" si="12"/>
        <v>ITA-SG-25</v>
      </c>
      <c r="S182" s="3" t="str">
        <f t="shared" si="13"/>
        <v>599</v>
      </c>
    </row>
    <row r="183" spans="1:19" ht="12.75" customHeight="1" x14ac:dyDescent="0.3">
      <c r="A183" s="2">
        <v>185</v>
      </c>
      <c r="B183" s="2" t="s">
        <v>106</v>
      </c>
      <c r="C183" s="8" t="s">
        <v>8</v>
      </c>
      <c r="D183" s="2" t="s">
        <v>9</v>
      </c>
      <c r="F183" s="2">
        <v>10</v>
      </c>
      <c r="G183" s="3">
        <v>39</v>
      </c>
      <c r="H183" s="3" t="str">
        <f>IF(E183="","non terminato","terminato")</f>
        <v>non terminato</v>
      </c>
      <c r="J183" s="2">
        <v>185</v>
      </c>
      <c r="K183" s="2" t="str">
        <f t="shared" si="7"/>
        <v>F6599930</v>
      </c>
      <c r="L183" s="2" t="str">
        <f t="shared" si="8"/>
        <v>ITA</v>
      </c>
      <c r="M183" s="2" t="str">
        <f t="shared" si="9"/>
        <v>SG</v>
      </c>
      <c r="N183" s="2" t="str">
        <f t="shared" si="10"/>
        <v/>
      </c>
      <c r="O183" s="2">
        <v>10</v>
      </c>
      <c r="P183" s="3">
        <v>39</v>
      </c>
      <c r="Q183" s="3">
        <f t="shared" si="11"/>
        <v>390</v>
      </c>
      <c r="R183" s="3" t="str">
        <f t="shared" si="12"/>
        <v>ITA-SG-39</v>
      </c>
      <c r="S183" s="3" t="str">
        <f t="shared" si="13"/>
        <v>599</v>
      </c>
    </row>
    <row r="184" spans="1:19" ht="12.75" customHeight="1" x14ac:dyDescent="0.3">
      <c r="A184" s="2">
        <v>186</v>
      </c>
      <c r="B184" s="2" t="s">
        <v>106</v>
      </c>
      <c r="C184" s="8" t="s">
        <v>8</v>
      </c>
      <c r="D184" s="2" t="s">
        <v>9</v>
      </c>
      <c r="E184" s="7" t="s">
        <v>10</v>
      </c>
      <c r="F184" s="2">
        <v>0</v>
      </c>
      <c r="G184" s="3">
        <v>28</v>
      </c>
      <c r="H184" s="3" t="s">
        <v>10</v>
      </c>
      <c r="J184" s="2">
        <v>186</v>
      </c>
      <c r="K184" s="2" t="str">
        <f t="shared" si="7"/>
        <v>F6599930</v>
      </c>
      <c r="L184" s="2" t="str">
        <f t="shared" si="8"/>
        <v>ITA</v>
      </c>
      <c r="M184" s="2" t="str">
        <f t="shared" si="9"/>
        <v>SG</v>
      </c>
      <c r="N184" s="2" t="str">
        <f t="shared" si="10"/>
        <v>terminato</v>
      </c>
      <c r="O184" s="2">
        <v>0</v>
      </c>
      <c r="P184" s="3">
        <v>28</v>
      </c>
      <c r="Q184" s="3" t="str">
        <f t="shared" si="11"/>
        <v/>
      </c>
      <c r="R184" s="3" t="str">
        <f t="shared" si="12"/>
        <v>ITA-SG-28</v>
      </c>
      <c r="S184" s="3" t="str">
        <f t="shared" si="13"/>
        <v>599</v>
      </c>
    </row>
    <row r="185" spans="1:19" ht="12.75" customHeight="1" x14ac:dyDescent="0.3">
      <c r="A185" s="2">
        <v>187</v>
      </c>
      <c r="B185" s="2" t="s">
        <v>107</v>
      </c>
      <c r="C185" s="8" t="s">
        <v>8</v>
      </c>
      <c r="D185" s="2" t="s">
        <v>44</v>
      </c>
      <c r="E185" s="7" t="s">
        <v>10</v>
      </c>
      <c r="F185" s="2">
        <v>0</v>
      </c>
      <c r="G185" s="3">
        <v>22</v>
      </c>
      <c r="H185" s="3" t="s">
        <v>10</v>
      </c>
      <c r="J185" s="2">
        <v>187</v>
      </c>
      <c r="K185" s="2" t="str">
        <f t="shared" si="7"/>
        <v>G7532171</v>
      </c>
      <c r="L185" s="2" t="str">
        <f t="shared" si="8"/>
        <v>ITA</v>
      </c>
      <c r="M185" s="2" t="str">
        <f t="shared" si="9"/>
        <v>zan pin SPA</v>
      </c>
      <c r="N185" s="2" t="str">
        <f t="shared" si="10"/>
        <v>terminato</v>
      </c>
      <c r="O185" s="2">
        <v>0</v>
      </c>
      <c r="P185" s="3">
        <v>22</v>
      </c>
      <c r="Q185" s="3" t="str">
        <f t="shared" si="11"/>
        <v/>
      </c>
      <c r="R185" s="3" t="str">
        <f t="shared" si="12"/>
        <v>ITA-zan pin SPA-22</v>
      </c>
      <c r="S185" s="3" t="str">
        <f t="shared" si="13"/>
        <v>532</v>
      </c>
    </row>
    <row r="186" spans="1:19" ht="12.75" customHeight="1" x14ac:dyDescent="0.3">
      <c r="A186" s="2">
        <v>188</v>
      </c>
      <c r="B186" s="2" t="s">
        <v>107</v>
      </c>
      <c r="C186" s="8" t="s">
        <v>8</v>
      </c>
      <c r="D186" s="2" t="s">
        <v>44</v>
      </c>
      <c r="F186" s="2">
        <v>20</v>
      </c>
      <c r="G186" s="3">
        <v>13</v>
      </c>
      <c r="H186" s="3" t="str">
        <f>IF(E186="","non terminato","terminato")</f>
        <v>non terminato</v>
      </c>
      <c r="J186" s="2">
        <v>188</v>
      </c>
      <c r="K186" s="2" t="str">
        <f t="shared" si="7"/>
        <v>G7532171</v>
      </c>
      <c r="L186" s="2" t="str">
        <f t="shared" si="8"/>
        <v>ITA</v>
      </c>
      <c r="M186" s="2" t="str">
        <f t="shared" si="9"/>
        <v>zan pin SPA</v>
      </c>
      <c r="N186" s="2" t="str">
        <f t="shared" si="10"/>
        <v/>
      </c>
      <c r="O186" s="2">
        <v>20</v>
      </c>
      <c r="P186" s="3">
        <v>13</v>
      </c>
      <c r="Q186" s="3">
        <f t="shared" si="11"/>
        <v>260</v>
      </c>
      <c r="R186" s="3" t="str">
        <f t="shared" si="12"/>
        <v>ITA-zan pin SPA-13</v>
      </c>
      <c r="S186" s="3" t="str">
        <f t="shared" si="13"/>
        <v>532</v>
      </c>
    </row>
    <row r="187" spans="1:19" ht="12.75" customHeight="1" x14ac:dyDescent="0.3">
      <c r="A187" s="2">
        <v>189</v>
      </c>
      <c r="B187" s="2" t="s">
        <v>107</v>
      </c>
      <c r="C187" s="8" t="s">
        <v>8</v>
      </c>
      <c r="D187" s="2" t="s">
        <v>44</v>
      </c>
      <c r="F187" s="2">
        <v>10</v>
      </c>
      <c r="G187" s="3">
        <v>35</v>
      </c>
      <c r="H187" s="3" t="str">
        <f>IF(E187="","non terminato","terminato")</f>
        <v>non terminato</v>
      </c>
      <c r="J187" s="2">
        <v>189</v>
      </c>
      <c r="K187" s="2" t="str">
        <f t="shared" si="7"/>
        <v>G7532171</v>
      </c>
      <c r="L187" s="2" t="str">
        <f t="shared" si="8"/>
        <v>ITA</v>
      </c>
      <c r="M187" s="2" t="str">
        <f t="shared" si="9"/>
        <v>zan pin SPA</v>
      </c>
      <c r="N187" s="2" t="str">
        <f t="shared" si="10"/>
        <v/>
      </c>
      <c r="O187" s="2">
        <v>10</v>
      </c>
      <c r="P187" s="3">
        <v>35</v>
      </c>
      <c r="Q187" s="3">
        <f t="shared" si="11"/>
        <v>350</v>
      </c>
      <c r="R187" s="3" t="str">
        <f t="shared" si="12"/>
        <v>ITA-zan pin SPA-35</v>
      </c>
      <c r="S187" s="3" t="str">
        <f t="shared" si="13"/>
        <v>532</v>
      </c>
    </row>
    <row r="188" spans="1:19" ht="12.75" customHeight="1" x14ac:dyDescent="0.3">
      <c r="A188" s="2">
        <v>190</v>
      </c>
      <c r="B188" s="2" t="s">
        <v>108</v>
      </c>
      <c r="C188" s="8" t="s">
        <v>8</v>
      </c>
      <c r="D188" s="2" t="s">
        <v>9</v>
      </c>
      <c r="E188" s="7" t="s">
        <v>10</v>
      </c>
      <c r="F188" s="2">
        <v>0</v>
      </c>
      <c r="G188" s="3">
        <v>15</v>
      </c>
      <c r="H188" s="3" t="s">
        <v>10</v>
      </c>
      <c r="J188" s="2">
        <v>190</v>
      </c>
      <c r="K188" s="2" t="str">
        <f t="shared" si="7"/>
        <v>L3567420</v>
      </c>
      <c r="L188" s="2" t="str">
        <f t="shared" si="8"/>
        <v>ITA</v>
      </c>
      <c r="M188" s="2" t="str">
        <f t="shared" si="9"/>
        <v>SG</v>
      </c>
      <c r="N188" s="2" t="str">
        <f t="shared" si="10"/>
        <v>terminato</v>
      </c>
      <c r="O188" s="2">
        <v>0</v>
      </c>
      <c r="P188" s="3">
        <v>15</v>
      </c>
      <c r="Q188" s="3" t="str">
        <f t="shared" si="11"/>
        <v/>
      </c>
      <c r="R188" s="3" t="str">
        <f t="shared" si="12"/>
        <v>ITA-SG-15</v>
      </c>
      <c r="S188" s="3" t="str">
        <f t="shared" si="13"/>
        <v>567</v>
      </c>
    </row>
    <row r="189" spans="1:19" ht="12.75" customHeight="1" x14ac:dyDescent="0.3">
      <c r="A189" s="2">
        <v>191</v>
      </c>
      <c r="B189" s="2" t="s">
        <v>108</v>
      </c>
      <c r="C189" s="8" t="s">
        <v>8</v>
      </c>
      <c r="D189" s="2" t="s">
        <v>9</v>
      </c>
      <c r="F189" s="2">
        <v>20</v>
      </c>
      <c r="G189" s="3">
        <v>22</v>
      </c>
      <c r="H189" s="3" t="str">
        <f>IF(E189="","non terminato","terminato")</f>
        <v>non terminato</v>
      </c>
      <c r="J189" s="2">
        <v>191</v>
      </c>
      <c r="K189" s="2" t="str">
        <f t="shared" si="7"/>
        <v>L3567420</v>
      </c>
      <c r="L189" s="2" t="str">
        <f t="shared" si="8"/>
        <v>ITA</v>
      </c>
      <c r="M189" s="2" t="str">
        <f t="shared" si="9"/>
        <v>SG</v>
      </c>
      <c r="N189" s="2" t="str">
        <f t="shared" si="10"/>
        <v/>
      </c>
      <c r="O189" s="2">
        <v>20</v>
      </c>
      <c r="P189" s="3">
        <v>22</v>
      </c>
      <c r="Q189" s="3">
        <f t="shared" si="11"/>
        <v>440</v>
      </c>
      <c r="R189" s="3" t="str">
        <f t="shared" si="12"/>
        <v>ITA-SG-22</v>
      </c>
      <c r="S189" s="3" t="str">
        <f t="shared" si="13"/>
        <v>567</v>
      </c>
    </row>
    <row r="190" spans="1:19" ht="12.75" customHeight="1" x14ac:dyDescent="0.3">
      <c r="A190" s="2">
        <v>192</v>
      </c>
      <c r="B190" s="2" t="s">
        <v>109</v>
      </c>
      <c r="C190" s="8" t="s">
        <v>8</v>
      </c>
      <c r="D190" s="2" t="s">
        <v>94</v>
      </c>
      <c r="E190" s="7" t="s">
        <v>10</v>
      </c>
      <c r="F190" s="2">
        <v>0</v>
      </c>
      <c r="G190" s="3">
        <v>38</v>
      </c>
      <c r="H190" s="3" t="s">
        <v>10</v>
      </c>
      <c r="J190" s="2">
        <v>192</v>
      </c>
      <c r="K190" s="2" t="str">
        <f t="shared" si="7"/>
        <v>M7891432</v>
      </c>
      <c r="L190" s="2" t="str">
        <f t="shared" si="8"/>
        <v>ITA</v>
      </c>
      <c r="M190" s="2" t="str">
        <f t="shared" si="9"/>
        <v>zan SPA</v>
      </c>
      <c r="N190" s="2" t="str">
        <f t="shared" si="10"/>
        <v>terminato</v>
      </c>
      <c r="O190" s="2">
        <v>0</v>
      </c>
      <c r="P190" s="3">
        <v>38</v>
      </c>
      <c r="Q190" s="3" t="str">
        <f t="shared" si="11"/>
        <v/>
      </c>
      <c r="R190" s="3" t="str">
        <f t="shared" si="12"/>
        <v>ITA-zan SPA-38</v>
      </c>
      <c r="S190" s="3" t="str">
        <f t="shared" si="13"/>
        <v>891</v>
      </c>
    </row>
    <row r="191" spans="1:19" ht="12.75" customHeight="1" x14ac:dyDescent="0.3">
      <c r="A191" s="2">
        <v>193</v>
      </c>
      <c r="B191" s="2" t="s">
        <v>109</v>
      </c>
      <c r="C191" s="8" t="s">
        <v>8</v>
      </c>
      <c r="D191" s="2" t="s">
        <v>94</v>
      </c>
      <c r="F191" s="2">
        <v>20</v>
      </c>
      <c r="G191" s="3">
        <v>24</v>
      </c>
      <c r="H191" s="3" t="str">
        <f>IF(E191="","non terminato","terminato")</f>
        <v>non terminato</v>
      </c>
      <c r="J191" s="2">
        <v>193</v>
      </c>
      <c r="K191" s="2" t="str">
        <f t="shared" si="7"/>
        <v>M7891432</v>
      </c>
      <c r="L191" s="2" t="str">
        <f t="shared" si="8"/>
        <v>ITA</v>
      </c>
      <c r="M191" s="2" t="str">
        <f t="shared" si="9"/>
        <v>zan SPA</v>
      </c>
      <c r="N191" s="2" t="str">
        <f t="shared" si="10"/>
        <v/>
      </c>
      <c r="O191" s="2">
        <v>20</v>
      </c>
      <c r="P191" s="3">
        <v>24</v>
      </c>
      <c r="Q191" s="3">
        <f t="shared" si="11"/>
        <v>480</v>
      </c>
      <c r="R191" s="3" t="str">
        <f t="shared" si="12"/>
        <v>ITA-zan SPA-24</v>
      </c>
      <c r="S191" s="3" t="str">
        <f t="shared" si="13"/>
        <v>891</v>
      </c>
    </row>
    <row r="192" spans="1:19" ht="12.75" customHeight="1" x14ac:dyDescent="0.3">
      <c r="A192" s="2">
        <v>194</v>
      </c>
      <c r="B192" s="2" t="s">
        <v>109</v>
      </c>
      <c r="C192" s="8" t="s">
        <v>8</v>
      </c>
      <c r="D192" s="2" t="s">
        <v>94</v>
      </c>
      <c r="F192" s="2">
        <v>10</v>
      </c>
      <c r="G192" s="3">
        <v>13</v>
      </c>
      <c r="H192" s="3" t="str">
        <f>IF(E192="","non terminato","terminato")</f>
        <v>non terminato</v>
      </c>
      <c r="J192" s="2">
        <v>194</v>
      </c>
      <c r="K192" s="2" t="str">
        <f t="shared" si="7"/>
        <v>M7891432</v>
      </c>
      <c r="L192" s="2" t="str">
        <f t="shared" si="8"/>
        <v>ITA</v>
      </c>
      <c r="M192" s="2" t="str">
        <f t="shared" si="9"/>
        <v>zan SPA</v>
      </c>
      <c r="N192" s="2" t="str">
        <f t="shared" si="10"/>
        <v/>
      </c>
      <c r="O192" s="2">
        <v>10</v>
      </c>
      <c r="P192" s="3">
        <v>13</v>
      </c>
      <c r="Q192" s="3">
        <f t="shared" si="11"/>
        <v>130</v>
      </c>
      <c r="R192" s="3" t="str">
        <f t="shared" si="12"/>
        <v>ITA-zan SPA-13</v>
      </c>
      <c r="S192" s="3" t="str">
        <f t="shared" si="13"/>
        <v>891</v>
      </c>
    </row>
    <row r="193" spans="1:19" ht="12.75" customHeight="1" x14ac:dyDescent="0.3">
      <c r="A193" s="2">
        <v>195</v>
      </c>
      <c r="B193" s="2" t="s">
        <v>110</v>
      </c>
      <c r="C193" s="8" t="s">
        <v>8</v>
      </c>
      <c r="D193" s="2" t="s">
        <v>9</v>
      </c>
      <c r="E193" s="7" t="s">
        <v>10</v>
      </c>
      <c r="F193" s="2">
        <v>0</v>
      </c>
      <c r="G193" s="3">
        <v>40</v>
      </c>
      <c r="H193" s="3" t="s">
        <v>10</v>
      </c>
      <c r="J193" s="2">
        <v>195</v>
      </c>
      <c r="K193" s="2" t="str">
        <f t="shared" si="7"/>
        <v>I6631916</v>
      </c>
      <c r="L193" s="2" t="str">
        <f t="shared" si="8"/>
        <v>ITA</v>
      </c>
      <c r="M193" s="2" t="str">
        <f t="shared" si="9"/>
        <v>SG</v>
      </c>
      <c r="N193" s="2" t="str">
        <f t="shared" si="10"/>
        <v>terminato</v>
      </c>
      <c r="O193" s="2">
        <v>0</v>
      </c>
      <c r="P193" s="3">
        <v>40</v>
      </c>
      <c r="Q193" s="3" t="str">
        <f t="shared" si="11"/>
        <v/>
      </c>
      <c r="R193" s="3" t="str">
        <f t="shared" si="12"/>
        <v>ITA-SG-40</v>
      </c>
      <c r="S193" s="3" t="str">
        <f t="shared" si="13"/>
        <v>631</v>
      </c>
    </row>
    <row r="194" spans="1:19" ht="12.75" customHeight="1" x14ac:dyDescent="0.3">
      <c r="A194" s="2">
        <v>196</v>
      </c>
      <c r="B194" s="2" t="s">
        <v>110</v>
      </c>
      <c r="C194" s="8" t="s">
        <v>8</v>
      </c>
      <c r="D194" s="2" t="s">
        <v>9</v>
      </c>
      <c r="F194" s="2">
        <v>10</v>
      </c>
      <c r="G194" s="3">
        <v>14</v>
      </c>
      <c r="H194" s="3" t="str">
        <f>IF(E194="","non terminato","terminato")</f>
        <v>non terminato</v>
      </c>
      <c r="J194" s="2">
        <v>196</v>
      </c>
      <c r="K194" s="2" t="str">
        <f t="shared" ref="K194:K257" si="14">TRIM(B194)</f>
        <v>I6631916</v>
      </c>
      <c r="L194" s="2" t="str">
        <f t="shared" ref="L194:L257" si="15">TRIM(C194)</f>
        <v>ITA</v>
      </c>
      <c r="M194" s="2" t="str">
        <f t="shared" ref="M194:M257" si="16">TRIM(D194)</f>
        <v>SG</v>
      </c>
      <c r="N194" s="2" t="str">
        <f t="shared" ref="N194:N257" si="17">TRIM(E194)</f>
        <v/>
      </c>
      <c r="O194" s="2">
        <v>10</v>
      </c>
      <c r="P194" s="3">
        <v>14</v>
      </c>
      <c r="Q194" s="3">
        <f t="shared" si="11"/>
        <v>140</v>
      </c>
      <c r="R194" s="3" t="str">
        <f t="shared" si="12"/>
        <v>ITA-SG-14</v>
      </c>
      <c r="S194" s="3" t="str">
        <f t="shared" si="13"/>
        <v>631</v>
      </c>
    </row>
    <row r="195" spans="1:19" ht="12.75" customHeight="1" x14ac:dyDescent="0.3">
      <c r="A195" s="2">
        <v>197</v>
      </c>
      <c r="B195" s="2" t="s">
        <v>111</v>
      </c>
      <c r="C195" s="8" t="s">
        <v>8</v>
      </c>
      <c r="D195" s="2" t="s">
        <v>33</v>
      </c>
      <c r="F195" s="2">
        <v>20</v>
      </c>
      <c r="G195" s="3">
        <v>29</v>
      </c>
      <c r="H195" s="3" t="str">
        <f>IF(E195="","non terminato","terminato")</f>
        <v>non terminato</v>
      </c>
      <c r="J195" s="2">
        <v>197</v>
      </c>
      <c r="K195" s="2" t="str">
        <f t="shared" si="14"/>
        <v>L9432125</v>
      </c>
      <c r="L195" s="2" t="str">
        <f t="shared" si="15"/>
        <v>ITA</v>
      </c>
      <c r="M195" s="2" t="str">
        <f t="shared" si="16"/>
        <v>zan VETRI</v>
      </c>
      <c r="N195" s="2" t="str">
        <f t="shared" si="17"/>
        <v/>
      </c>
      <c r="O195" s="2">
        <v>20</v>
      </c>
      <c r="P195" s="3">
        <v>29</v>
      </c>
      <c r="Q195" s="3">
        <f t="shared" ref="Q195:Q258" si="18">IF(F195=0,"",F195*G195)</f>
        <v>580</v>
      </c>
      <c r="R195" s="3" t="str">
        <f t="shared" ref="R195:R258" si="19">_xlfn.CONCAT(C195,"-",D195,"-",G195)</f>
        <v>ITA-zan VETRI-29</v>
      </c>
      <c r="S195" s="3" t="str">
        <f t="shared" ref="S195:S258" si="20">MID(B195,3,3)</f>
        <v>432</v>
      </c>
    </row>
    <row r="196" spans="1:19" ht="12.75" customHeight="1" x14ac:dyDescent="0.3">
      <c r="A196" s="2">
        <v>198</v>
      </c>
      <c r="B196" s="2" t="s">
        <v>111</v>
      </c>
      <c r="C196" s="8" t="s">
        <v>8</v>
      </c>
      <c r="D196" s="2" t="s">
        <v>33</v>
      </c>
      <c r="F196" s="2">
        <v>10</v>
      </c>
      <c r="G196" s="3">
        <v>33</v>
      </c>
      <c r="H196" s="3" t="str">
        <f>IF(E196="","non terminato","terminato")</f>
        <v>non terminato</v>
      </c>
      <c r="J196" s="2">
        <v>198</v>
      </c>
      <c r="K196" s="2" t="str">
        <f t="shared" si="14"/>
        <v>L9432125</v>
      </c>
      <c r="L196" s="2" t="str">
        <f t="shared" si="15"/>
        <v>ITA</v>
      </c>
      <c r="M196" s="2" t="str">
        <f t="shared" si="16"/>
        <v>zan VETRI</v>
      </c>
      <c r="N196" s="2" t="str">
        <f t="shared" si="17"/>
        <v/>
      </c>
      <c r="O196" s="2">
        <v>10</v>
      </c>
      <c r="P196" s="3">
        <v>33</v>
      </c>
      <c r="Q196" s="3">
        <f t="shared" si="18"/>
        <v>330</v>
      </c>
      <c r="R196" s="3" t="str">
        <f t="shared" si="19"/>
        <v>ITA-zan VETRI-33</v>
      </c>
      <c r="S196" s="3" t="str">
        <f t="shared" si="20"/>
        <v>432</v>
      </c>
    </row>
    <row r="197" spans="1:19" ht="12.75" customHeight="1" x14ac:dyDescent="0.3">
      <c r="A197" s="2">
        <v>199</v>
      </c>
      <c r="B197" s="2" t="s">
        <v>111</v>
      </c>
      <c r="C197" s="8" t="s">
        <v>8</v>
      </c>
      <c r="D197" s="2" t="s">
        <v>33</v>
      </c>
      <c r="E197" s="7" t="s">
        <v>10</v>
      </c>
      <c r="F197" s="2">
        <v>0</v>
      </c>
      <c r="G197" s="3">
        <v>27</v>
      </c>
      <c r="H197" s="3" t="s">
        <v>10</v>
      </c>
      <c r="J197" s="2">
        <v>199</v>
      </c>
      <c r="K197" s="2" t="str">
        <f t="shared" si="14"/>
        <v>L9432125</v>
      </c>
      <c r="L197" s="2" t="str">
        <f t="shared" si="15"/>
        <v>ITA</v>
      </c>
      <c r="M197" s="2" t="str">
        <f t="shared" si="16"/>
        <v>zan VETRI</v>
      </c>
      <c r="N197" s="2" t="str">
        <f t="shared" si="17"/>
        <v>terminato</v>
      </c>
      <c r="O197" s="2">
        <v>0</v>
      </c>
      <c r="P197" s="3">
        <v>27</v>
      </c>
      <c r="Q197" s="3" t="str">
        <f t="shared" si="18"/>
        <v/>
      </c>
      <c r="R197" s="3" t="str">
        <f t="shared" si="19"/>
        <v>ITA-zan VETRI-27</v>
      </c>
      <c r="S197" s="3" t="str">
        <f t="shared" si="20"/>
        <v>432</v>
      </c>
    </row>
    <row r="198" spans="1:19" ht="12.75" customHeight="1" x14ac:dyDescent="0.3">
      <c r="A198" s="2">
        <v>200</v>
      </c>
      <c r="B198" s="2" t="s">
        <v>112</v>
      </c>
      <c r="C198" s="8" t="s">
        <v>8</v>
      </c>
      <c r="D198" s="2" t="s">
        <v>9</v>
      </c>
      <c r="F198" s="2">
        <v>10</v>
      </c>
      <c r="G198" s="3">
        <v>10</v>
      </c>
      <c r="H198" s="3" t="str">
        <f>IF(E198="","non terminato","terminato")</f>
        <v>non terminato</v>
      </c>
      <c r="J198" s="2">
        <v>200</v>
      </c>
      <c r="K198" s="2" t="str">
        <f t="shared" si="14"/>
        <v>M9033116</v>
      </c>
      <c r="L198" s="2" t="str">
        <f t="shared" si="15"/>
        <v>ITA</v>
      </c>
      <c r="M198" s="2" t="str">
        <f t="shared" si="16"/>
        <v>SG</v>
      </c>
      <c r="N198" s="2" t="str">
        <f t="shared" si="17"/>
        <v/>
      </c>
      <c r="O198" s="2">
        <v>10</v>
      </c>
      <c r="P198" s="3">
        <v>10</v>
      </c>
      <c r="Q198" s="3">
        <f t="shared" si="18"/>
        <v>100</v>
      </c>
      <c r="R198" s="3" t="str">
        <f t="shared" si="19"/>
        <v>ITA-SG-10</v>
      </c>
      <c r="S198" s="3" t="str">
        <f t="shared" si="20"/>
        <v>033</v>
      </c>
    </row>
    <row r="199" spans="1:19" ht="12.75" customHeight="1" x14ac:dyDescent="0.3">
      <c r="A199" s="2">
        <v>201</v>
      </c>
      <c r="B199" s="2" t="s">
        <v>112</v>
      </c>
      <c r="C199" s="8" t="s">
        <v>8</v>
      </c>
      <c r="D199" s="2" t="s">
        <v>9</v>
      </c>
      <c r="F199" s="2">
        <v>20</v>
      </c>
      <c r="G199" s="3">
        <v>15</v>
      </c>
      <c r="H199" s="3" t="str">
        <f>IF(E199="","non terminato","terminato")</f>
        <v>non terminato</v>
      </c>
      <c r="J199" s="2">
        <v>201</v>
      </c>
      <c r="K199" s="2" t="str">
        <f t="shared" si="14"/>
        <v>M9033116</v>
      </c>
      <c r="L199" s="2" t="str">
        <f t="shared" si="15"/>
        <v>ITA</v>
      </c>
      <c r="M199" s="2" t="str">
        <f t="shared" si="16"/>
        <v>SG</v>
      </c>
      <c r="N199" s="2" t="str">
        <f t="shared" si="17"/>
        <v/>
      </c>
      <c r="O199" s="2">
        <v>20</v>
      </c>
      <c r="P199" s="3">
        <v>15</v>
      </c>
      <c r="Q199" s="3">
        <f t="shared" si="18"/>
        <v>300</v>
      </c>
      <c r="R199" s="3" t="str">
        <f t="shared" si="19"/>
        <v>ITA-SG-15</v>
      </c>
      <c r="S199" s="3" t="str">
        <f t="shared" si="20"/>
        <v>033</v>
      </c>
    </row>
    <row r="200" spans="1:19" ht="12.75" customHeight="1" x14ac:dyDescent="0.3">
      <c r="A200" s="2">
        <v>202</v>
      </c>
      <c r="B200" s="2" t="s">
        <v>113</v>
      </c>
      <c r="C200" s="8" t="s">
        <v>8</v>
      </c>
      <c r="D200" s="2" t="s">
        <v>44</v>
      </c>
      <c r="E200" s="7" t="s">
        <v>10</v>
      </c>
      <c r="F200" s="2">
        <v>0</v>
      </c>
      <c r="G200" s="3">
        <v>23</v>
      </c>
      <c r="H200" s="3" t="s">
        <v>10</v>
      </c>
      <c r="J200" s="2">
        <v>202</v>
      </c>
      <c r="K200" s="2" t="str">
        <f t="shared" si="14"/>
        <v>A0100636</v>
      </c>
      <c r="L200" s="2" t="str">
        <f t="shared" si="15"/>
        <v>ITA</v>
      </c>
      <c r="M200" s="2" t="str">
        <f t="shared" si="16"/>
        <v>zan pin SPA</v>
      </c>
      <c r="N200" s="2" t="str">
        <f t="shared" si="17"/>
        <v>terminato</v>
      </c>
      <c r="O200" s="2">
        <v>0</v>
      </c>
      <c r="P200" s="3">
        <v>23</v>
      </c>
      <c r="Q200" s="3" t="str">
        <f t="shared" si="18"/>
        <v/>
      </c>
      <c r="R200" s="3" t="str">
        <f t="shared" si="19"/>
        <v>ITA-zan pin SPA-23</v>
      </c>
      <c r="S200" s="3" t="str">
        <f t="shared" si="20"/>
        <v>100</v>
      </c>
    </row>
    <row r="201" spans="1:19" ht="12.75" customHeight="1" x14ac:dyDescent="0.3">
      <c r="A201" s="2">
        <v>203</v>
      </c>
      <c r="B201" s="2" t="s">
        <v>113</v>
      </c>
      <c r="C201" s="8" t="s">
        <v>8</v>
      </c>
      <c r="D201" s="2" t="s">
        <v>44</v>
      </c>
      <c r="F201" s="2">
        <v>20</v>
      </c>
      <c r="G201" s="3">
        <v>16</v>
      </c>
      <c r="H201" s="3" t="str">
        <f>IF(E201="","non terminato","terminato")</f>
        <v>non terminato</v>
      </c>
      <c r="J201" s="2">
        <v>203</v>
      </c>
      <c r="K201" s="2" t="str">
        <f t="shared" si="14"/>
        <v>A0100636</v>
      </c>
      <c r="L201" s="2" t="str">
        <f t="shared" si="15"/>
        <v>ITA</v>
      </c>
      <c r="M201" s="2" t="str">
        <f t="shared" si="16"/>
        <v>zan pin SPA</v>
      </c>
      <c r="N201" s="2" t="str">
        <f t="shared" si="17"/>
        <v/>
      </c>
      <c r="O201" s="2">
        <v>20</v>
      </c>
      <c r="P201" s="3">
        <v>16</v>
      </c>
      <c r="Q201" s="3">
        <f t="shared" si="18"/>
        <v>320</v>
      </c>
      <c r="R201" s="3" t="str">
        <f t="shared" si="19"/>
        <v>ITA-zan pin SPA-16</v>
      </c>
      <c r="S201" s="3" t="str">
        <f t="shared" si="20"/>
        <v>100</v>
      </c>
    </row>
    <row r="202" spans="1:19" ht="12.75" customHeight="1" x14ac:dyDescent="0.3">
      <c r="A202" s="2">
        <v>204</v>
      </c>
      <c r="B202" s="2" t="s">
        <v>114</v>
      </c>
      <c r="C202" s="8" t="s">
        <v>8</v>
      </c>
      <c r="D202" s="2" t="s">
        <v>33</v>
      </c>
      <c r="E202" s="7" t="s">
        <v>10</v>
      </c>
      <c r="F202" s="2">
        <v>0</v>
      </c>
      <c r="G202" s="3">
        <v>16</v>
      </c>
      <c r="H202" s="3" t="s">
        <v>10</v>
      </c>
      <c r="J202" s="2">
        <v>204</v>
      </c>
      <c r="K202" s="2" t="str">
        <f t="shared" si="14"/>
        <v>L2933896</v>
      </c>
      <c r="L202" s="2" t="str">
        <f t="shared" si="15"/>
        <v>ITA</v>
      </c>
      <c r="M202" s="2" t="str">
        <f t="shared" si="16"/>
        <v>zan VETRI</v>
      </c>
      <c r="N202" s="2" t="str">
        <f t="shared" si="17"/>
        <v>terminato</v>
      </c>
      <c r="O202" s="2">
        <v>0</v>
      </c>
      <c r="P202" s="3">
        <v>16</v>
      </c>
      <c r="Q202" s="3" t="str">
        <f t="shared" si="18"/>
        <v/>
      </c>
      <c r="R202" s="3" t="str">
        <f t="shared" si="19"/>
        <v>ITA-zan VETRI-16</v>
      </c>
      <c r="S202" s="3" t="str">
        <f t="shared" si="20"/>
        <v>933</v>
      </c>
    </row>
    <row r="203" spans="1:19" ht="12.75" customHeight="1" x14ac:dyDescent="0.3">
      <c r="A203" s="2">
        <v>205</v>
      </c>
      <c r="B203" s="2" t="s">
        <v>115</v>
      </c>
      <c r="C203" s="8" t="s">
        <v>8</v>
      </c>
      <c r="D203" s="2" t="s">
        <v>9</v>
      </c>
      <c r="F203" s="2">
        <v>20</v>
      </c>
      <c r="G203" s="3">
        <v>28</v>
      </c>
      <c r="H203" s="3" t="str">
        <f>IF(E203="","non terminato","terminato")</f>
        <v>non terminato</v>
      </c>
      <c r="J203" s="2">
        <v>205</v>
      </c>
      <c r="K203" s="2" t="str">
        <f t="shared" si="14"/>
        <v>A6474507</v>
      </c>
      <c r="L203" s="2" t="str">
        <f t="shared" si="15"/>
        <v>ITA</v>
      </c>
      <c r="M203" s="2" t="str">
        <f t="shared" si="16"/>
        <v>SG</v>
      </c>
      <c r="N203" s="2" t="str">
        <f t="shared" si="17"/>
        <v/>
      </c>
      <c r="O203" s="2">
        <v>20</v>
      </c>
      <c r="P203" s="3">
        <v>28</v>
      </c>
      <c r="Q203" s="3">
        <f t="shared" si="18"/>
        <v>560</v>
      </c>
      <c r="R203" s="3" t="str">
        <f t="shared" si="19"/>
        <v>ITA-SG-28</v>
      </c>
      <c r="S203" s="3" t="str">
        <f t="shared" si="20"/>
        <v>474</v>
      </c>
    </row>
    <row r="204" spans="1:19" ht="12.75" customHeight="1" x14ac:dyDescent="0.3">
      <c r="A204" s="2">
        <v>206</v>
      </c>
      <c r="B204" s="2" t="s">
        <v>116</v>
      </c>
      <c r="C204" s="8" t="s">
        <v>8</v>
      </c>
      <c r="D204" s="2" t="s">
        <v>33</v>
      </c>
      <c r="E204" s="7" t="s">
        <v>10</v>
      </c>
      <c r="F204" s="2">
        <v>0</v>
      </c>
      <c r="G204" s="3">
        <v>15</v>
      </c>
      <c r="H204" s="3" t="s">
        <v>10</v>
      </c>
      <c r="J204" s="2">
        <v>206</v>
      </c>
      <c r="K204" s="2" t="str">
        <f t="shared" si="14"/>
        <v>M7725544</v>
      </c>
      <c r="L204" s="2" t="str">
        <f t="shared" si="15"/>
        <v>ITA</v>
      </c>
      <c r="M204" s="2" t="str">
        <f t="shared" si="16"/>
        <v>zan VETRI</v>
      </c>
      <c r="N204" s="2" t="str">
        <f t="shared" si="17"/>
        <v>terminato</v>
      </c>
      <c r="O204" s="2">
        <v>0</v>
      </c>
      <c r="P204" s="3">
        <v>15</v>
      </c>
      <c r="Q204" s="3" t="str">
        <f t="shared" si="18"/>
        <v/>
      </c>
      <c r="R204" s="3" t="str">
        <f t="shared" si="19"/>
        <v>ITA-zan VETRI-15</v>
      </c>
      <c r="S204" s="3" t="str">
        <f t="shared" si="20"/>
        <v>725</v>
      </c>
    </row>
    <row r="205" spans="1:19" ht="12.75" customHeight="1" x14ac:dyDescent="0.3">
      <c r="A205" s="2">
        <v>207</v>
      </c>
      <c r="B205" s="2" t="s">
        <v>117</v>
      </c>
      <c r="C205" s="8" t="s">
        <v>8</v>
      </c>
      <c r="D205" s="2" t="s">
        <v>9</v>
      </c>
      <c r="E205" s="7" t="s">
        <v>10</v>
      </c>
      <c r="F205" s="2">
        <v>0</v>
      </c>
      <c r="G205" s="3">
        <v>39</v>
      </c>
      <c r="H205" s="3" t="s">
        <v>10</v>
      </c>
      <c r="J205" s="2">
        <v>207</v>
      </c>
      <c r="K205" s="2" t="str">
        <f t="shared" si="14"/>
        <v>A3881537</v>
      </c>
      <c r="L205" s="2" t="str">
        <f t="shared" si="15"/>
        <v>ITA</v>
      </c>
      <c r="M205" s="2" t="str">
        <f t="shared" si="16"/>
        <v>SG</v>
      </c>
      <c r="N205" s="2" t="str">
        <f t="shared" si="17"/>
        <v>terminato</v>
      </c>
      <c r="O205" s="2">
        <v>0</v>
      </c>
      <c r="P205" s="3">
        <v>39</v>
      </c>
      <c r="Q205" s="3" t="str">
        <f t="shared" si="18"/>
        <v/>
      </c>
      <c r="R205" s="3" t="str">
        <f t="shared" si="19"/>
        <v>ITA-SG-39</v>
      </c>
      <c r="S205" s="3" t="str">
        <f t="shared" si="20"/>
        <v>881</v>
      </c>
    </row>
    <row r="206" spans="1:19" ht="12.75" customHeight="1" x14ac:dyDescent="0.3">
      <c r="A206" s="2">
        <v>208</v>
      </c>
      <c r="B206" s="2" t="s">
        <v>117</v>
      </c>
      <c r="C206" s="8" t="s">
        <v>8</v>
      </c>
      <c r="D206" s="2" t="s">
        <v>9</v>
      </c>
      <c r="F206" s="2">
        <v>20</v>
      </c>
      <c r="G206" s="3">
        <v>31</v>
      </c>
      <c r="H206" s="3" t="str">
        <f>IF(E206="","non terminato","terminato")</f>
        <v>non terminato</v>
      </c>
      <c r="J206" s="2">
        <v>208</v>
      </c>
      <c r="K206" s="2" t="str">
        <f t="shared" si="14"/>
        <v>A3881537</v>
      </c>
      <c r="L206" s="2" t="str">
        <f t="shared" si="15"/>
        <v>ITA</v>
      </c>
      <c r="M206" s="2" t="str">
        <f t="shared" si="16"/>
        <v>SG</v>
      </c>
      <c r="N206" s="2" t="str">
        <f t="shared" si="17"/>
        <v/>
      </c>
      <c r="O206" s="2">
        <v>20</v>
      </c>
      <c r="P206" s="3">
        <v>31</v>
      </c>
      <c r="Q206" s="3">
        <f t="shared" si="18"/>
        <v>620</v>
      </c>
      <c r="R206" s="3" t="str">
        <f t="shared" si="19"/>
        <v>ITA-SG-31</v>
      </c>
      <c r="S206" s="3" t="str">
        <f t="shared" si="20"/>
        <v>881</v>
      </c>
    </row>
    <row r="207" spans="1:19" ht="12.75" customHeight="1" x14ac:dyDescent="0.3">
      <c r="A207" s="2">
        <v>209</v>
      </c>
      <c r="B207" s="2" t="s">
        <v>118</v>
      </c>
      <c r="C207" s="8" t="s">
        <v>8</v>
      </c>
      <c r="D207" s="2" t="s">
        <v>62</v>
      </c>
      <c r="E207" s="7" t="s">
        <v>10</v>
      </c>
      <c r="F207" s="2">
        <v>0</v>
      </c>
      <c r="G207" s="3">
        <v>26</v>
      </c>
      <c r="H207" s="3" t="s">
        <v>10</v>
      </c>
      <c r="J207" s="2">
        <v>209</v>
      </c>
      <c r="K207" s="2" t="str">
        <f t="shared" si="14"/>
        <v>L6214125</v>
      </c>
      <c r="L207" s="2" t="str">
        <f t="shared" si="15"/>
        <v>ITA</v>
      </c>
      <c r="M207" s="2" t="str">
        <f t="shared" si="16"/>
        <v>zan PAM</v>
      </c>
      <c r="N207" s="2" t="str">
        <f t="shared" si="17"/>
        <v>terminato</v>
      </c>
      <c r="O207" s="2">
        <v>0</v>
      </c>
      <c r="P207" s="3">
        <v>26</v>
      </c>
      <c r="Q207" s="3" t="str">
        <f t="shared" si="18"/>
        <v/>
      </c>
      <c r="R207" s="3" t="str">
        <f t="shared" si="19"/>
        <v>ITA-zan PAM-26</v>
      </c>
      <c r="S207" s="3" t="str">
        <f t="shared" si="20"/>
        <v>214</v>
      </c>
    </row>
    <row r="208" spans="1:19" ht="12.75" customHeight="1" x14ac:dyDescent="0.3">
      <c r="A208" s="2">
        <v>210</v>
      </c>
      <c r="B208" s="2" t="s">
        <v>118</v>
      </c>
      <c r="C208" s="8" t="s">
        <v>8</v>
      </c>
      <c r="D208" s="2" t="s">
        <v>62</v>
      </c>
      <c r="F208" s="2">
        <v>20</v>
      </c>
      <c r="G208" s="3">
        <v>34</v>
      </c>
      <c r="H208" s="3" t="str">
        <f>IF(E208="","non terminato","terminato")</f>
        <v>non terminato</v>
      </c>
      <c r="J208" s="2">
        <v>210</v>
      </c>
      <c r="K208" s="2" t="str">
        <f t="shared" si="14"/>
        <v>L6214125</v>
      </c>
      <c r="L208" s="2" t="str">
        <f t="shared" si="15"/>
        <v>ITA</v>
      </c>
      <c r="M208" s="2" t="str">
        <f t="shared" si="16"/>
        <v>zan PAM</v>
      </c>
      <c r="N208" s="2" t="str">
        <f t="shared" si="17"/>
        <v/>
      </c>
      <c r="O208" s="2">
        <v>20</v>
      </c>
      <c r="P208" s="3">
        <v>34</v>
      </c>
      <c r="Q208" s="3">
        <f t="shared" si="18"/>
        <v>680</v>
      </c>
      <c r="R208" s="3" t="str">
        <f t="shared" si="19"/>
        <v>ITA-zan PAM-34</v>
      </c>
      <c r="S208" s="3" t="str">
        <f t="shared" si="20"/>
        <v>214</v>
      </c>
    </row>
    <row r="209" spans="1:19" ht="12.75" customHeight="1" x14ac:dyDescent="0.3">
      <c r="A209" s="2">
        <v>211</v>
      </c>
      <c r="B209" s="2" t="s">
        <v>118</v>
      </c>
      <c r="C209" s="8" t="s">
        <v>8</v>
      </c>
      <c r="D209" s="2" t="s">
        <v>62</v>
      </c>
      <c r="F209" s="2">
        <v>10</v>
      </c>
      <c r="G209" s="3">
        <v>38</v>
      </c>
      <c r="H209" s="3" t="str">
        <f>IF(E209="","non terminato","terminato")</f>
        <v>non terminato</v>
      </c>
      <c r="J209" s="2">
        <v>211</v>
      </c>
      <c r="K209" s="2" t="str">
        <f t="shared" si="14"/>
        <v>L6214125</v>
      </c>
      <c r="L209" s="2" t="str">
        <f t="shared" si="15"/>
        <v>ITA</v>
      </c>
      <c r="M209" s="2" t="str">
        <f t="shared" si="16"/>
        <v>zan PAM</v>
      </c>
      <c r="N209" s="2" t="str">
        <f t="shared" si="17"/>
        <v/>
      </c>
      <c r="O209" s="2">
        <v>10</v>
      </c>
      <c r="P209" s="3">
        <v>38</v>
      </c>
      <c r="Q209" s="3">
        <f t="shared" si="18"/>
        <v>380</v>
      </c>
      <c r="R209" s="3" t="str">
        <f t="shared" si="19"/>
        <v>ITA-zan PAM-38</v>
      </c>
      <c r="S209" s="3" t="str">
        <f t="shared" si="20"/>
        <v>214</v>
      </c>
    </row>
    <row r="210" spans="1:19" ht="12.75" customHeight="1" x14ac:dyDescent="0.3">
      <c r="A210" s="2">
        <v>212</v>
      </c>
      <c r="B210" s="2" t="s">
        <v>119</v>
      </c>
      <c r="C210" s="8" t="s">
        <v>8</v>
      </c>
      <c r="D210" s="2" t="s">
        <v>44</v>
      </c>
      <c r="E210" s="7" t="s">
        <v>10</v>
      </c>
      <c r="F210" s="2">
        <v>0</v>
      </c>
      <c r="G210" s="3">
        <v>14</v>
      </c>
      <c r="H210" s="3" t="s">
        <v>10</v>
      </c>
      <c r="J210" s="2">
        <v>212</v>
      </c>
      <c r="K210" s="2" t="str">
        <f t="shared" si="14"/>
        <v>S0119069</v>
      </c>
      <c r="L210" s="2" t="str">
        <f t="shared" si="15"/>
        <v>ITA</v>
      </c>
      <c r="M210" s="2" t="str">
        <f t="shared" si="16"/>
        <v>zan pin SPA</v>
      </c>
      <c r="N210" s="2" t="str">
        <f t="shared" si="17"/>
        <v>terminato</v>
      </c>
      <c r="O210" s="2">
        <v>0</v>
      </c>
      <c r="P210" s="3">
        <v>14</v>
      </c>
      <c r="Q210" s="3" t="str">
        <f t="shared" si="18"/>
        <v/>
      </c>
      <c r="R210" s="3" t="str">
        <f t="shared" si="19"/>
        <v>ITA-zan pin SPA-14</v>
      </c>
      <c r="S210" s="3" t="str">
        <f t="shared" si="20"/>
        <v>119</v>
      </c>
    </row>
    <row r="211" spans="1:19" ht="12.75" customHeight="1" x14ac:dyDescent="0.3">
      <c r="A211" s="2">
        <v>213</v>
      </c>
      <c r="B211" s="2" t="s">
        <v>120</v>
      </c>
      <c r="C211" s="8" t="s">
        <v>8</v>
      </c>
      <c r="D211" s="2" t="s">
        <v>33</v>
      </c>
      <c r="F211" s="2">
        <v>10</v>
      </c>
      <c r="G211" s="3">
        <v>17</v>
      </c>
      <c r="H211" s="3" t="str">
        <f>IF(E211="","non terminato","terminato")</f>
        <v>non terminato</v>
      </c>
      <c r="J211" s="2">
        <v>213</v>
      </c>
      <c r="K211" s="2" t="str">
        <f t="shared" si="14"/>
        <v>M3466392</v>
      </c>
      <c r="L211" s="2" t="str">
        <f t="shared" si="15"/>
        <v>ITA</v>
      </c>
      <c r="M211" s="2" t="str">
        <f t="shared" si="16"/>
        <v>zan VETRI</v>
      </c>
      <c r="N211" s="2" t="str">
        <f t="shared" si="17"/>
        <v/>
      </c>
      <c r="O211" s="2">
        <v>10</v>
      </c>
      <c r="P211" s="3">
        <v>17</v>
      </c>
      <c r="Q211" s="3">
        <f t="shared" si="18"/>
        <v>170</v>
      </c>
      <c r="R211" s="3" t="str">
        <f t="shared" si="19"/>
        <v>ITA-zan VETRI-17</v>
      </c>
      <c r="S211" s="3" t="str">
        <f t="shared" si="20"/>
        <v>466</v>
      </c>
    </row>
    <row r="212" spans="1:19" ht="12.75" customHeight="1" x14ac:dyDescent="0.3">
      <c r="A212" s="2">
        <v>214</v>
      </c>
      <c r="B212" s="2" t="s">
        <v>120</v>
      </c>
      <c r="C212" s="8" t="s">
        <v>8</v>
      </c>
      <c r="D212" s="2" t="s">
        <v>33</v>
      </c>
      <c r="E212" s="7" t="s">
        <v>10</v>
      </c>
      <c r="F212" s="2">
        <v>0</v>
      </c>
      <c r="G212" s="3">
        <v>35</v>
      </c>
      <c r="H212" s="3" t="s">
        <v>10</v>
      </c>
      <c r="J212" s="2">
        <v>214</v>
      </c>
      <c r="K212" s="2" t="str">
        <f t="shared" si="14"/>
        <v>M3466392</v>
      </c>
      <c r="L212" s="2" t="str">
        <f t="shared" si="15"/>
        <v>ITA</v>
      </c>
      <c r="M212" s="2" t="str">
        <f t="shared" si="16"/>
        <v>zan VETRI</v>
      </c>
      <c r="N212" s="2" t="str">
        <f t="shared" si="17"/>
        <v>terminato</v>
      </c>
      <c r="O212" s="2">
        <v>0</v>
      </c>
      <c r="P212" s="3">
        <v>35</v>
      </c>
      <c r="Q212" s="3" t="str">
        <f t="shared" si="18"/>
        <v/>
      </c>
      <c r="R212" s="3" t="str">
        <f t="shared" si="19"/>
        <v>ITA-zan VETRI-35</v>
      </c>
      <c r="S212" s="3" t="str">
        <f t="shared" si="20"/>
        <v>466</v>
      </c>
    </row>
    <row r="213" spans="1:19" ht="12.75" customHeight="1" x14ac:dyDescent="0.3">
      <c r="A213" s="2">
        <v>215</v>
      </c>
      <c r="B213" s="2" t="s">
        <v>120</v>
      </c>
      <c r="C213" s="8" t="s">
        <v>8</v>
      </c>
      <c r="D213" s="2" t="s">
        <v>33</v>
      </c>
      <c r="F213" s="2">
        <v>20</v>
      </c>
      <c r="G213" s="3">
        <v>19</v>
      </c>
      <c r="H213" s="3" t="str">
        <f>IF(E213="","non terminato","terminato")</f>
        <v>non terminato</v>
      </c>
      <c r="J213" s="2">
        <v>215</v>
      </c>
      <c r="K213" s="2" t="str">
        <f t="shared" si="14"/>
        <v>M3466392</v>
      </c>
      <c r="L213" s="2" t="str">
        <f t="shared" si="15"/>
        <v>ITA</v>
      </c>
      <c r="M213" s="2" t="str">
        <f t="shared" si="16"/>
        <v>zan VETRI</v>
      </c>
      <c r="N213" s="2" t="str">
        <f t="shared" si="17"/>
        <v/>
      </c>
      <c r="O213" s="2">
        <v>20</v>
      </c>
      <c r="P213" s="3">
        <v>19</v>
      </c>
      <c r="Q213" s="3">
        <f t="shared" si="18"/>
        <v>380</v>
      </c>
      <c r="R213" s="3" t="str">
        <f t="shared" si="19"/>
        <v>ITA-zan VETRI-19</v>
      </c>
      <c r="S213" s="3" t="str">
        <f t="shared" si="20"/>
        <v>466</v>
      </c>
    </row>
    <row r="214" spans="1:19" ht="12.75" customHeight="1" x14ac:dyDescent="0.3">
      <c r="A214" s="2">
        <v>216</v>
      </c>
      <c r="B214" s="2" t="s">
        <v>121</v>
      </c>
      <c r="C214" s="8" t="s">
        <v>8</v>
      </c>
      <c r="D214" s="2" t="s">
        <v>9</v>
      </c>
      <c r="E214" s="7" t="s">
        <v>10</v>
      </c>
      <c r="F214" s="2">
        <v>0</v>
      </c>
      <c r="G214" s="3">
        <v>19</v>
      </c>
      <c r="H214" s="3" t="s">
        <v>10</v>
      </c>
      <c r="J214" s="2">
        <v>216</v>
      </c>
      <c r="K214" s="2" t="str">
        <f t="shared" si="14"/>
        <v>G8511340</v>
      </c>
      <c r="L214" s="2" t="str">
        <f t="shared" si="15"/>
        <v>ITA</v>
      </c>
      <c r="M214" s="2" t="str">
        <f t="shared" si="16"/>
        <v>SG</v>
      </c>
      <c r="N214" s="2" t="str">
        <f t="shared" si="17"/>
        <v>terminato</v>
      </c>
      <c r="O214" s="2">
        <v>0</v>
      </c>
      <c r="P214" s="3">
        <v>19</v>
      </c>
      <c r="Q214" s="3" t="str">
        <f t="shared" si="18"/>
        <v/>
      </c>
      <c r="R214" s="3" t="str">
        <f t="shared" si="19"/>
        <v>ITA-SG-19</v>
      </c>
      <c r="S214" s="3" t="str">
        <f t="shared" si="20"/>
        <v>511</v>
      </c>
    </row>
    <row r="215" spans="1:19" ht="12.75" customHeight="1" x14ac:dyDescent="0.3">
      <c r="A215" s="2">
        <v>217</v>
      </c>
      <c r="B215" s="2" t="s">
        <v>121</v>
      </c>
      <c r="C215" s="8" t="s">
        <v>8</v>
      </c>
      <c r="D215" s="2" t="s">
        <v>9</v>
      </c>
      <c r="F215" s="2">
        <v>20</v>
      </c>
      <c r="G215" s="3">
        <v>31</v>
      </c>
      <c r="H215" s="3" t="str">
        <f>IF(E215="","non terminato","terminato")</f>
        <v>non terminato</v>
      </c>
      <c r="J215" s="2">
        <v>217</v>
      </c>
      <c r="K215" s="2" t="str">
        <f t="shared" si="14"/>
        <v>G8511340</v>
      </c>
      <c r="L215" s="2" t="str">
        <f t="shared" si="15"/>
        <v>ITA</v>
      </c>
      <c r="M215" s="2" t="str">
        <f t="shared" si="16"/>
        <v>SG</v>
      </c>
      <c r="N215" s="2" t="str">
        <f t="shared" si="17"/>
        <v/>
      </c>
      <c r="O215" s="2">
        <v>20</v>
      </c>
      <c r="P215" s="3">
        <v>31</v>
      </c>
      <c r="Q215" s="3">
        <f t="shared" si="18"/>
        <v>620</v>
      </c>
      <c r="R215" s="3" t="str">
        <f t="shared" si="19"/>
        <v>ITA-SG-31</v>
      </c>
      <c r="S215" s="3" t="str">
        <f t="shared" si="20"/>
        <v>511</v>
      </c>
    </row>
    <row r="216" spans="1:19" ht="12.75" customHeight="1" x14ac:dyDescent="0.3">
      <c r="A216" s="2">
        <v>218</v>
      </c>
      <c r="B216" s="2" t="s">
        <v>122</v>
      </c>
      <c r="C216" s="8" t="s">
        <v>8</v>
      </c>
      <c r="D216" s="2" t="s">
        <v>9</v>
      </c>
      <c r="E216" s="7" t="s">
        <v>10</v>
      </c>
      <c r="F216" s="2">
        <v>0</v>
      </c>
      <c r="G216" s="3">
        <v>29</v>
      </c>
      <c r="H216" s="3" t="s">
        <v>10</v>
      </c>
      <c r="J216" s="2">
        <v>218</v>
      </c>
      <c r="K216" s="2" t="str">
        <f t="shared" si="14"/>
        <v>F1722119</v>
      </c>
      <c r="L216" s="2" t="str">
        <f t="shared" si="15"/>
        <v>ITA</v>
      </c>
      <c r="M216" s="2" t="str">
        <f t="shared" si="16"/>
        <v>SG</v>
      </c>
      <c r="N216" s="2" t="str">
        <f t="shared" si="17"/>
        <v>terminato</v>
      </c>
      <c r="O216" s="2">
        <v>0</v>
      </c>
      <c r="P216" s="3">
        <v>29</v>
      </c>
      <c r="Q216" s="3" t="str">
        <f t="shared" si="18"/>
        <v/>
      </c>
      <c r="R216" s="3" t="str">
        <f t="shared" si="19"/>
        <v>ITA-SG-29</v>
      </c>
      <c r="S216" s="3" t="str">
        <f t="shared" si="20"/>
        <v>722</v>
      </c>
    </row>
    <row r="217" spans="1:19" ht="12.75" customHeight="1" x14ac:dyDescent="0.3">
      <c r="A217" s="2">
        <v>219</v>
      </c>
      <c r="B217" s="2" t="s">
        <v>122</v>
      </c>
      <c r="C217" s="8" t="s">
        <v>8</v>
      </c>
      <c r="D217" s="2" t="s">
        <v>9</v>
      </c>
      <c r="F217" s="2">
        <v>20</v>
      </c>
      <c r="G217" s="3">
        <v>31</v>
      </c>
      <c r="H217" s="3" t="str">
        <f>IF(E217="","non terminato","terminato")</f>
        <v>non terminato</v>
      </c>
      <c r="J217" s="2">
        <v>219</v>
      </c>
      <c r="K217" s="2" t="str">
        <f t="shared" si="14"/>
        <v>F1722119</v>
      </c>
      <c r="L217" s="2" t="str">
        <f t="shared" si="15"/>
        <v>ITA</v>
      </c>
      <c r="M217" s="2" t="str">
        <f t="shared" si="16"/>
        <v>SG</v>
      </c>
      <c r="N217" s="2" t="str">
        <f t="shared" si="17"/>
        <v/>
      </c>
      <c r="O217" s="2">
        <v>20</v>
      </c>
      <c r="P217" s="3">
        <v>31</v>
      </c>
      <c r="Q217" s="3">
        <f t="shared" si="18"/>
        <v>620</v>
      </c>
      <c r="R217" s="3" t="str">
        <f t="shared" si="19"/>
        <v>ITA-SG-31</v>
      </c>
      <c r="S217" s="3" t="str">
        <f t="shared" si="20"/>
        <v>722</v>
      </c>
    </row>
    <row r="218" spans="1:19" ht="12.75" customHeight="1" x14ac:dyDescent="0.3">
      <c r="A218" s="2">
        <v>220</v>
      </c>
      <c r="B218" s="2" t="s">
        <v>123</v>
      </c>
      <c r="C218" s="8" t="s">
        <v>8</v>
      </c>
      <c r="D218" s="2" t="s">
        <v>9</v>
      </c>
      <c r="F218" s="2">
        <v>20</v>
      </c>
      <c r="G218" s="3">
        <v>22</v>
      </c>
      <c r="H218" s="3" t="str">
        <f>IF(E218="","non terminato","terminato")</f>
        <v>non terminato</v>
      </c>
      <c r="J218" s="2">
        <v>220</v>
      </c>
      <c r="K218" s="2" t="str">
        <f t="shared" si="14"/>
        <v>G5884967</v>
      </c>
      <c r="L218" s="2" t="str">
        <f t="shared" si="15"/>
        <v>ITA</v>
      </c>
      <c r="M218" s="2" t="str">
        <f t="shared" si="16"/>
        <v>SG</v>
      </c>
      <c r="N218" s="2" t="str">
        <f t="shared" si="17"/>
        <v/>
      </c>
      <c r="O218" s="2">
        <v>20</v>
      </c>
      <c r="P218" s="3">
        <v>22</v>
      </c>
      <c r="Q218" s="3">
        <f t="shared" si="18"/>
        <v>440</v>
      </c>
      <c r="R218" s="3" t="str">
        <f t="shared" si="19"/>
        <v>ITA-SG-22</v>
      </c>
      <c r="S218" s="3" t="str">
        <f t="shared" si="20"/>
        <v>884</v>
      </c>
    </row>
    <row r="219" spans="1:19" ht="12.75" customHeight="1" x14ac:dyDescent="0.3">
      <c r="A219" s="2">
        <v>221</v>
      </c>
      <c r="B219" s="2" t="s">
        <v>123</v>
      </c>
      <c r="C219" s="8" t="s">
        <v>8</v>
      </c>
      <c r="D219" s="2" t="s">
        <v>9</v>
      </c>
      <c r="F219" s="2">
        <v>20</v>
      </c>
      <c r="G219" s="3">
        <v>26</v>
      </c>
      <c r="H219" s="3" t="str">
        <f>IF(E219="","non terminato","terminato")</f>
        <v>non terminato</v>
      </c>
      <c r="J219" s="2">
        <v>221</v>
      </c>
      <c r="K219" s="2" t="str">
        <f t="shared" si="14"/>
        <v>G5884967</v>
      </c>
      <c r="L219" s="2" t="str">
        <f t="shared" si="15"/>
        <v>ITA</v>
      </c>
      <c r="M219" s="2" t="str">
        <f t="shared" si="16"/>
        <v>SG</v>
      </c>
      <c r="N219" s="2" t="str">
        <f t="shared" si="17"/>
        <v/>
      </c>
      <c r="O219" s="2">
        <v>20</v>
      </c>
      <c r="P219" s="3">
        <v>26</v>
      </c>
      <c r="Q219" s="3">
        <f t="shared" si="18"/>
        <v>520</v>
      </c>
      <c r="R219" s="3" t="str">
        <f t="shared" si="19"/>
        <v>ITA-SG-26</v>
      </c>
      <c r="S219" s="3" t="str">
        <f t="shared" si="20"/>
        <v>884</v>
      </c>
    </row>
    <row r="220" spans="1:19" ht="12.75" customHeight="1" x14ac:dyDescent="0.3">
      <c r="A220" s="2">
        <v>222</v>
      </c>
      <c r="B220" s="2" t="s">
        <v>123</v>
      </c>
      <c r="C220" s="8" t="s">
        <v>8</v>
      </c>
      <c r="D220" s="2" t="s">
        <v>9</v>
      </c>
      <c r="E220" s="7" t="s">
        <v>10</v>
      </c>
      <c r="F220" s="2">
        <v>0</v>
      </c>
      <c r="G220" s="3">
        <v>35</v>
      </c>
      <c r="H220" s="3" t="s">
        <v>10</v>
      </c>
      <c r="J220" s="2">
        <v>222</v>
      </c>
      <c r="K220" s="2" t="str">
        <f t="shared" si="14"/>
        <v>G5884967</v>
      </c>
      <c r="L220" s="2" t="str">
        <f t="shared" si="15"/>
        <v>ITA</v>
      </c>
      <c r="M220" s="2" t="str">
        <f t="shared" si="16"/>
        <v>SG</v>
      </c>
      <c r="N220" s="2" t="str">
        <f t="shared" si="17"/>
        <v>terminato</v>
      </c>
      <c r="O220" s="2">
        <v>0</v>
      </c>
      <c r="P220" s="3">
        <v>35</v>
      </c>
      <c r="Q220" s="3" t="str">
        <f t="shared" si="18"/>
        <v/>
      </c>
      <c r="R220" s="3" t="str">
        <f t="shared" si="19"/>
        <v>ITA-SG-35</v>
      </c>
      <c r="S220" s="3" t="str">
        <f t="shared" si="20"/>
        <v>884</v>
      </c>
    </row>
    <row r="221" spans="1:19" ht="12.75" customHeight="1" x14ac:dyDescent="0.3">
      <c r="A221" s="2">
        <v>223</v>
      </c>
      <c r="B221" s="2" t="s">
        <v>124</v>
      </c>
      <c r="C221" s="8" t="s">
        <v>8</v>
      </c>
      <c r="D221" s="2" t="s">
        <v>51</v>
      </c>
      <c r="E221" s="7" t="s">
        <v>10</v>
      </c>
      <c r="F221" s="2">
        <v>0</v>
      </c>
      <c r="G221" s="3">
        <v>19</v>
      </c>
      <c r="H221" s="3" t="s">
        <v>10</v>
      </c>
      <c r="J221" s="2">
        <v>223</v>
      </c>
      <c r="K221" s="2" t="str">
        <f t="shared" si="14"/>
        <v>L7129427</v>
      </c>
      <c r="L221" s="2" t="str">
        <f t="shared" si="15"/>
        <v>ITA</v>
      </c>
      <c r="M221" s="2" t="str">
        <f t="shared" si="16"/>
        <v>zan S.R.L.</v>
      </c>
      <c r="N221" s="2" t="str">
        <f t="shared" si="17"/>
        <v>terminato</v>
      </c>
      <c r="O221" s="2">
        <v>0</v>
      </c>
      <c r="P221" s="3">
        <v>19</v>
      </c>
      <c r="Q221" s="3" t="str">
        <f t="shared" si="18"/>
        <v/>
      </c>
      <c r="R221" s="3" t="str">
        <f t="shared" si="19"/>
        <v>ITA-zan S.R.L.-19</v>
      </c>
      <c r="S221" s="3" t="str">
        <f t="shared" si="20"/>
        <v>129</v>
      </c>
    </row>
    <row r="222" spans="1:19" ht="12.75" customHeight="1" x14ac:dyDescent="0.3">
      <c r="A222" s="2">
        <v>224</v>
      </c>
      <c r="B222" s="2" t="s">
        <v>125</v>
      </c>
      <c r="C222" s="8" t="s">
        <v>8</v>
      </c>
      <c r="D222" s="2" t="s">
        <v>9</v>
      </c>
      <c r="E222" s="7" t="s">
        <v>10</v>
      </c>
      <c r="F222" s="2">
        <v>0</v>
      </c>
      <c r="G222" s="3">
        <v>37</v>
      </c>
      <c r="H222" s="3" t="s">
        <v>10</v>
      </c>
      <c r="J222" s="2">
        <v>224</v>
      </c>
      <c r="K222" s="2" t="str">
        <f t="shared" si="14"/>
        <v>N7411974</v>
      </c>
      <c r="L222" s="2" t="str">
        <f t="shared" si="15"/>
        <v>ITA</v>
      </c>
      <c r="M222" s="2" t="str">
        <f t="shared" si="16"/>
        <v>SG</v>
      </c>
      <c r="N222" s="2" t="str">
        <f t="shared" si="17"/>
        <v>terminato</v>
      </c>
      <c r="O222" s="2">
        <v>0</v>
      </c>
      <c r="P222" s="3">
        <v>37</v>
      </c>
      <c r="Q222" s="3" t="str">
        <f t="shared" si="18"/>
        <v/>
      </c>
      <c r="R222" s="3" t="str">
        <f t="shared" si="19"/>
        <v>ITA-SG-37</v>
      </c>
      <c r="S222" s="3" t="str">
        <f t="shared" si="20"/>
        <v>411</v>
      </c>
    </row>
    <row r="223" spans="1:19" ht="12.75" customHeight="1" x14ac:dyDescent="0.3">
      <c r="A223" s="2">
        <v>225</v>
      </c>
      <c r="B223" s="2" t="s">
        <v>126</v>
      </c>
      <c r="C223" s="8" t="s">
        <v>8</v>
      </c>
      <c r="D223" s="2" t="s">
        <v>9</v>
      </c>
      <c r="F223" s="2">
        <v>20</v>
      </c>
      <c r="G223" s="3">
        <v>33</v>
      </c>
      <c r="H223" s="3" t="str">
        <f>IF(E223="","non terminato","terminato")</f>
        <v>non terminato</v>
      </c>
      <c r="J223" s="2">
        <v>225</v>
      </c>
      <c r="K223" s="2" t="str">
        <f t="shared" si="14"/>
        <v>I7265216</v>
      </c>
      <c r="L223" s="2" t="str">
        <f t="shared" si="15"/>
        <v>ITA</v>
      </c>
      <c r="M223" s="2" t="str">
        <f t="shared" si="16"/>
        <v>SG</v>
      </c>
      <c r="N223" s="2" t="str">
        <f t="shared" si="17"/>
        <v/>
      </c>
      <c r="O223" s="2">
        <v>20</v>
      </c>
      <c r="P223" s="3">
        <v>33</v>
      </c>
      <c r="Q223" s="3">
        <f t="shared" si="18"/>
        <v>660</v>
      </c>
      <c r="R223" s="3" t="str">
        <f t="shared" si="19"/>
        <v>ITA-SG-33</v>
      </c>
      <c r="S223" s="3" t="str">
        <f t="shared" si="20"/>
        <v>265</v>
      </c>
    </row>
    <row r="224" spans="1:19" ht="12.75" customHeight="1" x14ac:dyDescent="0.3">
      <c r="A224" s="2">
        <v>226</v>
      </c>
      <c r="B224" s="2" t="s">
        <v>126</v>
      </c>
      <c r="C224" s="8" t="s">
        <v>8</v>
      </c>
      <c r="D224" s="2" t="s">
        <v>9</v>
      </c>
      <c r="E224" s="7" t="s">
        <v>10</v>
      </c>
      <c r="F224" s="2">
        <v>0</v>
      </c>
      <c r="G224" s="3">
        <v>38</v>
      </c>
      <c r="H224" s="3" t="s">
        <v>10</v>
      </c>
      <c r="J224" s="2">
        <v>226</v>
      </c>
      <c r="K224" s="2" t="str">
        <f t="shared" si="14"/>
        <v>I7265216</v>
      </c>
      <c r="L224" s="2" t="str">
        <f t="shared" si="15"/>
        <v>ITA</v>
      </c>
      <c r="M224" s="2" t="str">
        <f t="shared" si="16"/>
        <v>SG</v>
      </c>
      <c r="N224" s="2" t="str">
        <f t="shared" si="17"/>
        <v>terminato</v>
      </c>
      <c r="O224" s="2">
        <v>0</v>
      </c>
      <c r="P224" s="3">
        <v>38</v>
      </c>
      <c r="Q224" s="3" t="str">
        <f t="shared" si="18"/>
        <v/>
      </c>
      <c r="R224" s="3" t="str">
        <f t="shared" si="19"/>
        <v>ITA-SG-38</v>
      </c>
      <c r="S224" s="3" t="str">
        <f t="shared" si="20"/>
        <v>265</v>
      </c>
    </row>
    <row r="225" spans="1:19" ht="12.75" customHeight="1" x14ac:dyDescent="0.3">
      <c r="A225" s="2">
        <v>227</v>
      </c>
      <c r="B225" s="2" t="s">
        <v>127</v>
      </c>
      <c r="C225" s="8" t="s">
        <v>8</v>
      </c>
      <c r="D225" s="2" t="s">
        <v>9</v>
      </c>
      <c r="F225" s="2">
        <v>20</v>
      </c>
      <c r="G225" s="3">
        <v>33</v>
      </c>
      <c r="H225" s="3" t="str">
        <f>IF(E225="","non terminato","terminato")</f>
        <v>non terminato</v>
      </c>
      <c r="J225" s="2">
        <v>227</v>
      </c>
      <c r="K225" s="2" t="str">
        <f t="shared" si="14"/>
        <v>P9389825</v>
      </c>
      <c r="L225" s="2" t="str">
        <f t="shared" si="15"/>
        <v>ITA</v>
      </c>
      <c r="M225" s="2" t="str">
        <f t="shared" si="16"/>
        <v>SG</v>
      </c>
      <c r="N225" s="2" t="str">
        <f t="shared" si="17"/>
        <v/>
      </c>
      <c r="O225" s="2">
        <v>20</v>
      </c>
      <c r="P225" s="3">
        <v>33</v>
      </c>
      <c r="Q225" s="3">
        <f t="shared" si="18"/>
        <v>660</v>
      </c>
      <c r="R225" s="3" t="str">
        <f t="shared" si="19"/>
        <v>ITA-SG-33</v>
      </c>
      <c r="S225" s="3" t="str">
        <f t="shared" si="20"/>
        <v>389</v>
      </c>
    </row>
    <row r="226" spans="1:19" ht="12.75" customHeight="1" x14ac:dyDescent="0.3">
      <c r="A226" s="2">
        <v>228</v>
      </c>
      <c r="B226" s="2" t="s">
        <v>127</v>
      </c>
      <c r="C226" s="8" t="s">
        <v>8</v>
      </c>
      <c r="D226" s="2" t="s">
        <v>9</v>
      </c>
      <c r="E226" s="7" t="s">
        <v>10</v>
      </c>
      <c r="F226" s="2">
        <v>0</v>
      </c>
      <c r="G226" s="3">
        <v>30</v>
      </c>
      <c r="H226" s="3" t="s">
        <v>10</v>
      </c>
      <c r="J226" s="2">
        <v>228</v>
      </c>
      <c r="K226" s="2" t="str">
        <f t="shared" si="14"/>
        <v>P9389825</v>
      </c>
      <c r="L226" s="2" t="str">
        <f t="shared" si="15"/>
        <v>ITA</v>
      </c>
      <c r="M226" s="2" t="str">
        <f t="shared" si="16"/>
        <v>SG</v>
      </c>
      <c r="N226" s="2" t="str">
        <f t="shared" si="17"/>
        <v>terminato</v>
      </c>
      <c r="O226" s="2">
        <v>0</v>
      </c>
      <c r="P226" s="3">
        <v>30</v>
      </c>
      <c r="Q226" s="3" t="str">
        <f t="shared" si="18"/>
        <v/>
      </c>
      <c r="R226" s="3" t="str">
        <f t="shared" si="19"/>
        <v>ITA-SG-30</v>
      </c>
      <c r="S226" s="3" t="str">
        <f t="shared" si="20"/>
        <v>389</v>
      </c>
    </row>
    <row r="227" spans="1:19" ht="12.75" customHeight="1" x14ac:dyDescent="0.3">
      <c r="A227" s="2">
        <v>229</v>
      </c>
      <c r="B227" s="2" t="s">
        <v>127</v>
      </c>
      <c r="C227" s="8" t="s">
        <v>8</v>
      </c>
      <c r="D227" s="2" t="s">
        <v>9</v>
      </c>
      <c r="F227" s="2">
        <v>10</v>
      </c>
      <c r="G227" s="3">
        <v>23</v>
      </c>
      <c r="H227" s="3" t="str">
        <f>IF(E227="","non terminato","terminato")</f>
        <v>non terminato</v>
      </c>
      <c r="J227" s="2">
        <v>229</v>
      </c>
      <c r="K227" s="2" t="str">
        <f t="shared" si="14"/>
        <v>P9389825</v>
      </c>
      <c r="L227" s="2" t="str">
        <f t="shared" si="15"/>
        <v>ITA</v>
      </c>
      <c r="M227" s="2" t="str">
        <f t="shared" si="16"/>
        <v>SG</v>
      </c>
      <c r="N227" s="2" t="str">
        <f t="shared" si="17"/>
        <v/>
      </c>
      <c r="O227" s="2">
        <v>10</v>
      </c>
      <c r="P227" s="3">
        <v>23</v>
      </c>
      <c r="Q227" s="3">
        <f t="shared" si="18"/>
        <v>230</v>
      </c>
      <c r="R227" s="3" t="str">
        <f t="shared" si="19"/>
        <v>ITA-SG-23</v>
      </c>
      <c r="S227" s="3" t="str">
        <f t="shared" si="20"/>
        <v>389</v>
      </c>
    </row>
    <row r="228" spans="1:19" ht="12.75" customHeight="1" x14ac:dyDescent="0.3">
      <c r="A228" s="2">
        <v>230</v>
      </c>
      <c r="B228" s="2" t="s">
        <v>128</v>
      </c>
      <c r="C228" s="8" t="s">
        <v>8</v>
      </c>
      <c r="D228" s="2" t="s">
        <v>9</v>
      </c>
      <c r="E228" s="7" t="s">
        <v>10</v>
      </c>
      <c r="F228" s="2">
        <v>0</v>
      </c>
      <c r="G228" s="3">
        <v>37</v>
      </c>
      <c r="H228" s="3" t="s">
        <v>10</v>
      </c>
      <c r="J228" s="2">
        <v>230</v>
      </c>
      <c r="K228" s="2" t="str">
        <f t="shared" si="14"/>
        <v>B6833127</v>
      </c>
      <c r="L228" s="2" t="str">
        <f t="shared" si="15"/>
        <v>ITA</v>
      </c>
      <c r="M228" s="2" t="str">
        <f t="shared" si="16"/>
        <v>SG</v>
      </c>
      <c r="N228" s="2" t="str">
        <f t="shared" si="17"/>
        <v>terminato</v>
      </c>
      <c r="O228" s="2">
        <v>0</v>
      </c>
      <c r="P228" s="3">
        <v>37</v>
      </c>
      <c r="Q228" s="3" t="str">
        <f t="shared" si="18"/>
        <v/>
      </c>
      <c r="R228" s="3" t="str">
        <f t="shared" si="19"/>
        <v>ITA-SG-37</v>
      </c>
      <c r="S228" s="3" t="str">
        <f t="shared" si="20"/>
        <v>833</v>
      </c>
    </row>
    <row r="229" spans="1:19" ht="12.75" customHeight="1" x14ac:dyDescent="0.3">
      <c r="A229" s="2">
        <v>231</v>
      </c>
      <c r="B229" s="2" t="s">
        <v>128</v>
      </c>
      <c r="C229" s="8" t="s">
        <v>8</v>
      </c>
      <c r="D229" s="2" t="s">
        <v>9</v>
      </c>
      <c r="F229" s="2">
        <v>20</v>
      </c>
      <c r="G229" s="3">
        <v>36</v>
      </c>
      <c r="H229" s="3" t="str">
        <f>IF(E229="","non terminato","terminato")</f>
        <v>non terminato</v>
      </c>
      <c r="J229" s="2">
        <v>231</v>
      </c>
      <c r="K229" s="2" t="str">
        <f t="shared" si="14"/>
        <v>B6833127</v>
      </c>
      <c r="L229" s="2" t="str">
        <f t="shared" si="15"/>
        <v>ITA</v>
      </c>
      <c r="M229" s="2" t="str">
        <f t="shared" si="16"/>
        <v>SG</v>
      </c>
      <c r="N229" s="2" t="str">
        <f t="shared" si="17"/>
        <v/>
      </c>
      <c r="O229" s="2">
        <v>20</v>
      </c>
      <c r="P229" s="3">
        <v>36</v>
      </c>
      <c r="Q229" s="3">
        <f t="shared" si="18"/>
        <v>720</v>
      </c>
      <c r="R229" s="3" t="str">
        <f t="shared" si="19"/>
        <v>ITA-SG-36</v>
      </c>
      <c r="S229" s="3" t="str">
        <f t="shared" si="20"/>
        <v>833</v>
      </c>
    </row>
    <row r="230" spans="1:19" ht="12.75" customHeight="1" x14ac:dyDescent="0.3">
      <c r="A230" s="2">
        <v>232</v>
      </c>
      <c r="B230" s="2" t="s">
        <v>129</v>
      </c>
      <c r="C230" s="8" t="s">
        <v>8</v>
      </c>
      <c r="D230" s="2" t="s">
        <v>9</v>
      </c>
      <c r="E230" s="7" t="s">
        <v>10</v>
      </c>
      <c r="F230" s="2">
        <v>0</v>
      </c>
      <c r="G230" s="3">
        <v>18</v>
      </c>
      <c r="H230" s="3" t="s">
        <v>10</v>
      </c>
      <c r="J230" s="2">
        <v>232</v>
      </c>
      <c r="K230" s="2" t="str">
        <f t="shared" si="14"/>
        <v>A7015155</v>
      </c>
      <c r="L230" s="2" t="str">
        <f t="shared" si="15"/>
        <v>ITA</v>
      </c>
      <c r="M230" s="2" t="str">
        <f t="shared" si="16"/>
        <v>SG</v>
      </c>
      <c r="N230" s="2" t="str">
        <f t="shared" si="17"/>
        <v>terminato</v>
      </c>
      <c r="O230" s="2">
        <v>0</v>
      </c>
      <c r="P230" s="3">
        <v>18</v>
      </c>
      <c r="Q230" s="3" t="str">
        <f t="shared" si="18"/>
        <v/>
      </c>
      <c r="R230" s="3" t="str">
        <f t="shared" si="19"/>
        <v>ITA-SG-18</v>
      </c>
      <c r="S230" s="3" t="str">
        <f t="shared" si="20"/>
        <v>015</v>
      </c>
    </row>
    <row r="231" spans="1:19" ht="12.75" customHeight="1" x14ac:dyDescent="0.3">
      <c r="A231" s="2">
        <v>233</v>
      </c>
      <c r="B231" s="2" t="s">
        <v>129</v>
      </c>
      <c r="C231" s="8" t="s">
        <v>8</v>
      </c>
      <c r="D231" s="2" t="s">
        <v>9</v>
      </c>
      <c r="F231" s="2">
        <v>20</v>
      </c>
      <c r="G231" s="3">
        <v>22</v>
      </c>
      <c r="H231" s="3" t="str">
        <f>IF(E231="","non terminato","terminato")</f>
        <v>non terminato</v>
      </c>
      <c r="J231" s="2">
        <v>233</v>
      </c>
      <c r="K231" s="2" t="str">
        <f t="shared" si="14"/>
        <v>A7015155</v>
      </c>
      <c r="L231" s="2" t="str">
        <f t="shared" si="15"/>
        <v>ITA</v>
      </c>
      <c r="M231" s="2" t="str">
        <f t="shared" si="16"/>
        <v>SG</v>
      </c>
      <c r="N231" s="2" t="str">
        <f t="shared" si="17"/>
        <v/>
      </c>
      <c r="O231" s="2">
        <v>20</v>
      </c>
      <c r="P231" s="3">
        <v>22</v>
      </c>
      <c r="Q231" s="3">
        <f t="shared" si="18"/>
        <v>440</v>
      </c>
      <c r="R231" s="3" t="str">
        <f t="shared" si="19"/>
        <v>ITA-SG-22</v>
      </c>
      <c r="S231" s="3" t="str">
        <f t="shared" si="20"/>
        <v>015</v>
      </c>
    </row>
    <row r="232" spans="1:19" ht="12.75" customHeight="1" x14ac:dyDescent="0.3">
      <c r="A232" s="2">
        <v>234</v>
      </c>
      <c r="B232" s="2" t="s">
        <v>130</v>
      </c>
      <c r="C232" s="8" t="s">
        <v>8</v>
      </c>
      <c r="D232" s="2" t="s">
        <v>44</v>
      </c>
      <c r="E232" s="7" t="s">
        <v>10</v>
      </c>
      <c r="F232" s="2">
        <v>0</v>
      </c>
      <c r="G232" s="3">
        <v>27</v>
      </c>
      <c r="H232" s="3" t="s">
        <v>10</v>
      </c>
      <c r="J232" s="2">
        <v>234</v>
      </c>
      <c r="K232" s="2" t="str">
        <f t="shared" si="14"/>
        <v>F4339651</v>
      </c>
      <c r="L232" s="2" t="str">
        <f t="shared" si="15"/>
        <v>ITA</v>
      </c>
      <c r="M232" s="2" t="str">
        <f t="shared" si="16"/>
        <v>zan pin SPA</v>
      </c>
      <c r="N232" s="2" t="str">
        <f t="shared" si="17"/>
        <v>terminato</v>
      </c>
      <c r="O232" s="2">
        <v>0</v>
      </c>
      <c r="P232" s="3">
        <v>27</v>
      </c>
      <c r="Q232" s="3" t="str">
        <f t="shared" si="18"/>
        <v/>
      </c>
      <c r="R232" s="3" t="str">
        <f t="shared" si="19"/>
        <v>ITA-zan pin SPA-27</v>
      </c>
      <c r="S232" s="3" t="str">
        <f t="shared" si="20"/>
        <v>339</v>
      </c>
    </row>
    <row r="233" spans="1:19" ht="12.75" customHeight="1" x14ac:dyDescent="0.3">
      <c r="A233" s="2">
        <v>235</v>
      </c>
      <c r="B233" s="2" t="s">
        <v>130</v>
      </c>
      <c r="C233" s="8" t="s">
        <v>8</v>
      </c>
      <c r="D233" s="2" t="s">
        <v>44</v>
      </c>
      <c r="F233" s="2">
        <v>10</v>
      </c>
      <c r="G233" s="3">
        <v>20</v>
      </c>
      <c r="H233" s="3" t="str">
        <f>IF(E233="","non terminato","terminato")</f>
        <v>non terminato</v>
      </c>
      <c r="J233" s="2">
        <v>235</v>
      </c>
      <c r="K233" s="2" t="str">
        <f t="shared" si="14"/>
        <v>F4339651</v>
      </c>
      <c r="L233" s="2" t="str">
        <f t="shared" si="15"/>
        <v>ITA</v>
      </c>
      <c r="M233" s="2" t="str">
        <f t="shared" si="16"/>
        <v>zan pin SPA</v>
      </c>
      <c r="N233" s="2" t="str">
        <f t="shared" si="17"/>
        <v/>
      </c>
      <c r="O233" s="2">
        <v>10</v>
      </c>
      <c r="P233" s="3">
        <v>20</v>
      </c>
      <c r="Q233" s="3">
        <f t="shared" si="18"/>
        <v>200</v>
      </c>
      <c r="R233" s="3" t="str">
        <f t="shared" si="19"/>
        <v>ITA-zan pin SPA-20</v>
      </c>
      <c r="S233" s="3" t="str">
        <f t="shared" si="20"/>
        <v>339</v>
      </c>
    </row>
    <row r="234" spans="1:19" ht="12.75" customHeight="1" x14ac:dyDescent="0.3">
      <c r="A234" s="2">
        <v>236</v>
      </c>
      <c r="B234" s="2" t="s">
        <v>131</v>
      </c>
      <c r="C234" s="8" t="s">
        <v>8</v>
      </c>
      <c r="D234" s="2" t="s">
        <v>9</v>
      </c>
      <c r="E234" s="7" t="s">
        <v>10</v>
      </c>
      <c r="F234" s="2">
        <v>0</v>
      </c>
      <c r="G234" s="3">
        <v>16</v>
      </c>
      <c r="H234" s="3" t="s">
        <v>10</v>
      </c>
      <c r="J234" s="2">
        <v>236</v>
      </c>
      <c r="K234" s="2" t="str">
        <f t="shared" si="14"/>
        <v>G0155315</v>
      </c>
      <c r="L234" s="2" t="str">
        <f t="shared" si="15"/>
        <v>ITA</v>
      </c>
      <c r="M234" s="2" t="str">
        <f t="shared" si="16"/>
        <v>SG</v>
      </c>
      <c r="N234" s="2" t="str">
        <f t="shared" si="17"/>
        <v>terminato</v>
      </c>
      <c r="O234" s="2">
        <v>0</v>
      </c>
      <c r="P234" s="3">
        <v>16</v>
      </c>
      <c r="Q234" s="3" t="str">
        <f t="shared" si="18"/>
        <v/>
      </c>
      <c r="R234" s="3" t="str">
        <f t="shared" si="19"/>
        <v>ITA-SG-16</v>
      </c>
      <c r="S234" s="3" t="str">
        <f t="shared" si="20"/>
        <v>155</v>
      </c>
    </row>
    <row r="235" spans="1:19" ht="12.75" customHeight="1" x14ac:dyDescent="0.3">
      <c r="A235" s="2">
        <v>237</v>
      </c>
      <c r="B235" s="2" t="s">
        <v>131</v>
      </c>
      <c r="C235" s="8" t="s">
        <v>8</v>
      </c>
      <c r="D235" s="2" t="s">
        <v>9</v>
      </c>
      <c r="F235" s="2">
        <v>20</v>
      </c>
      <c r="G235" s="3">
        <v>19</v>
      </c>
      <c r="H235" s="3" t="str">
        <f>IF(E235="","non terminato","terminato")</f>
        <v>non terminato</v>
      </c>
      <c r="J235" s="2">
        <v>237</v>
      </c>
      <c r="K235" s="2" t="str">
        <f t="shared" si="14"/>
        <v>G0155315</v>
      </c>
      <c r="L235" s="2" t="str">
        <f t="shared" si="15"/>
        <v>ITA</v>
      </c>
      <c r="M235" s="2" t="str">
        <f t="shared" si="16"/>
        <v>SG</v>
      </c>
      <c r="N235" s="2" t="str">
        <f t="shared" si="17"/>
        <v/>
      </c>
      <c r="O235" s="2">
        <v>20</v>
      </c>
      <c r="P235" s="3">
        <v>19</v>
      </c>
      <c r="Q235" s="3">
        <f t="shared" si="18"/>
        <v>380</v>
      </c>
      <c r="R235" s="3" t="str">
        <f t="shared" si="19"/>
        <v>ITA-SG-19</v>
      </c>
      <c r="S235" s="3" t="str">
        <f t="shared" si="20"/>
        <v>155</v>
      </c>
    </row>
    <row r="236" spans="1:19" ht="12.75" customHeight="1" x14ac:dyDescent="0.3">
      <c r="A236" s="2">
        <v>238</v>
      </c>
      <c r="B236" s="2" t="s">
        <v>132</v>
      </c>
      <c r="C236" s="8" t="s">
        <v>8</v>
      </c>
      <c r="D236" s="2" t="s">
        <v>44</v>
      </c>
      <c r="E236" s="7" t="s">
        <v>10</v>
      </c>
      <c r="F236" s="2">
        <v>0</v>
      </c>
      <c r="G236" s="3">
        <v>17</v>
      </c>
      <c r="H236" s="3" t="s">
        <v>10</v>
      </c>
      <c r="J236" s="2">
        <v>238</v>
      </c>
      <c r="K236" s="2" t="str">
        <f t="shared" si="14"/>
        <v>M4007817</v>
      </c>
      <c r="L236" s="2" t="str">
        <f t="shared" si="15"/>
        <v>ITA</v>
      </c>
      <c r="M236" s="2" t="str">
        <f t="shared" si="16"/>
        <v>zan pin SPA</v>
      </c>
      <c r="N236" s="2" t="str">
        <f t="shared" si="17"/>
        <v>terminato</v>
      </c>
      <c r="O236" s="2">
        <v>0</v>
      </c>
      <c r="P236" s="3">
        <v>17</v>
      </c>
      <c r="Q236" s="3" t="str">
        <f t="shared" si="18"/>
        <v/>
      </c>
      <c r="R236" s="3" t="str">
        <f t="shared" si="19"/>
        <v>ITA-zan pin SPA-17</v>
      </c>
      <c r="S236" s="3" t="str">
        <f t="shared" si="20"/>
        <v>007</v>
      </c>
    </row>
    <row r="237" spans="1:19" ht="12.75" customHeight="1" x14ac:dyDescent="0.3">
      <c r="A237" s="2">
        <v>239</v>
      </c>
      <c r="B237" s="2" t="s">
        <v>133</v>
      </c>
      <c r="C237" s="8" t="s">
        <v>8</v>
      </c>
      <c r="D237" s="2" t="s">
        <v>72</v>
      </c>
      <c r="E237" s="7" t="s">
        <v>10</v>
      </c>
      <c r="F237" s="2">
        <v>0</v>
      </c>
      <c r="G237" s="3">
        <v>23</v>
      </c>
      <c r="H237" s="3" t="s">
        <v>10</v>
      </c>
      <c r="J237" s="2">
        <v>239</v>
      </c>
      <c r="K237" s="2" t="str">
        <f t="shared" si="14"/>
        <v>D6949064</v>
      </c>
      <c r="L237" s="2" t="str">
        <f t="shared" si="15"/>
        <v>ITA</v>
      </c>
      <c r="M237" s="2" t="str">
        <f t="shared" si="16"/>
        <v>lollo SRL</v>
      </c>
      <c r="N237" s="2" t="str">
        <f t="shared" si="17"/>
        <v>terminato</v>
      </c>
      <c r="O237" s="2">
        <v>0</v>
      </c>
      <c r="P237" s="3">
        <v>23</v>
      </c>
      <c r="Q237" s="3" t="str">
        <f t="shared" si="18"/>
        <v/>
      </c>
      <c r="R237" s="3" t="str">
        <f t="shared" si="19"/>
        <v>ITA-lollo SRL-23</v>
      </c>
      <c r="S237" s="3" t="str">
        <f t="shared" si="20"/>
        <v>949</v>
      </c>
    </row>
    <row r="238" spans="1:19" ht="12.75" customHeight="1" x14ac:dyDescent="0.3">
      <c r="A238" s="2">
        <v>240</v>
      </c>
      <c r="B238" s="2" t="s">
        <v>134</v>
      </c>
      <c r="C238" s="8" t="s">
        <v>8</v>
      </c>
      <c r="D238" s="2" t="s">
        <v>9</v>
      </c>
      <c r="F238" s="2">
        <v>20</v>
      </c>
      <c r="G238" s="3">
        <v>15</v>
      </c>
      <c r="H238" s="3" t="str">
        <f>IF(E238="","non terminato","terminato")</f>
        <v>non terminato</v>
      </c>
      <c r="J238" s="2">
        <v>240</v>
      </c>
      <c r="K238" s="2" t="str">
        <f t="shared" si="14"/>
        <v>A8958298</v>
      </c>
      <c r="L238" s="2" t="str">
        <f t="shared" si="15"/>
        <v>ITA</v>
      </c>
      <c r="M238" s="2" t="str">
        <f t="shared" si="16"/>
        <v>SG</v>
      </c>
      <c r="N238" s="2" t="str">
        <f t="shared" si="17"/>
        <v/>
      </c>
      <c r="O238" s="2">
        <v>20</v>
      </c>
      <c r="P238" s="3">
        <v>15</v>
      </c>
      <c r="Q238" s="3">
        <f t="shared" si="18"/>
        <v>300</v>
      </c>
      <c r="R238" s="3" t="str">
        <f t="shared" si="19"/>
        <v>ITA-SG-15</v>
      </c>
      <c r="S238" s="3" t="str">
        <f t="shared" si="20"/>
        <v>958</v>
      </c>
    </row>
    <row r="239" spans="1:19" ht="12.75" customHeight="1" x14ac:dyDescent="0.3">
      <c r="A239" s="2">
        <v>241</v>
      </c>
      <c r="B239" s="2" t="s">
        <v>134</v>
      </c>
      <c r="C239" s="8" t="s">
        <v>8</v>
      </c>
      <c r="D239" s="2" t="s">
        <v>9</v>
      </c>
      <c r="E239" s="7" t="s">
        <v>10</v>
      </c>
      <c r="F239" s="2">
        <v>0</v>
      </c>
      <c r="G239" s="3">
        <v>10</v>
      </c>
      <c r="H239" s="3" t="s">
        <v>10</v>
      </c>
      <c r="J239" s="2">
        <v>241</v>
      </c>
      <c r="K239" s="2" t="str">
        <f t="shared" si="14"/>
        <v>A8958298</v>
      </c>
      <c r="L239" s="2" t="str">
        <f t="shared" si="15"/>
        <v>ITA</v>
      </c>
      <c r="M239" s="2" t="str">
        <f t="shared" si="16"/>
        <v>SG</v>
      </c>
      <c r="N239" s="2" t="str">
        <f t="shared" si="17"/>
        <v>terminato</v>
      </c>
      <c r="O239" s="2">
        <v>0</v>
      </c>
      <c r="P239" s="3">
        <v>10</v>
      </c>
      <c r="Q239" s="3" t="str">
        <f t="shared" si="18"/>
        <v/>
      </c>
      <c r="R239" s="3" t="str">
        <f t="shared" si="19"/>
        <v>ITA-SG-10</v>
      </c>
      <c r="S239" s="3" t="str">
        <f t="shared" si="20"/>
        <v>958</v>
      </c>
    </row>
    <row r="240" spans="1:19" ht="12.75" customHeight="1" x14ac:dyDescent="0.3">
      <c r="A240" s="2">
        <v>242</v>
      </c>
      <c r="B240" s="2" t="s">
        <v>135</v>
      </c>
      <c r="C240" s="8" t="s">
        <v>8</v>
      </c>
      <c r="D240" s="2" t="s">
        <v>51</v>
      </c>
      <c r="E240" s="7" t="s">
        <v>10</v>
      </c>
      <c r="F240" s="2">
        <v>0</v>
      </c>
      <c r="G240" s="3">
        <v>20</v>
      </c>
      <c r="H240" s="3" t="s">
        <v>10</v>
      </c>
      <c r="J240" s="2">
        <v>242</v>
      </c>
      <c r="K240" s="2" t="str">
        <f t="shared" si="14"/>
        <v>E3154781</v>
      </c>
      <c r="L240" s="2" t="str">
        <f t="shared" si="15"/>
        <v>ITA</v>
      </c>
      <c r="M240" s="2" t="str">
        <f t="shared" si="16"/>
        <v>zan S.R.L.</v>
      </c>
      <c r="N240" s="2" t="str">
        <f t="shared" si="17"/>
        <v>terminato</v>
      </c>
      <c r="O240" s="2">
        <v>0</v>
      </c>
      <c r="P240" s="3">
        <v>20</v>
      </c>
      <c r="Q240" s="3" t="str">
        <f t="shared" si="18"/>
        <v/>
      </c>
      <c r="R240" s="3" t="str">
        <f t="shared" si="19"/>
        <v>ITA-zan S.R.L.-20</v>
      </c>
      <c r="S240" s="3" t="str">
        <f t="shared" si="20"/>
        <v>154</v>
      </c>
    </row>
    <row r="241" spans="1:19" ht="12.75" customHeight="1" x14ac:dyDescent="0.3">
      <c r="A241" s="2">
        <v>243</v>
      </c>
      <c r="B241" s="2" t="s">
        <v>135</v>
      </c>
      <c r="C241" s="8" t="s">
        <v>8</v>
      </c>
      <c r="D241" s="2" t="s">
        <v>51</v>
      </c>
      <c r="F241" s="2">
        <v>10</v>
      </c>
      <c r="G241" s="3">
        <v>12</v>
      </c>
      <c r="H241" s="3" t="str">
        <f>IF(E241="","non terminato","terminato")</f>
        <v>non terminato</v>
      </c>
      <c r="J241" s="2">
        <v>243</v>
      </c>
      <c r="K241" s="2" t="str">
        <f t="shared" si="14"/>
        <v>E3154781</v>
      </c>
      <c r="L241" s="2" t="str">
        <f t="shared" si="15"/>
        <v>ITA</v>
      </c>
      <c r="M241" s="2" t="str">
        <f t="shared" si="16"/>
        <v>zan S.R.L.</v>
      </c>
      <c r="N241" s="2" t="str">
        <f t="shared" si="17"/>
        <v/>
      </c>
      <c r="O241" s="2">
        <v>10</v>
      </c>
      <c r="P241" s="3">
        <v>12</v>
      </c>
      <c r="Q241" s="3">
        <f t="shared" si="18"/>
        <v>120</v>
      </c>
      <c r="R241" s="3" t="str">
        <f t="shared" si="19"/>
        <v>ITA-zan S.R.L.-12</v>
      </c>
      <c r="S241" s="3" t="str">
        <f t="shared" si="20"/>
        <v>154</v>
      </c>
    </row>
    <row r="242" spans="1:19" ht="12.75" customHeight="1" x14ac:dyDescent="0.3">
      <c r="A242" s="2">
        <v>244</v>
      </c>
      <c r="B242" s="2" t="s">
        <v>135</v>
      </c>
      <c r="C242" s="8" t="s">
        <v>8</v>
      </c>
      <c r="D242" s="2" t="s">
        <v>51</v>
      </c>
      <c r="F242" s="2">
        <v>20</v>
      </c>
      <c r="G242" s="3">
        <v>37</v>
      </c>
      <c r="H242" s="3" t="str">
        <f>IF(E242="","non terminato","terminato")</f>
        <v>non terminato</v>
      </c>
      <c r="J242" s="2">
        <v>244</v>
      </c>
      <c r="K242" s="2" t="str">
        <f t="shared" si="14"/>
        <v>E3154781</v>
      </c>
      <c r="L242" s="2" t="str">
        <f t="shared" si="15"/>
        <v>ITA</v>
      </c>
      <c r="M242" s="2" t="str">
        <f t="shared" si="16"/>
        <v>zan S.R.L.</v>
      </c>
      <c r="N242" s="2" t="str">
        <f t="shared" si="17"/>
        <v/>
      </c>
      <c r="O242" s="2">
        <v>20</v>
      </c>
      <c r="P242" s="3">
        <v>37</v>
      </c>
      <c r="Q242" s="3">
        <f t="shared" si="18"/>
        <v>740</v>
      </c>
      <c r="R242" s="3" t="str">
        <f t="shared" si="19"/>
        <v>ITA-zan S.R.L.-37</v>
      </c>
      <c r="S242" s="3" t="str">
        <f t="shared" si="20"/>
        <v>154</v>
      </c>
    </row>
    <row r="243" spans="1:19" ht="12.75" customHeight="1" x14ac:dyDescent="0.3">
      <c r="A243" s="2">
        <v>245</v>
      </c>
      <c r="B243" s="2" t="s">
        <v>136</v>
      </c>
      <c r="C243" s="8" t="s">
        <v>8</v>
      </c>
      <c r="D243" s="2" t="s">
        <v>33</v>
      </c>
      <c r="E243" s="7" t="s">
        <v>10</v>
      </c>
      <c r="F243" s="2">
        <v>0</v>
      </c>
      <c r="G243" s="3">
        <v>18</v>
      </c>
      <c r="H243" s="3" t="s">
        <v>10</v>
      </c>
      <c r="J243" s="2">
        <v>245</v>
      </c>
      <c r="K243" s="2" t="str">
        <f t="shared" si="14"/>
        <v>M0944448</v>
      </c>
      <c r="L243" s="2" t="str">
        <f t="shared" si="15"/>
        <v>ITA</v>
      </c>
      <c r="M243" s="2" t="str">
        <f t="shared" si="16"/>
        <v>zan VETRI</v>
      </c>
      <c r="N243" s="2" t="str">
        <f t="shared" si="17"/>
        <v>terminato</v>
      </c>
      <c r="O243" s="2">
        <v>0</v>
      </c>
      <c r="P243" s="3">
        <v>18</v>
      </c>
      <c r="Q243" s="3" t="str">
        <f t="shared" si="18"/>
        <v/>
      </c>
      <c r="R243" s="3" t="str">
        <f t="shared" si="19"/>
        <v>ITA-zan VETRI-18</v>
      </c>
      <c r="S243" s="3" t="str">
        <f t="shared" si="20"/>
        <v>944</v>
      </c>
    </row>
    <row r="244" spans="1:19" ht="12.75" customHeight="1" x14ac:dyDescent="0.3">
      <c r="A244" s="2">
        <v>246</v>
      </c>
      <c r="B244" s="2" t="s">
        <v>137</v>
      </c>
      <c r="C244" s="8" t="s">
        <v>8</v>
      </c>
      <c r="D244" s="2" t="s">
        <v>9</v>
      </c>
      <c r="F244" s="2">
        <v>20</v>
      </c>
      <c r="G244" s="3">
        <v>26</v>
      </c>
      <c r="H244" s="3" t="str">
        <f>IF(E244="","non terminato","terminato")</f>
        <v>non terminato</v>
      </c>
      <c r="J244" s="2">
        <v>246</v>
      </c>
      <c r="K244" s="2" t="str">
        <f t="shared" si="14"/>
        <v>A8350272</v>
      </c>
      <c r="L244" s="2" t="str">
        <f t="shared" si="15"/>
        <v>ITA</v>
      </c>
      <c r="M244" s="2" t="str">
        <f t="shared" si="16"/>
        <v>SG</v>
      </c>
      <c r="N244" s="2" t="str">
        <f t="shared" si="17"/>
        <v/>
      </c>
      <c r="O244" s="2">
        <v>20</v>
      </c>
      <c r="P244" s="3">
        <v>26</v>
      </c>
      <c r="Q244" s="3">
        <f t="shared" si="18"/>
        <v>520</v>
      </c>
      <c r="R244" s="3" t="str">
        <f t="shared" si="19"/>
        <v>ITA-SG-26</v>
      </c>
      <c r="S244" s="3" t="str">
        <f t="shared" si="20"/>
        <v>350</v>
      </c>
    </row>
    <row r="245" spans="1:19" ht="12.75" customHeight="1" x14ac:dyDescent="0.3">
      <c r="A245" s="2">
        <v>247</v>
      </c>
      <c r="B245" s="2" t="s">
        <v>137</v>
      </c>
      <c r="C245" s="8" t="s">
        <v>8</v>
      </c>
      <c r="D245" s="2" t="s">
        <v>9</v>
      </c>
      <c r="F245" s="2">
        <v>10</v>
      </c>
      <c r="G245" s="3">
        <v>16</v>
      </c>
      <c r="H245" s="3" t="str">
        <f>IF(E245="","non terminato","terminato")</f>
        <v>non terminato</v>
      </c>
      <c r="J245" s="2">
        <v>247</v>
      </c>
      <c r="K245" s="2" t="str">
        <f t="shared" si="14"/>
        <v>A8350272</v>
      </c>
      <c r="L245" s="2" t="str">
        <f t="shared" si="15"/>
        <v>ITA</v>
      </c>
      <c r="M245" s="2" t="str">
        <f t="shared" si="16"/>
        <v>SG</v>
      </c>
      <c r="N245" s="2" t="str">
        <f t="shared" si="17"/>
        <v/>
      </c>
      <c r="O245" s="2">
        <v>10</v>
      </c>
      <c r="P245" s="3">
        <v>16</v>
      </c>
      <c r="Q245" s="3">
        <f t="shared" si="18"/>
        <v>160</v>
      </c>
      <c r="R245" s="3" t="str">
        <f t="shared" si="19"/>
        <v>ITA-SG-16</v>
      </c>
      <c r="S245" s="3" t="str">
        <f t="shared" si="20"/>
        <v>350</v>
      </c>
    </row>
    <row r="246" spans="1:19" ht="12.75" customHeight="1" x14ac:dyDescent="0.3">
      <c r="A246" s="2">
        <v>248</v>
      </c>
      <c r="B246" s="2" t="s">
        <v>137</v>
      </c>
      <c r="C246" s="8" t="s">
        <v>8</v>
      </c>
      <c r="D246" s="2" t="s">
        <v>9</v>
      </c>
      <c r="E246" s="7" t="s">
        <v>10</v>
      </c>
      <c r="F246" s="2">
        <v>0</v>
      </c>
      <c r="G246" s="3">
        <v>26</v>
      </c>
      <c r="H246" s="3" t="s">
        <v>10</v>
      </c>
      <c r="J246" s="2">
        <v>248</v>
      </c>
      <c r="K246" s="2" t="str">
        <f t="shared" si="14"/>
        <v>A8350272</v>
      </c>
      <c r="L246" s="2" t="str">
        <f t="shared" si="15"/>
        <v>ITA</v>
      </c>
      <c r="M246" s="2" t="str">
        <f t="shared" si="16"/>
        <v>SG</v>
      </c>
      <c r="N246" s="2" t="str">
        <f t="shared" si="17"/>
        <v>terminato</v>
      </c>
      <c r="O246" s="2">
        <v>0</v>
      </c>
      <c r="P246" s="3">
        <v>26</v>
      </c>
      <c r="Q246" s="3" t="str">
        <f t="shared" si="18"/>
        <v/>
      </c>
      <c r="R246" s="3" t="str">
        <f t="shared" si="19"/>
        <v>ITA-SG-26</v>
      </c>
      <c r="S246" s="3" t="str">
        <f t="shared" si="20"/>
        <v>350</v>
      </c>
    </row>
    <row r="247" spans="1:19" ht="12.75" customHeight="1" x14ac:dyDescent="0.3">
      <c r="A247" s="2">
        <v>249</v>
      </c>
      <c r="B247" s="2" t="s">
        <v>138</v>
      </c>
      <c r="C247" s="8" t="s">
        <v>8</v>
      </c>
      <c r="D247" s="2" t="s">
        <v>9</v>
      </c>
      <c r="E247" s="7" t="s">
        <v>10</v>
      </c>
      <c r="F247" s="2">
        <v>0</v>
      </c>
      <c r="G247" s="3">
        <v>26</v>
      </c>
      <c r="H247" s="3" t="s">
        <v>10</v>
      </c>
      <c r="J247" s="2">
        <v>249</v>
      </c>
      <c r="K247" s="2" t="str">
        <f t="shared" si="14"/>
        <v>N8312126</v>
      </c>
      <c r="L247" s="2" t="str">
        <f t="shared" si="15"/>
        <v>ITA</v>
      </c>
      <c r="M247" s="2" t="str">
        <f t="shared" si="16"/>
        <v>SG</v>
      </c>
      <c r="N247" s="2" t="str">
        <f t="shared" si="17"/>
        <v>terminato</v>
      </c>
      <c r="O247" s="2">
        <v>0</v>
      </c>
      <c r="P247" s="3">
        <v>26</v>
      </c>
      <c r="Q247" s="3" t="str">
        <f t="shared" si="18"/>
        <v/>
      </c>
      <c r="R247" s="3" t="str">
        <f t="shared" si="19"/>
        <v>ITA-SG-26</v>
      </c>
      <c r="S247" s="3" t="str">
        <f t="shared" si="20"/>
        <v>312</v>
      </c>
    </row>
    <row r="248" spans="1:19" ht="12.75" customHeight="1" x14ac:dyDescent="0.3">
      <c r="A248" s="2">
        <v>250</v>
      </c>
      <c r="B248" s="2" t="s">
        <v>138</v>
      </c>
      <c r="C248" s="8" t="s">
        <v>8</v>
      </c>
      <c r="D248" s="2" t="s">
        <v>9</v>
      </c>
      <c r="F248" s="2">
        <v>20</v>
      </c>
      <c r="G248" s="3">
        <v>17</v>
      </c>
      <c r="H248" s="3" t="str">
        <f>IF(E248="","non terminato","terminato")</f>
        <v>non terminato</v>
      </c>
      <c r="J248" s="2">
        <v>250</v>
      </c>
      <c r="K248" s="2" t="str">
        <f t="shared" si="14"/>
        <v>N8312126</v>
      </c>
      <c r="L248" s="2" t="str">
        <f t="shared" si="15"/>
        <v>ITA</v>
      </c>
      <c r="M248" s="2" t="str">
        <f t="shared" si="16"/>
        <v>SG</v>
      </c>
      <c r="N248" s="2" t="str">
        <f t="shared" si="17"/>
        <v/>
      </c>
      <c r="O248" s="2">
        <v>20</v>
      </c>
      <c r="P248" s="3">
        <v>17</v>
      </c>
      <c r="Q248" s="3">
        <f t="shared" si="18"/>
        <v>340</v>
      </c>
      <c r="R248" s="3" t="str">
        <f t="shared" si="19"/>
        <v>ITA-SG-17</v>
      </c>
      <c r="S248" s="3" t="str">
        <f t="shared" si="20"/>
        <v>312</v>
      </c>
    </row>
    <row r="249" spans="1:19" ht="12.75" customHeight="1" x14ac:dyDescent="0.3">
      <c r="A249" s="2">
        <v>251</v>
      </c>
      <c r="B249" s="2" t="s">
        <v>139</v>
      </c>
      <c r="C249" s="8" t="s">
        <v>8</v>
      </c>
      <c r="D249" s="2" t="s">
        <v>51</v>
      </c>
      <c r="E249" s="7" t="s">
        <v>10</v>
      </c>
      <c r="F249" s="2">
        <v>0</v>
      </c>
      <c r="G249" s="3">
        <v>27</v>
      </c>
      <c r="H249" s="3" t="s">
        <v>10</v>
      </c>
      <c r="J249" s="2">
        <v>251</v>
      </c>
      <c r="K249" s="2" t="str">
        <f t="shared" si="14"/>
        <v>M7772078</v>
      </c>
      <c r="L249" s="2" t="str">
        <f t="shared" si="15"/>
        <v>ITA</v>
      </c>
      <c r="M249" s="2" t="str">
        <f t="shared" si="16"/>
        <v>zan S.R.L.</v>
      </c>
      <c r="N249" s="2" t="str">
        <f t="shared" si="17"/>
        <v>terminato</v>
      </c>
      <c r="O249" s="2">
        <v>0</v>
      </c>
      <c r="P249" s="3">
        <v>27</v>
      </c>
      <c r="Q249" s="3" t="str">
        <f t="shared" si="18"/>
        <v/>
      </c>
      <c r="R249" s="3" t="str">
        <f t="shared" si="19"/>
        <v>ITA-zan S.R.L.-27</v>
      </c>
      <c r="S249" s="3" t="str">
        <f t="shared" si="20"/>
        <v>772</v>
      </c>
    </row>
    <row r="250" spans="1:19" ht="12.75" customHeight="1" x14ac:dyDescent="0.3">
      <c r="A250" s="2">
        <v>252</v>
      </c>
      <c r="B250" s="2" t="s">
        <v>140</v>
      </c>
      <c r="C250" s="8" t="s">
        <v>8</v>
      </c>
      <c r="D250" s="2" t="s">
        <v>33</v>
      </c>
      <c r="E250" s="7" t="s">
        <v>10</v>
      </c>
      <c r="F250" s="2">
        <v>0</v>
      </c>
      <c r="G250" s="3">
        <v>30</v>
      </c>
      <c r="H250" s="3" t="s">
        <v>10</v>
      </c>
      <c r="J250" s="2">
        <v>252</v>
      </c>
      <c r="K250" s="2" t="str">
        <f t="shared" si="14"/>
        <v>D0589064</v>
      </c>
      <c r="L250" s="2" t="str">
        <f t="shared" si="15"/>
        <v>ITA</v>
      </c>
      <c r="M250" s="2" t="str">
        <f t="shared" si="16"/>
        <v>zan VETRI</v>
      </c>
      <c r="N250" s="2" t="str">
        <f t="shared" si="17"/>
        <v>terminato</v>
      </c>
      <c r="O250" s="2">
        <v>0</v>
      </c>
      <c r="P250" s="3">
        <v>30</v>
      </c>
      <c r="Q250" s="3" t="str">
        <f t="shared" si="18"/>
        <v/>
      </c>
      <c r="R250" s="3" t="str">
        <f t="shared" si="19"/>
        <v>ITA-zan VETRI-30</v>
      </c>
      <c r="S250" s="3" t="str">
        <f t="shared" si="20"/>
        <v>589</v>
      </c>
    </row>
    <row r="251" spans="1:19" ht="12.75" customHeight="1" x14ac:dyDescent="0.3">
      <c r="A251" s="2">
        <v>253</v>
      </c>
      <c r="B251" s="2" t="s">
        <v>141</v>
      </c>
      <c r="C251" s="8" t="s">
        <v>8</v>
      </c>
      <c r="D251" s="2" t="s">
        <v>9</v>
      </c>
      <c r="E251" s="7" t="s">
        <v>10</v>
      </c>
      <c r="F251" s="2">
        <v>0</v>
      </c>
      <c r="G251" s="3">
        <v>12</v>
      </c>
      <c r="H251" s="3" t="s">
        <v>10</v>
      </c>
      <c r="J251" s="2">
        <v>253</v>
      </c>
      <c r="K251" s="2" t="str">
        <f t="shared" si="14"/>
        <v>V2666190</v>
      </c>
      <c r="L251" s="2" t="str">
        <f t="shared" si="15"/>
        <v>ITA</v>
      </c>
      <c r="M251" s="2" t="str">
        <f t="shared" si="16"/>
        <v>SG</v>
      </c>
      <c r="N251" s="2" t="str">
        <f t="shared" si="17"/>
        <v>terminato</v>
      </c>
      <c r="O251" s="2">
        <v>0</v>
      </c>
      <c r="P251" s="3">
        <v>12</v>
      </c>
      <c r="Q251" s="3" t="str">
        <f t="shared" si="18"/>
        <v/>
      </c>
      <c r="R251" s="3" t="str">
        <f t="shared" si="19"/>
        <v>ITA-SG-12</v>
      </c>
      <c r="S251" s="3" t="str">
        <f t="shared" si="20"/>
        <v>666</v>
      </c>
    </row>
    <row r="252" spans="1:19" ht="12.75" customHeight="1" x14ac:dyDescent="0.3">
      <c r="A252" s="2">
        <v>254</v>
      </c>
      <c r="B252" s="2" t="s">
        <v>141</v>
      </c>
      <c r="C252" s="8" t="s">
        <v>8</v>
      </c>
      <c r="D252" s="2" t="s">
        <v>9</v>
      </c>
      <c r="F252" s="2">
        <v>20</v>
      </c>
      <c r="G252" s="3">
        <v>23</v>
      </c>
      <c r="H252" s="3" t="str">
        <f>IF(E252="","non terminato","terminato")</f>
        <v>non terminato</v>
      </c>
      <c r="J252" s="2">
        <v>254</v>
      </c>
      <c r="K252" s="2" t="str">
        <f t="shared" si="14"/>
        <v>V2666190</v>
      </c>
      <c r="L252" s="2" t="str">
        <f t="shared" si="15"/>
        <v>ITA</v>
      </c>
      <c r="M252" s="2" t="str">
        <f t="shared" si="16"/>
        <v>SG</v>
      </c>
      <c r="N252" s="2" t="str">
        <f t="shared" si="17"/>
        <v/>
      </c>
      <c r="O252" s="2">
        <v>20</v>
      </c>
      <c r="P252" s="3">
        <v>23</v>
      </c>
      <c r="Q252" s="3">
        <f t="shared" si="18"/>
        <v>460</v>
      </c>
      <c r="R252" s="3" t="str">
        <f t="shared" si="19"/>
        <v>ITA-SG-23</v>
      </c>
      <c r="S252" s="3" t="str">
        <f t="shared" si="20"/>
        <v>666</v>
      </c>
    </row>
    <row r="253" spans="1:19" ht="12.75" customHeight="1" x14ac:dyDescent="0.3">
      <c r="A253" s="2">
        <v>255</v>
      </c>
      <c r="B253" s="2" t="s">
        <v>142</v>
      </c>
      <c r="C253" s="2" t="s">
        <v>13</v>
      </c>
      <c r="D253" s="2" t="s">
        <v>20</v>
      </c>
      <c r="F253" s="2">
        <v>20</v>
      </c>
      <c r="G253" s="3">
        <v>36</v>
      </c>
      <c r="H253" s="3" t="str">
        <f>IF(E253="","non terminato","terminato")</f>
        <v>non terminato</v>
      </c>
      <c r="J253" s="2">
        <v>255</v>
      </c>
      <c r="K253" s="2" t="str">
        <f t="shared" si="14"/>
        <v>M3608652</v>
      </c>
      <c r="L253" s="2" t="str">
        <f t="shared" si="15"/>
        <v>EGY</v>
      </c>
      <c r="M253" s="2" t="str">
        <f t="shared" si="16"/>
        <v>zan pin assuf S.A.E.</v>
      </c>
      <c r="N253" s="2" t="str">
        <f t="shared" si="17"/>
        <v/>
      </c>
      <c r="O253" s="2">
        <v>20</v>
      </c>
      <c r="P253" s="3">
        <v>36</v>
      </c>
      <c r="Q253" s="3">
        <f t="shared" si="18"/>
        <v>720</v>
      </c>
      <c r="R253" s="3" t="str">
        <f t="shared" si="19"/>
        <v>EGY-zan pin assuf S.A.E.-36</v>
      </c>
      <c r="S253" s="3" t="str">
        <f t="shared" si="20"/>
        <v>608</v>
      </c>
    </row>
    <row r="254" spans="1:19" ht="12.75" customHeight="1" x14ac:dyDescent="0.3">
      <c r="A254" s="2">
        <v>256</v>
      </c>
      <c r="B254" s="2" t="s">
        <v>142</v>
      </c>
      <c r="C254" s="2" t="s">
        <v>13</v>
      </c>
      <c r="D254" s="2" t="s">
        <v>20</v>
      </c>
      <c r="F254" s="2">
        <v>20</v>
      </c>
      <c r="G254" s="3">
        <v>32</v>
      </c>
      <c r="H254" s="3" t="str">
        <f>IF(E254="","non terminato","terminato")</f>
        <v>non terminato</v>
      </c>
      <c r="J254" s="2">
        <v>256</v>
      </c>
      <c r="K254" s="2" t="str">
        <f t="shared" si="14"/>
        <v>M3608652</v>
      </c>
      <c r="L254" s="2" t="str">
        <f t="shared" si="15"/>
        <v>EGY</v>
      </c>
      <c r="M254" s="2" t="str">
        <f t="shared" si="16"/>
        <v>zan pin assuf S.A.E.</v>
      </c>
      <c r="N254" s="2" t="str">
        <f t="shared" si="17"/>
        <v/>
      </c>
      <c r="O254" s="2">
        <v>20</v>
      </c>
      <c r="P254" s="3">
        <v>32</v>
      </c>
      <c r="Q254" s="3">
        <f t="shared" si="18"/>
        <v>640</v>
      </c>
      <c r="R254" s="3" t="str">
        <f t="shared" si="19"/>
        <v>EGY-zan pin assuf S.A.E.-32</v>
      </c>
      <c r="S254" s="3" t="str">
        <f t="shared" si="20"/>
        <v>608</v>
      </c>
    </row>
    <row r="255" spans="1:19" ht="12.75" customHeight="1" x14ac:dyDescent="0.3">
      <c r="A255" s="2">
        <v>257</v>
      </c>
      <c r="B255" s="2" t="s">
        <v>142</v>
      </c>
      <c r="C255" s="2" t="s">
        <v>13</v>
      </c>
      <c r="D255" s="2" t="s">
        <v>20</v>
      </c>
      <c r="E255" s="7" t="s">
        <v>10</v>
      </c>
      <c r="F255" s="2">
        <v>0</v>
      </c>
      <c r="G255" s="3">
        <v>16</v>
      </c>
      <c r="H255" s="3" t="s">
        <v>10</v>
      </c>
      <c r="J255" s="2">
        <v>257</v>
      </c>
      <c r="K255" s="2" t="str">
        <f t="shared" si="14"/>
        <v>M3608652</v>
      </c>
      <c r="L255" s="2" t="str">
        <f t="shared" si="15"/>
        <v>EGY</v>
      </c>
      <c r="M255" s="2" t="str">
        <f t="shared" si="16"/>
        <v>zan pin assuf S.A.E.</v>
      </c>
      <c r="N255" s="2" t="str">
        <f t="shared" si="17"/>
        <v>terminato</v>
      </c>
      <c r="O255" s="2">
        <v>0</v>
      </c>
      <c r="P255" s="3">
        <v>16</v>
      </c>
      <c r="Q255" s="3" t="str">
        <f t="shared" si="18"/>
        <v/>
      </c>
      <c r="R255" s="3" t="str">
        <f t="shared" si="19"/>
        <v>EGY-zan pin assuf S.A.E.-16</v>
      </c>
      <c r="S255" s="3" t="str">
        <f t="shared" si="20"/>
        <v>608</v>
      </c>
    </row>
    <row r="256" spans="1:19" ht="12.75" customHeight="1" x14ac:dyDescent="0.3">
      <c r="A256" s="2">
        <v>258</v>
      </c>
      <c r="B256" s="2" t="s">
        <v>142</v>
      </c>
      <c r="C256" s="2" t="s">
        <v>13</v>
      </c>
      <c r="D256" s="2" t="s">
        <v>20</v>
      </c>
      <c r="F256" s="2">
        <v>10</v>
      </c>
      <c r="G256" s="3">
        <v>35</v>
      </c>
      <c r="H256" s="3" t="str">
        <f>IF(E256="","non terminato","terminato")</f>
        <v>non terminato</v>
      </c>
      <c r="J256" s="2">
        <v>258</v>
      </c>
      <c r="K256" s="2" t="str">
        <f t="shared" si="14"/>
        <v>M3608652</v>
      </c>
      <c r="L256" s="2" t="str">
        <f t="shared" si="15"/>
        <v>EGY</v>
      </c>
      <c r="M256" s="2" t="str">
        <f t="shared" si="16"/>
        <v>zan pin assuf S.A.E.</v>
      </c>
      <c r="N256" s="2" t="str">
        <f t="shared" si="17"/>
        <v/>
      </c>
      <c r="O256" s="2">
        <v>10</v>
      </c>
      <c r="P256" s="3">
        <v>35</v>
      </c>
      <c r="Q256" s="3">
        <f t="shared" si="18"/>
        <v>350</v>
      </c>
      <c r="R256" s="3" t="str">
        <f t="shared" si="19"/>
        <v>EGY-zan pin assuf S.A.E.-35</v>
      </c>
      <c r="S256" s="3" t="str">
        <f t="shared" si="20"/>
        <v>608</v>
      </c>
    </row>
    <row r="257" spans="1:19" ht="12.75" customHeight="1" x14ac:dyDescent="0.3">
      <c r="A257" s="2">
        <v>259</v>
      </c>
      <c r="B257" s="2" t="s">
        <v>143</v>
      </c>
      <c r="C257" s="8" t="s">
        <v>8</v>
      </c>
      <c r="D257" s="2" t="s">
        <v>33</v>
      </c>
      <c r="E257" s="7" t="s">
        <v>10</v>
      </c>
      <c r="F257" s="2">
        <v>0</v>
      </c>
      <c r="G257" s="3">
        <v>25</v>
      </c>
      <c r="H257" s="3" t="s">
        <v>10</v>
      </c>
      <c r="J257" s="2">
        <v>259</v>
      </c>
      <c r="K257" s="2" t="str">
        <f t="shared" si="14"/>
        <v>M6158406</v>
      </c>
      <c r="L257" s="2" t="str">
        <f t="shared" si="15"/>
        <v>ITA</v>
      </c>
      <c r="M257" s="2" t="str">
        <f t="shared" si="16"/>
        <v>zan VETRI</v>
      </c>
      <c r="N257" s="2" t="str">
        <f t="shared" si="17"/>
        <v>terminato</v>
      </c>
      <c r="O257" s="2">
        <v>0</v>
      </c>
      <c r="P257" s="3">
        <v>25</v>
      </c>
      <c r="Q257" s="3" t="str">
        <f t="shared" si="18"/>
        <v/>
      </c>
      <c r="R257" s="3" t="str">
        <f t="shared" si="19"/>
        <v>ITA-zan VETRI-25</v>
      </c>
      <c r="S257" s="3" t="str">
        <f t="shared" si="20"/>
        <v>158</v>
      </c>
    </row>
    <row r="258" spans="1:19" ht="12.75" customHeight="1" x14ac:dyDescent="0.3">
      <c r="A258" s="2">
        <v>260</v>
      </c>
      <c r="B258" s="2" t="s">
        <v>144</v>
      </c>
      <c r="C258" s="8" t="s">
        <v>8</v>
      </c>
      <c r="D258" s="2" t="s">
        <v>9</v>
      </c>
      <c r="E258" s="7" t="s">
        <v>10</v>
      </c>
      <c r="F258" s="2">
        <v>0</v>
      </c>
      <c r="G258" s="3">
        <v>29</v>
      </c>
      <c r="H258" s="3" t="s">
        <v>10</v>
      </c>
      <c r="J258" s="2">
        <v>260</v>
      </c>
      <c r="K258" s="2" t="str">
        <f t="shared" ref="K258:K321" si="21">TRIM(B258)</f>
        <v>P8326884</v>
      </c>
      <c r="L258" s="2" t="str">
        <f t="shared" ref="L258:L321" si="22">TRIM(C258)</f>
        <v>ITA</v>
      </c>
      <c r="M258" s="2" t="str">
        <f t="shared" ref="M258:M321" si="23">TRIM(D258)</f>
        <v>SG</v>
      </c>
      <c r="N258" s="2" t="str">
        <f t="shared" ref="N258:N321" si="24">TRIM(E258)</f>
        <v>terminato</v>
      </c>
      <c r="O258" s="2">
        <v>0</v>
      </c>
      <c r="P258" s="3">
        <v>29</v>
      </c>
      <c r="Q258" s="3" t="str">
        <f t="shared" si="18"/>
        <v/>
      </c>
      <c r="R258" s="3" t="str">
        <f t="shared" si="19"/>
        <v>ITA-SG-29</v>
      </c>
      <c r="S258" s="3" t="str">
        <f t="shared" si="20"/>
        <v>326</v>
      </c>
    </row>
    <row r="259" spans="1:19" ht="12.75" customHeight="1" x14ac:dyDescent="0.3">
      <c r="A259" s="2">
        <v>261</v>
      </c>
      <c r="B259" s="2" t="s">
        <v>145</v>
      </c>
      <c r="C259" s="8" t="s">
        <v>8</v>
      </c>
      <c r="D259" s="2" t="s">
        <v>33</v>
      </c>
      <c r="F259" s="2">
        <v>20</v>
      </c>
      <c r="G259" s="3">
        <v>24</v>
      </c>
      <c r="H259" s="3" t="str">
        <f>IF(E259="","non terminato","terminato")</f>
        <v>non terminato</v>
      </c>
      <c r="J259" s="2">
        <v>261</v>
      </c>
      <c r="K259" s="2" t="str">
        <f t="shared" si="21"/>
        <v>E9271682</v>
      </c>
      <c r="L259" s="2" t="str">
        <f t="shared" si="22"/>
        <v>ITA</v>
      </c>
      <c r="M259" s="2" t="str">
        <f t="shared" si="23"/>
        <v>zan VETRI</v>
      </c>
      <c r="N259" s="2" t="str">
        <f t="shared" si="24"/>
        <v/>
      </c>
      <c r="O259" s="2">
        <v>20</v>
      </c>
      <c r="P259" s="3">
        <v>24</v>
      </c>
      <c r="Q259" s="3">
        <f t="shared" ref="Q259:Q322" si="25">IF(F259=0,"",F259*G259)</f>
        <v>480</v>
      </c>
      <c r="R259" s="3" t="str">
        <f t="shared" ref="R259:R322" si="26">_xlfn.CONCAT(C259,"-",D259,"-",G259)</f>
        <v>ITA-zan VETRI-24</v>
      </c>
      <c r="S259" s="3" t="str">
        <f t="shared" ref="S259:S322" si="27">MID(B259,3,3)</f>
        <v>271</v>
      </c>
    </row>
    <row r="260" spans="1:19" ht="12.75" customHeight="1" x14ac:dyDescent="0.3">
      <c r="A260" s="2">
        <v>262</v>
      </c>
      <c r="B260" s="2" t="s">
        <v>146</v>
      </c>
      <c r="C260" s="8" t="s">
        <v>8</v>
      </c>
      <c r="D260" s="2" t="s">
        <v>51</v>
      </c>
      <c r="F260" s="2">
        <v>20</v>
      </c>
      <c r="G260" s="3">
        <v>36</v>
      </c>
      <c r="H260" s="3" t="str">
        <f>IF(E260="","non terminato","terminato")</f>
        <v>non terminato</v>
      </c>
      <c r="J260" s="2">
        <v>262</v>
      </c>
      <c r="K260" s="2" t="str">
        <f t="shared" si="21"/>
        <v>G7422507</v>
      </c>
      <c r="L260" s="2" t="str">
        <f t="shared" si="22"/>
        <v>ITA</v>
      </c>
      <c r="M260" s="2" t="str">
        <f t="shared" si="23"/>
        <v>zan S.R.L.</v>
      </c>
      <c r="N260" s="2" t="str">
        <f t="shared" si="24"/>
        <v/>
      </c>
      <c r="O260" s="2">
        <v>20</v>
      </c>
      <c r="P260" s="3">
        <v>36</v>
      </c>
      <c r="Q260" s="3">
        <f t="shared" si="25"/>
        <v>720</v>
      </c>
      <c r="R260" s="3" t="str">
        <f t="shared" si="26"/>
        <v>ITA-zan S.R.L.-36</v>
      </c>
      <c r="S260" s="3" t="str">
        <f t="shared" si="27"/>
        <v>422</v>
      </c>
    </row>
    <row r="261" spans="1:19" ht="12.75" customHeight="1" x14ac:dyDescent="0.3">
      <c r="A261" s="2">
        <v>263</v>
      </c>
      <c r="B261" s="2" t="s">
        <v>147</v>
      </c>
      <c r="C261" s="8" t="s">
        <v>8</v>
      </c>
      <c r="D261" s="2" t="s">
        <v>91</v>
      </c>
      <c r="F261" s="2">
        <v>20</v>
      </c>
      <c r="G261" s="3">
        <v>28</v>
      </c>
      <c r="H261" s="3" t="str">
        <f>IF(E261="","non terminato","terminato")</f>
        <v>non terminato</v>
      </c>
      <c r="J261" s="2">
        <v>263</v>
      </c>
      <c r="K261" s="2" t="str">
        <f t="shared" si="21"/>
        <v>A2527787</v>
      </c>
      <c r="L261" s="2" t="str">
        <f t="shared" si="22"/>
        <v>ITA</v>
      </c>
      <c r="M261" s="2" t="str">
        <f t="shared" si="23"/>
        <v>SG palla S.R.L.</v>
      </c>
      <c r="N261" s="2" t="str">
        <f t="shared" si="24"/>
        <v/>
      </c>
      <c r="O261" s="2">
        <v>20</v>
      </c>
      <c r="P261" s="3">
        <v>28</v>
      </c>
      <c r="Q261" s="3">
        <f t="shared" si="25"/>
        <v>560</v>
      </c>
      <c r="R261" s="3" t="str">
        <f t="shared" si="26"/>
        <v>ITA-SG palla S.R.L.-28</v>
      </c>
      <c r="S261" s="3" t="str">
        <f t="shared" si="27"/>
        <v>527</v>
      </c>
    </row>
    <row r="262" spans="1:19" ht="12.75" customHeight="1" x14ac:dyDescent="0.3">
      <c r="A262" s="2">
        <v>264</v>
      </c>
      <c r="B262" s="2" t="s">
        <v>147</v>
      </c>
      <c r="C262" s="8" t="s">
        <v>8</v>
      </c>
      <c r="D262" s="2" t="s">
        <v>91</v>
      </c>
      <c r="F262" s="2">
        <v>10</v>
      </c>
      <c r="G262" s="3">
        <v>17</v>
      </c>
      <c r="H262" s="3" t="str">
        <f>IF(E262="","non terminato","terminato")</f>
        <v>non terminato</v>
      </c>
      <c r="J262" s="2">
        <v>264</v>
      </c>
      <c r="K262" s="2" t="str">
        <f t="shared" si="21"/>
        <v>A2527787</v>
      </c>
      <c r="L262" s="2" t="str">
        <f t="shared" si="22"/>
        <v>ITA</v>
      </c>
      <c r="M262" s="2" t="str">
        <f t="shared" si="23"/>
        <v>SG palla S.R.L.</v>
      </c>
      <c r="N262" s="2" t="str">
        <f t="shared" si="24"/>
        <v/>
      </c>
      <c r="O262" s="2">
        <v>10</v>
      </c>
      <c r="P262" s="3">
        <v>17</v>
      </c>
      <c r="Q262" s="3">
        <f t="shared" si="25"/>
        <v>170</v>
      </c>
      <c r="R262" s="3" t="str">
        <f t="shared" si="26"/>
        <v>ITA-SG palla S.R.L.-17</v>
      </c>
      <c r="S262" s="3" t="str">
        <f t="shared" si="27"/>
        <v>527</v>
      </c>
    </row>
    <row r="263" spans="1:19" ht="12.75" customHeight="1" x14ac:dyDescent="0.3">
      <c r="A263" s="2">
        <v>265</v>
      </c>
      <c r="B263" s="2" t="s">
        <v>148</v>
      </c>
      <c r="C263" s="8" t="s">
        <v>8</v>
      </c>
      <c r="D263" s="2" t="s">
        <v>51</v>
      </c>
      <c r="F263" s="2">
        <v>10</v>
      </c>
      <c r="G263" s="3">
        <v>40</v>
      </c>
      <c r="H263" s="3" t="str">
        <f>IF(E263="","non terminato","terminato")</f>
        <v>non terminato</v>
      </c>
      <c r="J263" s="2">
        <v>265</v>
      </c>
      <c r="K263" s="2" t="str">
        <f t="shared" si="21"/>
        <v>E6325573</v>
      </c>
      <c r="L263" s="2" t="str">
        <f t="shared" si="22"/>
        <v>ITA</v>
      </c>
      <c r="M263" s="2" t="str">
        <f t="shared" si="23"/>
        <v>zan S.R.L.</v>
      </c>
      <c r="N263" s="2" t="str">
        <f t="shared" si="24"/>
        <v/>
      </c>
      <c r="O263" s="2">
        <v>10</v>
      </c>
      <c r="P263" s="3">
        <v>40</v>
      </c>
      <c r="Q263" s="3">
        <f t="shared" si="25"/>
        <v>400</v>
      </c>
      <c r="R263" s="3" t="str">
        <f t="shared" si="26"/>
        <v>ITA-zan S.R.L.-40</v>
      </c>
      <c r="S263" s="3" t="str">
        <f t="shared" si="27"/>
        <v>325</v>
      </c>
    </row>
    <row r="264" spans="1:19" ht="12.75" customHeight="1" x14ac:dyDescent="0.3">
      <c r="A264" s="2">
        <v>266</v>
      </c>
      <c r="B264" s="2" t="s">
        <v>148</v>
      </c>
      <c r="C264" s="8" t="s">
        <v>8</v>
      </c>
      <c r="D264" s="2" t="s">
        <v>51</v>
      </c>
      <c r="E264" s="7" t="s">
        <v>10</v>
      </c>
      <c r="F264" s="2">
        <v>0</v>
      </c>
      <c r="G264" s="3">
        <v>25</v>
      </c>
      <c r="H264" s="3" t="s">
        <v>10</v>
      </c>
      <c r="J264" s="2">
        <v>266</v>
      </c>
      <c r="K264" s="2" t="str">
        <f t="shared" si="21"/>
        <v>E6325573</v>
      </c>
      <c r="L264" s="2" t="str">
        <f t="shared" si="22"/>
        <v>ITA</v>
      </c>
      <c r="M264" s="2" t="str">
        <f t="shared" si="23"/>
        <v>zan S.R.L.</v>
      </c>
      <c r="N264" s="2" t="str">
        <f t="shared" si="24"/>
        <v>terminato</v>
      </c>
      <c r="O264" s="2">
        <v>0</v>
      </c>
      <c r="P264" s="3">
        <v>25</v>
      </c>
      <c r="Q264" s="3" t="str">
        <f t="shared" si="25"/>
        <v/>
      </c>
      <c r="R264" s="3" t="str">
        <f t="shared" si="26"/>
        <v>ITA-zan S.R.L.-25</v>
      </c>
      <c r="S264" s="3" t="str">
        <f t="shared" si="27"/>
        <v>325</v>
      </c>
    </row>
    <row r="265" spans="1:19" ht="12.75" customHeight="1" x14ac:dyDescent="0.3">
      <c r="A265" s="2">
        <v>267</v>
      </c>
      <c r="B265" s="2" t="s">
        <v>148</v>
      </c>
      <c r="C265" s="8" t="s">
        <v>8</v>
      </c>
      <c r="D265" s="2" t="s">
        <v>51</v>
      </c>
      <c r="F265" s="2">
        <v>20</v>
      </c>
      <c r="G265" s="3">
        <v>23</v>
      </c>
      <c r="H265" s="3" t="str">
        <f>IF(E265="","non terminato","terminato")</f>
        <v>non terminato</v>
      </c>
      <c r="J265" s="2">
        <v>267</v>
      </c>
      <c r="K265" s="2" t="str">
        <f t="shared" si="21"/>
        <v>E6325573</v>
      </c>
      <c r="L265" s="2" t="str">
        <f t="shared" si="22"/>
        <v>ITA</v>
      </c>
      <c r="M265" s="2" t="str">
        <f t="shared" si="23"/>
        <v>zan S.R.L.</v>
      </c>
      <c r="N265" s="2" t="str">
        <f t="shared" si="24"/>
        <v/>
      </c>
      <c r="O265" s="2">
        <v>20</v>
      </c>
      <c r="P265" s="3">
        <v>23</v>
      </c>
      <c r="Q265" s="3">
        <f t="shared" si="25"/>
        <v>460</v>
      </c>
      <c r="R265" s="3" t="str">
        <f t="shared" si="26"/>
        <v>ITA-zan S.R.L.-23</v>
      </c>
      <c r="S265" s="3" t="str">
        <f t="shared" si="27"/>
        <v>325</v>
      </c>
    </row>
    <row r="266" spans="1:19" ht="12.75" customHeight="1" x14ac:dyDescent="0.3">
      <c r="A266" s="2">
        <v>268</v>
      </c>
      <c r="B266" s="2" t="s">
        <v>149</v>
      </c>
      <c r="C266" s="8" t="s">
        <v>8</v>
      </c>
      <c r="D266" s="2" t="s">
        <v>62</v>
      </c>
      <c r="E266" s="7" t="s">
        <v>10</v>
      </c>
      <c r="F266" s="2">
        <v>0</v>
      </c>
      <c r="G266" s="3">
        <v>27</v>
      </c>
      <c r="H266" s="3" t="s">
        <v>10</v>
      </c>
      <c r="J266" s="2">
        <v>268</v>
      </c>
      <c r="K266" s="2" t="str">
        <f t="shared" si="21"/>
        <v>P7906401</v>
      </c>
      <c r="L266" s="2" t="str">
        <f t="shared" si="22"/>
        <v>ITA</v>
      </c>
      <c r="M266" s="2" t="str">
        <f t="shared" si="23"/>
        <v>zan PAM</v>
      </c>
      <c r="N266" s="2" t="str">
        <f t="shared" si="24"/>
        <v>terminato</v>
      </c>
      <c r="O266" s="2">
        <v>0</v>
      </c>
      <c r="P266" s="3">
        <v>27</v>
      </c>
      <c r="Q266" s="3" t="str">
        <f t="shared" si="25"/>
        <v/>
      </c>
      <c r="R266" s="3" t="str">
        <f t="shared" si="26"/>
        <v>ITA-zan PAM-27</v>
      </c>
      <c r="S266" s="3" t="str">
        <f t="shared" si="27"/>
        <v>906</v>
      </c>
    </row>
    <row r="267" spans="1:19" ht="12.75" customHeight="1" x14ac:dyDescent="0.3">
      <c r="A267" s="2">
        <v>269</v>
      </c>
      <c r="B267" s="2" t="s">
        <v>149</v>
      </c>
      <c r="C267" s="8" t="s">
        <v>8</v>
      </c>
      <c r="D267" s="2" t="s">
        <v>62</v>
      </c>
      <c r="F267" s="2">
        <v>10</v>
      </c>
      <c r="G267" s="3">
        <v>16</v>
      </c>
      <c r="H267" s="3" t="str">
        <f>IF(E267="","non terminato","terminato")</f>
        <v>non terminato</v>
      </c>
      <c r="J267" s="2">
        <v>269</v>
      </c>
      <c r="K267" s="2" t="str">
        <f t="shared" si="21"/>
        <v>P7906401</v>
      </c>
      <c r="L267" s="2" t="str">
        <f t="shared" si="22"/>
        <v>ITA</v>
      </c>
      <c r="M267" s="2" t="str">
        <f t="shared" si="23"/>
        <v>zan PAM</v>
      </c>
      <c r="N267" s="2" t="str">
        <f t="shared" si="24"/>
        <v/>
      </c>
      <c r="O267" s="2">
        <v>10</v>
      </c>
      <c r="P267" s="3">
        <v>16</v>
      </c>
      <c r="Q267" s="3">
        <f t="shared" si="25"/>
        <v>160</v>
      </c>
      <c r="R267" s="3" t="str">
        <f t="shared" si="26"/>
        <v>ITA-zan PAM-16</v>
      </c>
      <c r="S267" s="3" t="str">
        <f t="shared" si="27"/>
        <v>906</v>
      </c>
    </row>
    <row r="268" spans="1:19" ht="12.75" customHeight="1" x14ac:dyDescent="0.3">
      <c r="A268" s="2">
        <v>270</v>
      </c>
      <c r="B268" s="2" t="s">
        <v>149</v>
      </c>
      <c r="C268" s="8" t="s">
        <v>8</v>
      </c>
      <c r="D268" s="2" t="s">
        <v>62</v>
      </c>
      <c r="F268" s="2">
        <v>20</v>
      </c>
      <c r="G268" s="3">
        <v>25</v>
      </c>
      <c r="H268" s="3" t="str">
        <f>IF(E268="","non terminato","terminato")</f>
        <v>non terminato</v>
      </c>
      <c r="J268" s="2">
        <v>270</v>
      </c>
      <c r="K268" s="2" t="str">
        <f t="shared" si="21"/>
        <v>P7906401</v>
      </c>
      <c r="L268" s="2" t="str">
        <f t="shared" si="22"/>
        <v>ITA</v>
      </c>
      <c r="M268" s="2" t="str">
        <f t="shared" si="23"/>
        <v>zan PAM</v>
      </c>
      <c r="N268" s="2" t="str">
        <f t="shared" si="24"/>
        <v/>
      </c>
      <c r="O268" s="2">
        <v>20</v>
      </c>
      <c r="P268" s="3">
        <v>25</v>
      </c>
      <c r="Q268" s="3">
        <f t="shared" si="25"/>
        <v>500</v>
      </c>
      <c r="R268" s="3" t="str">
        <f t="shared" si="26"/>
        <v>ITA-zan PAM-25</v>
      </c>
      <c r="S268" s="3" t="str">
        <f t="shared" si="27"/>
        <v>906</v>
      </c>
    </row>
    <row r="269" spans="1:19" ht="12.75" customHeight="1" x14ac:dyDescent="0.3">
      <c r="A269" s="2">
        <v>271</v>
      </c>
      <c r="B269" s="2" t="s">
        <v>150</v>
      </c>
      <c r="C269" s="8" t="s">
        <v>8</v>
      </c>
      <c r="D269" s="2" t="s">
        <v>51</v>
      </c>
      <c r="F269" s="2">
        <v>20</v>
      </c>
      <c r="G269" s="3">
        <v>29</v>
      </c>
      <c r="H269" s="3" t="str">
        <f>IF(E269="","non terminato","terminato")</f>
        <v>non terminato</v>
      </c>
      <c r="J269" s="2">
        <v>271</v>
      </c>
      <c r="K269" s="2" t="str">
        <f t="shared" si="21"/>
        <v>M2354015</v>
      </c>
      <c r="L269" s="2" t="str">
        <f t="shared" si="22"/>
        <v>ITA</v>
      </c>
      <c r="M269" s="2" t="str">
        <f t="shared" si="23"/>
        <v>zan S.R.L.</v>
      </c>
      <c r="N269" s="2" t="str">
        <f t="shared" si="24"/>
        <v/>
      </c>
      <c r="O269" s="2">
        <v>20</v>
      </c>
      <c r="P269" s="3">
        <v>29</v>
      </c>
      <c r="Q269" s="3">
        <f t="shared" si="25"/>
        <v>580</v>
      </c>
      <c r="R269" s="3" t="str">
        <f t="shared" si="26"/>
        <v>ITA-zan S.R.L.-29</v>
      </c>
      <c r="S269" s="3" t="str">
        <f t="shared" si="27"/>
        <v>354</v>
      </c>
    </row>
    <row r="270" spans="1:19" ht="12.75" customHeight="1" x14ac:dyDescent="0.3">
      <c r="A270" s="2">
        <v>272</v>
      </c>
      <c r="B270" s="2" t="s">
        <v>150</v>
      </c>
      <c r="C270" s="8" t="s">
        <v>8</v>
      </c>
      <c r="D270" s="2" t="s">
        <v>51</v>
      </c>
      <c r="F270" s="2">
        <v>10</v>
      </c>
      <c r="G270" s="3">
        <v>14</v>
      </c>
      <c r="H270" s="3" t="str">
        <f>IF(E270="","non terminato","terminato")</f>
        <v>non terminato</v>
      </c>
      <c r="J270" s="2">
        <v>272</v>
      </c>
      <c r="K270" s="2" t="str">
        <f t="shared" si="21"/>
        <v>M2354015</v>
      </c>
      <c r="L270" s="2" t="str">
        <f t="shared" si="22"/>
        <v>ITA</v>
      </c>
      <c r="M270" s="2" t="str">
        <f t="shared" si="23"/>
        <v>zan S.R.L.</v>
      </c>
      <c r="N270" s="2" t="str">
        <f t="shared" si="24"/>
        <v/>
      </c>
      <c r="O270" s="2">
        <v>10</v>
      </c>
      <c r="P270" s="3">
        <v>14</v>
      </c>
      <c r="Q270" s="3">
        <f t="shared" si="25"/>
        <v>140</v>
      </c>
      <c r="R270" s="3" t="str">
        <f t="shared" si="26"/>
        <v>ITA-zan S.R.L.-14</v>
      </c>
      <c r="S270" s="3" t="str">
        <f t="shared" si="27"/>
        <v>354</v>
      </c>
    </row>
    <row r="271" spans="1:19" ht="12.75" customHeight="1" x14ac:dyDescent="0.3">
      <c r="A271" s="2">
        <v>273</v>
      </c>
      <c r="B271" s="2" t="s">
        <v>151</v>
      </c>
      <c r="C271" s="8" t="s">
        <v>8</v>
      </c>
      <c r="D271" s="2" t="s">
        <v>94</v>
      </c>
      <c r="E271" s="7" t="s">
        <v>10</v>
      </c>
      <c r="F271" s="2">
        <v>0</v>
      </c>
      <c r="G271" s="3">
        <v>38</v>
      </c>
      <c r="H271" s="3" t="s">
        <v>10</v>
      </c>
      <c r="J271" s="2">
        <v>273</v>
      </c>
      <c r="K271" s="2" t="str">
        <f t="shared" si="21"/>
        <v>S8036715</v>
      </c>
      <c r="L271" s="2" t="str">
        <f t="shared" si="22"/>
        <v>ITA</v>
      </c>
      <c r="M271" s="2" t="str">
        <f t="shared" si="23"/>
        <v>zan SPA</v>
      </c>
      <c r="N271" s="2" t="str">
        <f t="shared" si="24"/>
        <v>terminato</v>
      </c>
      <c r="O271" s="2">
        <v>0</v>
      </c>
      <c r="P271" s="3">
        <v>38</v>
      </c>
      <c r="Q271" s="3" t="str">
        <f t="shared" si="25"/>
        <v/>
      </c>
      <c r="R271" s="3" t="str">
        <f t="shared" si="26"/>
        <v>ITA-zan SPA-38</v>
      </c>
      <c r="S271" s="3" t="str">
        <f t="shared" si="27"/>
        <v>036</v>
      </c>
    </row>
    <row r="272" spans="1:19" ht="12.75" customHeight="1" x14ac:dyDescent="0.3">
      <c r="A272" s="2">
        <v>274</v>
      </c>
      <c r="B272" s="2" t="s">
        <v>151</v>
      </c>
      <c r="C272" s="8" t="s">
        <v>8</v>
      </c>
      <c r="D272" s="2" t="s">
        <v>94</v>
      </c>
      <c r="F272" s="2">
        <v>20</v>
      </c>
      <c r="G272" s="3">
        <v>20</v>
      </c>
      <c r="H272" s="3" t="str">
        <f>IF(E272="","non terminato","terminato")</f>
        <v>non terminato</v>
      </c>
      <c r="J272" s="2">
        <v>274</v>
      </c>
      <c r="K272" s="2" t="str">
        <f t="shared" si="21"/>
        <v>S8036715</v>
      </c>
      <c r="L272" s="2" t="str">
        <f t="shared" si="22"/>
        <v>ITA</v>
      </c>
      <c r="M272" s="2" t="str">
        <f t="shared" si="23"/>
        <v>zan SPA</v>
      </c>
      <c r="N272" s="2" t="str">
        <f t="shared" si="24"/>
        <v/>
      </c>
      <c r="O272" s="2">
        <v>20</v>
      </c>
      <c r="P272" s="3">
        <v>20</v>
      </c>
      <c r="Q272" s="3">
        <f t="shared" si="25"/>
        <v>400</v>
      </c>
      <c r="R272" s="3" t="str">
        <f t="shared" si="26"/>
        <v>ITA-zan SPA-20</v>
      </c>
      <c r="S272" s="3" t="str">
        <f t="shared" si="27"/>
        <v>036</v>
      </c>
    </row>
    <row r="273" spans="1:19" ht="12.75" customHeight="1" x14ac:dyDescent="0.3">
      <c r="A273" s="2">
        <v>275</v>
      </c>
      <c r="B273" s="2" t="s">
        <v>152</v>
      </c>
      <c r="C273" s="8" t="s">
        <v>8</v>
      </c>
      <c r="D273" s="2" t="s">
        <v>9</v>
      </c>
      <c r="E273" s="7" t="s">
        <v>10</v>
      </c>
      <c r="F273" s="2">
        <v>0</v>
      </c>
      <c r="G273" s="3">
        <v>27</v>
      </c>
      <c r="H273" s="3" t="s">
        <v>10</v>
      </c>
      <c r="J273" s="2">
        <v>275</v>
      </c>
      <c r="K273" s="2" t="str">
        <f t="shared" si="21"/>
        <v>A7038747</v>
      </c>
      <c r="L273" s="2" t="str">
        <f t="shared" si="22"/>
        <v>ITA</v>
      </c>
      <c r="M273" s="2" t="str">
        <f t="shared" si="23"/>
        <v>SG</v>
      </c>
      <c r="N273" s="2" t="str">
        <f t="shared" si="24"/>
        <v>terminato</v>
      </c>
      <c r="O273" s="2">
        <v>0</v>
      </c>
      <c r="P273" s="3">
        <v>27</v>
      </c>
      <c r="Q273" s="3" t="str">
        <f t="shared" si="25"/>
        <v/>
      </c>
      <c r="R273" s="3" t="str">
        <f t="shared" si="26"/>
        <v>ITA-SG-27</v>
      </c>
      <c r="S273" s="3" t="str">
        <f t="shared" si="27"/>
        <v>038</v>
      </c>
    </row>
    <row r="274" spans="1:19" ht="12.75" customHeight="1" x14ac:dyDescent="0.3">
      <c r="A274" s="2">
        <v>276</v>
      </c>
      <c r="B274" s="2" t="s">
        <v>153</v>
      </c>
      <c r="C274" s="8" t="s">
        <v>8</v>
      </c>
      <c r="D274" s="2" t="s">
        <v>44</v>
      </c>
      <c r="E274" s="7" t="s">
        <v>10</v>
      </c>
      <c r="F274" s="2">
        <v>0</v>
      </c>
      <c r="G274" s="3">
        <v>39</v>
      </c>
      <c r="H274" s="3" t="s">
        <v>10</v>
      </c>
      <c r="J274" s="2">
        <v>276</v>
      </c>
      <c r="K274" s="2" t="str">
        <f t="shared" si="21"/>
        <v>M7549938</v>
      </c>
      <c r="L274" s="2" t="str">
        <f t="shared" si="22"/>
        <v>ITA</v>
      </c>
      <c r="M274" s="2" t="str">
        <f t="shared" si="23"/>
        <v>zan pin SPA</v>
      </c>
      <c r="N274" s="2" t="str">
        <f t="shared" si="24"/>
        <v>terminato</v>
      </c>
      <c r="O274" s="2">
        <v>0</v>
      </c>
      <c r="P274" s="3">
        <v>39</v>
      </c>
      <c r="Q274" s="3" t="str">
        <f t="shared" si="25"/>
        <v/>
      </c>
      <c r="R274" s="3" t="str">
        <f t="shared" si="26"/>
        <v>ITA-zan pin SPA-39</v>
      </c>
      <c r="S274" s="3" t="str">
        <f t="shared" si="27"/>
        <v>549</v>
      </c>
    </row>
    <row r="275" spans="1:19" ht="12.75" customHeight="1" x14ac:dyDescent="0.3">
      <c r="A275" s="2">
        <v>277</v>
      </c>
      <c r="B275" s="2" t="s">
        <v>154</v>
      </c>
      <c r="C275" s="8" t="s">
        <v>8</v>
      </c>
      <c r="D275" s="2" t="s">
        <v>33</v>
      </c>
      <c r="E275" s="7" t="s">
        <v>10</v>
      </c>
      <c r="F275" s="2">
        <v>0</v>
      </c>
      <c r="G275" s="3">
        <v>20</v>
      </c>
      <c r="H275" s="3" t="s">
        <v>10</v>
      </c>
      <c r="J275" s="2">
        <v>277</v>
      </c>
      <c r="K275" s="2" t="str">
        <f t="shared" si="21"/>
        <v>F0565458</v>
      </c>
      <c r="L275" s="2" t="str">
        <f t="shared" si="22"/>
        <v>ITA</v>
      </c>
      <c r="M275" s="2" t="str">
        <f t="shared" si="23"/>
        <v>zan VETRI</v>
      </c>
      <c r="N275" s="2" t="str">
        <f t="shared" si="24"/>
        <v>terminato</v>
      </c>
      <c r="O275" s="2">
        <v>0</v>
      </c>
      <c r="P275" s="3">
        <v>20</v>
      </c>
      <c r="Q275" s="3" t="str">
        <f t="shared" si="25"/>
        <v/>
      </c>
      <c r="R275" s="3" t="str">
        <f t="shared" si="26"/>
        <v>ITA-zan VETRI-20</v>
      </c>
      <c r="S275" s="3" t="str">
        <f t="shared" si="27"/>
        <v>565</v>
      </c>
    </row>
    <row r="276" spans="1:19" ht="12.75" customHeight="1" x14ac:dyDescent="0.3">
      <c r="A276" s="2">
        <v>278</v>
      </c>
      <c r="B276" s="2" t="s">
        <v>155</v>
      </c>
      <c r="C276" s="8" t="s">
        <v>8</v>
      </c>
      <c r="D276" s="2" t="s">
        <v>94</v>
      </c>
      <c r="E276" s="7" t="s">
        <v>10</v>
      </c>
      <c r="F276" s="2">
        <v>0</v>
      </c>
      <c r="G276" s="3">
        <v>33</v>
      </c>
      <c r="H276" s="3" t="s">
        <v>10</v>
      </c>
      <c r="J276" s="2">
        <v>278</v>
      </c>
      <c r="K276" s="2" t="str">
        <f t="shared" si="21"/>
        <v>E8730032</v>
      </c>
      <c r="L276" s="2" t="str">
        <f t="shared" si="22"/>
        <v>ITA</v>
      </c>
      <c r="M276" s="2" t="str">
        <f t="shared" si="23"/>
        <v>zan SPA</v>
      </c>
      <c r="N276" s="2" t="str">
        <f t="shared" si="24"/>
        <v>terminato</v>
      </c>
      <c r="O276" s="2">
        <v>0</v>
      </c>
      <c r="P276" s="3">
        <v>33</v>
      </c>
      <c r="Q276" s="3" t="str">
        <f t="shared" si="25"/>
        <v/>
      </c>
      <c r="R276" s="3" t="str">
        <f t="shared" si="26"/>
        <v>ITA-zan SPA-33</v>
      </c>
      <c r="S276" s="3" t="str">
        <f t="shared" si="27"/>
        <v>730</v>
      </c>
    </row>
    <row r="277" spans="1:19" ht="12.75" customHeight="1" x14ac:dyDescent="0.3">
      <c r="A277" s="2">
        <v>279</v>
      </c>
      <c r="B277" s="2" t="s">
        <v>155</v>
      </c>
      <c r="C277" s="8" t="s">
        <v>8</v>
      </c>
      <c r="D277" s="2" t="s">
        <v>94</v>
      </c>
      <c r="F277" s="2">
        <v>20</v>
      </c>
      <c r="G277" s="3">
        <v>28</v>
      </c>
      <c r="H277" s="3" t="str">
        <f>IF(E277="","non terminato","terminato")</f>
        <v>non terminato</v>
      </c>
      <c r="J277" s="2">
        <v>279</v>
      </c>
      <c r="K277" s="2" t="str">
        <f t="shared" si="21"/>
        <v>E8730032</v>
      </c>
      <c r="L277" s="2" t="str">
        <f t="shared" si="22"/>
        <v>ITA</v>
      </c>
      <c r="M277" s="2" t="str">
        <f t="shared" si="23"/>
        <v>zan SPA</v>
      </c>
      <c r="N277" s="2" t="str">
        <f t="shared" si="24"/>
        <v/>
      </c>
      <c r="O277" s="2">
        <v>20</v>
      </c>
      <c r="P277" s="3">
        <v>28</v>
      </c>
      <c r="Q277" s="3">
        <f t="shared" si="25"/>
        <v>560</v>
      </c>
      <c r="R277" s="3" t="str">
        <f t="shared" si="26"/>
        <v>ITA-zan SPA-28</v>
      </c>
      <c r="S277" s="3" t="str">
        <f t="shared" si="27"/>
        <v>730</v>
      </c>
    </row>
    <row r="278" spans="1:19" ht="12.75" customHeight="1" x14ac:dyDescent="0.3">
      <c r="A278" s="2">
        <v>280</v>
      </c>
      <c r="B278" s="2" t="s">
        <v>156</v>
      </c>
      <c r="C278" s="2" t="s">
        <v>27</v>
      </c>
      <c r="D278" s="2" t="s">
        <v>33</v>
      </c>
      <c r="E278" s="7" t="s">
        <v>10</v>
      </c>
      <c r="F278" s="2">
        <v>0</v>
      </c>
      <c r="G278" s="3">
        <v>16</v>
      </c>
      <c r="H278" s="3" t="s">
        <v>10</v>
      </c>
      <c r="J278" s="2">
        <v>280</v>
      </c>
      <c r="K278" s="2" t="str">
        <f t="shared" si="21"/>
        <v>S5472656</v>
      </c>
      <c r="L278" s="2" t="str">
        <f t="shared" si="22"/>
        <v>NON PRESENTE</v>
      </c>
      <c r="M278" s="2" t="str">
        <f t="shared" si="23"/>
        <v>zan VETRI</v>
      </c>
      <c r="N278" s="2" t="str">
        <f t="shared" si="24"/>
        <v>terminato</v>
      </c>
      <c r="O278" s="2">
        <v>0</v>
      </c>
      <c r="P278" s="3">
        <v>16</v>
      </c>
      <c r="Q278" s="3" t="str">
        <f t="shared" si="25"/>
        <v/>
      </c>
      <c r="R278" s="3" t="str">
        <f t="shared" si="26"/>
        <v>NON PRESENTE-zan VETRI-16</v>
      </c>
      <c r="S278" s="3" t="str">
        <f t="shared" si="27"/>
        <v>472</v>
      </c>
    </row>
    <row r="279" spans="1:19" ht="12.75" customHeight="1" x14ac:dyDescent="0.3">
      <c r="A279" s="2">
        <v>281</v>
      </c>
      <c r="B279" s="2" t="s">
        <v>157</v>
      </c>
      <c r="C279" s="8" t="s">
        <v>8</v>
      </c>
      <c r="D279" s="2" t="s">
        <v>9</v>
      </c>
      <c r="E279" s="7" t="s">
        <v>10</v>
      </c>
      <c r="F279" s="2">
        <v>0</v>
      </c>
      <c r="G279" s="3">
        <v>22</v>
      </c>
      <c r="H279" s="3" t="s">
        <v>10</v>
      </c>
      <c r="J279" s="2">
        <v>281</v>
      </c>
      <c r="K279" s="2" t="str">
        <f t="shared" si="21"/>
        <v>F7253668</v>
      </c>
      <c r="L279" s="2" t="str">
        <f t="shared" si="22"/>
        <v>ITA</v>
      </c>
      <c r="M279" s="2" t="str">
        <f t="shared" si="23"/>
        <v>SG</v>
      </c>
      <c r="N279" s="2" t="str">
        <f t="shared" si="24"/>
        <v>terminato</v>
      </c>
      <c r="O279" s="2">
        <v>0</v>
      </c>
      <c r="P279" s="3">
        <v>22</v>
      </c>
      <c r="Q279" s="3" t="str">
        <f t="shared" si="25"/>
        <v/>
      </c>
      <c r="R279" s="3" t="str">
        <f t="shared" si="26"/>
        <v>ITA-SG-22</v>
      </c>
      <c r="S279" s="3" t="str">
        <f t="shared" si="27"/>
        <v>253</v>
      </c>
    </row>
    <row r="280" spans="1:19" ht="12.75" customHeight="1" x14ac:dyDescent="0.3">
      <c r="A280" s="2">
        <v>282</v>
      </c>
      <c r="B280" s="2" t="s">
        <v>157</v>
      </c>
      <c r="C280" s="8" t="s">
        <v>8</v>
      </c>
      <c r="D280" s="2" t="s">
        <v>9</v>
      </c>
      <c r="F280" s="2">
        <v>20</v>
      </c>
      <c r="G280" s="3">
        <v>17</v>
      </c>
      <c r="H280" s="3" t="str">
        <f>IF(E280="","non terminato","terminato")</f>
        <v>non terminato</v>
      </c>
      <c r="J280" s="2">
        <v>282</v>
      </c>
      <c r="K280" s="2" t="str">
        <f t="shared" si="21"/>
        <v>F7253668</v>
      </c>
      <c r="L280" s="2" t="str">
        <f t="shared" si="22"/>
        <v>ITA</v>
      </c>
      <c r="M280" s="2" t="str">
        <f t="shared" si="23"/>
        <v>SG</v>
      </c>
      <c r="N280" s="2" t="str">
        <f t="shared" si="24"/>
        <v/>
      </c>
      <c r="O280" s="2">
        <v>20</v>
      </c>
      <c r="P280" s="3">
        <v>17</v>
      </c>
      <c r="Q280" s="3">
        <f t="shared" si="25"/>
        <v>340</v>
      </c>
      <c r="R280" s="3" t="str">
        <f t="shared" si="26"/>
        <v>ITA-SG-17</v>
      </c>
      <c r="S280" s="3" t="str">
        <f t="shared" si="27"/>
        <v>253</v>
      </c>
    </row>
    <row r="281" spans="1:19" ht="12.75" customHeight="1" x14ac:dyDescent="0.3">
      <c r="A281" s="2">
        <v>283</v>
      </c>
      <c r="B281" s="2" t="s">
        <v>158</v>
      </c>
      <c r="C281" s="8" t="s">
        <v>8</v>
      </c>
      <c r="D281" s="2" t="s">
        <v>44</v>
      </c>
      <c r="E281" s="7" t="s">
        <v>10</v>
      </c>
      <c r="F281" s="2">
        <v>0</v>
      </c>
      <c r="G281" s="3">
        <v>25</v>
      </c>
      <c r="H281" s="3" t="s">
        <v>10</v>
      </c>
      <c r="J281" s="2">
        <v>283</v>
      </c>
      <c r="K281" s="2" t="str">
        <f t="shared" si="21"/>
        <v>A8963699</v>
      </c>
      <c r="L281" s="2" t="str">
        <f t="shared" si="22"/>
        <v>ITA</v>
      </c>
      <c r="M281" s="2" t="str">
        <f t="shared" si="23"/>
        <v>zan pin SPA</v>
      </c>
      <c r="N281" s="2" t="str">
        <f t="shared" si="24"/>
        <v>terminato</v>
      </c>
      <c r="O281" s="2">
        <v>0</v>
      </c>
      <c r="P281" s="3">
        <v>25</v>
      </c>
      <c r="Q281" s="3" t="str">
        <f t="shared" si="25"/>
        <v/>
      </c>
      <c r="R281" s="3" t="str">
        <f t="shared" si="26"/>
        <v>ITA-zan pin SPA-25</v>
      </c>
      <c r="S281" s="3" t="str">
        <f t="shared" si="27"/>
        <v>963</v>
      </c>
    </row>
    <row r="282" spans="1:19" ht="12.75" customHeight="1" x14ac:dyDescent="0.3">
      <c r="A282" s="2">
        <v>284</v>
      </c>
      <c r="B282" s="2" t="s">
        <v>159</v>
      </c>
      <c r="C282" s="2" t="s">
        <v>27</v>
      </c>
      <c r="D282" s="2" t="s">
        <v>33</v>
      </c>
      <c r="E282" s="7" t="s">
        <v>10</v>
      </c>
      <c r="F282" s="2">
        <v>0</v>
      </c>
      <c r="G282" s="3">
        <v>10</v>
      </c>
      <c r="H282" s="3" t="s">
        <v>10</v>
      </c>
      <c r="J282" s="2">
        <v>284</v>
      </c>
      <c r="K282" s="2" t="str">
        <f t="shared" si="21"/>
        <v>C9141525</v>
      </c>
      <c r="L282" s="2" t="str">
        <f t="shared" si="22"/>
        <v>NON PRESENTE</v>
      </c>
      <c r="M282" s="2" t="str">
        <f t="shared" si="23"/>
        <v>zan VETRI</v>
      </c>
      <c r="N282" s="2" t="str">
        <f t="shared" si="24"/>
        <v>terminato</v>
      </c>
      <c r="O282" s="2">
        <v>0</v>
      </c>
      <c r="P282" s="3">
        <v>10</v>
      </c>
      <c r="Q282" s="3" t="str">
        <f t="shared" si="25"/>
        <v/>
      </c>
      <c r="R282" s="3" t="str">
        <f t="shared" si="26"/>
        <v>NON PRESENTE-zan VETRI-10</v>
      </c>
      <c r="S282" s="3" t="str">
        <f t="shared" si="27"/>
        <v>141</v>
      </c>
    </row>
    <row r="283" spans="1:19" ht="12.75" customHeight="1" x14ac:dyDescent="0.3">
      <c r="A283" s="2">
        <v>285</v>
      </c>
      <c r="B283" s="2" t="s">
        <v>160</v>
      </c>
      <c r="C283" s="8" t="s">
        <v>8</v>
      </c>
      <c r="D283" s="2" t="s">
        <v>9</v>
      </c>
      <c r="E283" s="7" t="s">
        <v>10</v>
      </c>
      <c r="F283" s="2">
        <v>0</v>
      </c>
      <c r="G283" s="3">
        <v>27</v>
      </c>
      <c r="H283" s="3" t="s">
        <v>10</v>
      </c>
      <c r="J283" s="2">
        <v>285</v>
      </c>
      <c r="K283" s="2" t="str">
        <f t="shared" si="21"/>
        <v>P9241726</v>
      </c>
      <c r="L283" s="2" t="str">
        <f t="shared" si="22"/>
        <v>ITA</v>
      </c>
      <c r="M283" s="2" t="str">
        <f t="shared" si="23"/>
        <v>SG</v>
      </c>
      <c r="N283" s="2" t="str">
        <f t="shared" si="24"/>
        <v>terminato</v>
      </c>
      <c r="O283" s="2">
        <v>0</v>
      </c>
      <c r="P283" s="3">
        <v>27</v>
      </c>
      <c r="Q283" s="3" t="str">
        <f t="shared" si="25"/>
        <v/>
      </c>
      <c r="R283" s="3" t="str">
        <f t="shared" si="26"/>
        <v>ITA-SG-27</v>
      </c>
      <c r="S283" s="3" t="str">
        <f t="shared" si="27"/>
        <v>241</v>
      </c>
    </row>
    <row r="284" spans="1:19" ht="12.75" customHeight="1" x14ac:dyDescent="0.3">
      <c r="A284" s="2">
        <v>286</v>
      </c>
      <c r="B284" s="2" t="s">
        <v>161</v>
      </c>
      <c r="C284" s="8" t="s">
        <v>8</v>
      </c>
      <c r="D284" s="2" t="s">
        <v>9</v>
      </c>
      <c r="F284" s="2">
        <v>20</v>
      </c>
      <c r="G284" s="3">
        <v>38</v>
      </c>
      <c r="H284" s="3" t="str">
        <f>IF(E284="","non terminato","terminato")</f>
        <v>non terminato</v>
      </c>
      <c r="J284" s="2">
        <v>286</v>
      </c>
      <c r="K284" s="2" t="str">
        <f t="shared" si="21"/>
        <v>G7618792</v>
      </c>
      <c r="L284" s="2" t="str">
        <f t="shared" si="22"/>
        <v>ITA</v>
      </c>
      <c r="M284" s="2" t="str">
        <f t="shared" si="23"/>
        <v>SG</v>
      </c>
      <c r="N284" s="2" t="str">
        <f t="shared" si="24"/>
        <v/>
      </c>
      <c r="O284" s="2">
        <v>20</v>
      </c>
      <c r="P284" s="3">
        <v>38</v>
      </c>
      <c r="Q284" s="3">
        <f t="shared" si="25"/>
        <v>760</v>
      </c>
      <c r="R284" s="3" t="str">
        <f t="shared" si="26"/>
        <v>ITA-SG-38</v>
      </c>
      <c r="S284" s="3" t="str">
        <f t="shared" si="27"/>
        <v>618</v>
      </c>
    </row>
    <row r="285" spans="1:19" ht="12.75" customHeight="1" x14ac:dyDescent="0.3">
      <c r="A285" s="2">
        <v>287</v>
      </c>
      <c r="B285" s="2" t="s">
        <v>161</v>
      </c>
      <c r="C285" s="8" t="s">
        <v>8</v>
      </c>
      <c r="D285" s="2" t="s">
        <v>9</v>
      </c>
      <c r="E285" s="7" t="s">
        <v>10</v>
      </c>
      <c r="F285" s="2">
        <v>0</v>
      </c>
      <c r="G285" s="3">
        <v>33</v>
      </c>
      <c r="H285" s="3" t="s">
        <v>10</v>
      </c>
      <c r="J285" s="2">
        <v>287</v>
      </c>
      <c r="K285" s="2" t="str">
        <f t="shared" si="21"/>
        <v>G7618792</v>
      </c>
      <c r="L285" s="2" t="str">
        <f t="shared" si="22"/>
        <v>ITA</v>
      </c>
      <c r="M285" s="2" t="str">
        <f t="shared" si="23"/>
        <v>SG</v>
      </c>
      <c r="N285" s="2" t="str">
        <f t="shared" si="24"/>
        <v>terminato</v>
      </c>
      <c r="O285" s="2">
        <v>0</v>
      </c>
      <c r="P285" s="3">
        <v>33</v>
      </c>
      <c r="Q285" s="3" t="str">
        <f t="shared" si="25"/>
        <v/>
      </c>
      <c r="R285" s="3" t="str">
        <f t="shared" si="26"/>
        <v>ITA-SG-33</v>
      </c>
      <c r="S285" s="3" t="str">
        <f t="shared" si="27"/>
        <v>618</v>
      </c>
    </row>
    <row r="286" spans="1:19" ht="12.75" customHeight="1" x14ac:dyDescent="0.3">
      <c r="A286" s="2">
        <v>288</v>
      </c>
      <c r="B286" s="2" t="s">
        <v>161</v>
      </c>
      <c r="C286" s="8" t="s">
        <v>8</v>
      </c>
      <c r="D286" s="2" t="s">
        <v>9</v>
      </c>
      <c r="F286" s="2">
        <v>20</v>
      </c>
      <c r="G286" s="3">
        <v>34</v>
      </c>
      <c r="H286" s="3" t="str">
        <f>IF(E286="","non terminato","terminato")</f>
        <v>non terminato</v>
      </c>
      <c r="J286" s="2">
        <v>288</v>
      </c>
      <c r="K286" s="2" t="str">
        <f t="shared" si="21"/>
        <v>G7618792</v>
      </c>
      <c r="L286" s="2" t="str">
        <f t="shared" si="22"/>
        <v>ITA</v>
      </c>
      <c r="M286" s="2" t="str">
        <f t="shared" si="23"/>
        <v>SG</v>
      </c>
      <c r="N286" s="2" t="str">
        <f t="shared" si="24"/>
        <v/>
      </c>
      <c r="O286" s="2">
        <v>20</v>
      </c>
      <c r="P286" s="3">
        <v>34</v>
      </c>
      <c r="Q286" s="3">
        <f t="shared" si="25"/>
        <v>680</v>
      </c>
      <c r="R286" s="3" t="str">
        <f t="shared" si="26"/>
        <v>ITA-SG-34</v>
      </c>
      <c r="S286" s="3" t="str">
        <f t="shared" si="27"/>
        <v>618</v>
      </c>
    </row>
    <row r="287" spans="1:19" ht="12.75" customHeight="1" x14ac:dyDescent="0.3">
      <c r="A287" s="2">
        <v>289</v>
      </c>
      <c r="B287" s="2" t="s">
        <v>162</v>
      </c>
      <c r="C287" s="8" t="s">
        <v>8</v>
      </c>
      <c r="D287" s="2" t="s">
        <v>44</v>
      </c>
      <c r="E287" s="7" t="s">
        <v>10</v>
      </c>
      <c r="F287" s="2">
        <v>0</v>
      </c>
      <c r="G287" s="3">
        <v>34</v>
      </c>
      <c r="H287" s="3" t="s">
        <v>10</v>
      </c>
      <c r="J287" s="2">
        <v>289</v>
      </c>
      <c r="K287" s="2" t="str">
        <f t="shared" si="21"/>
        <v>A8050936</v>
      </c>
      <c r="L287" s="2" t="str">
        <f t="shared" si="22"/>
        <v>ITA</v>
      </c>
      <c r="M287" s="2" t="str">
        <f t="shared" si="23"/>
        <v>zan pin SPA</v>
      </c>
      <c r="N287" s="2" t="str">
        <f t="shared" si="24"/>
        <v>terminato</v>
      </c>
      <c r="O287" s="2">
        <v>0</v>
      </c>
      <c r="P287" s="3">
        <v>34</v>
      </c>
      <c r="Q287" s="3" t="str">
        <f t="shared" si="25"/>
        <v/>
      </c>
      <c r="R287" s="3" t="str">
        <f t="shared" si="26"/>
        <v>ITA-zan pin SPA-34</v>
      </c>
      <c r="S287" s="3" t="str">
        <f t="shared" si="27"/>
        <v>050</v>
      </c>
    </row>
    <row r="288" spans="1:19" ht="12.75" customHeight="1" x14ac:dyDescent="0.3">
      <c r="A288" s="2">
        <v>290</v>
      </c>
      <c r="B288" s="2" t="s">
        <v>163</v>
      </c>
      <c r="C288" s="8" t="s">
        <v>8</v>
      </c>
      <c r="D288" s="2" t="s">
        <v>9</v>
      </c>
      <c r="F288" s="2">
        <v>10</v>
      </c>
      <c r="G288" s="3">
        <v>14</v>
      </c>
      <c r="H288" s="3" t="str">
        <f>IF(E288="","non terminato","terminato")</f>
        <v>non terminato</v>
      </c>
      <c r="J288" s="2">
        <v>290</v>
      </c>
      <c r="K288" s="2" t="str">
        <f t="shared" si="21"/>
        <v>D5376330</v>
      </c>
      <c r="L288" s="2" t="str">
        <f t="shared" si="22"/>
        <v>ITA</v>
      </c>
      <c r="M288" s="2" t="str">
        <f t="shared" si="23"/>
        <v>SG</v>
      </c>
      <c r="N288" s="2" t="str">
        <f t="shared" si="24"/>
        <v/>
      </c>
      <c r="O288" s="2">
        <v>10</v>
      </c>
      <c r="P288" s="3">
        <v>14</v>
      </c>
      <c r="Q288" s="3">
        <f t="shared" si="25"/>
        <v>140</v>
      </c>
      <c r="R288" s="3" t="str">
        <f t="shared" si="26"/>
        <v>ITA-SG-14</v>
      </c>
      <c r="S288" s="3" t="str">
        <f t="shared" si="27"/>
        <v>376</v>
      </c>
    </row>
    <row r="289" spans="1:19" ht="12.75" customHeight="1" x14ac:dyDescent="0.3">
      <c r="A289" s="2">
        <v>291</v>
      </c>
      <c r="B289" s="2" t="s">
        <v>164</v>
      </c>
      <c r="C289" s="8" t="s">
        <v>8</v>
      </c>
      <c r="D289" s="2" t="s">
        <v>94</v>
      </c>
      <c r="F289" s="2">
        <v>20</v>
      </c>
      <c r="G289" s="3">
        <v>16</v>
      </c>
      <c r="H289" s="3" t="str">
        <f>IF(E289="","non terminato","terminato")</f>
        <v>non terminato</v>
      </c>
      <c r="J289" s="2">
        <v>291</v>
      </c>
      <c r="K289" s="2" t="str">
        <f t="shared" si="21"/>
        <v>E2009898</v>
      </c>
      <c r="L289" s="2" t="str">
        <f t="shared" si="22"/>
        <v>ITA</v>
      </c>
      <c r="M289" s="2" t="str">
        <f t="shared" si="23"/>
        <v>zan SPA</v>
      </c>
      <c r="N289" s="2" t="str">
        <f t="shared" si="24"/>
        <v/>
      </c>
      <c r="O289" s="2">
        <v>20</v>
      </c>
      <c r="P289" s="3">
        <v>16</v>
      </c>
      <c r="Q289" s="3">
        <f t="shared" si="25"/>
        <v>320</v>
      </c>
      <c r="R289" s="3" t="str">
        <f t="shared" si="26"/>
        <v>ITA-zan SPA-16</v>
      </c>
      <c r="S289" s="3" t="str">
        <f t="shared" si="27"/>
        <v>009</v>
      </c>
    </row>
    <row r="290" spans="1:19" ht="12.75" customHeight="1" x14ac:dyDescent="0.3">
      <c r="A290" s="2">
        <v>292</v>
      </c>
      <c r="B290" s="2" t="s">
        <v>165</v>
      </c>
      <c r="C290" s="8" t="s">
        <v>8</v>
      </c>
      <c r="D290" s="2" t="s">
        <v>44</v>
      </c>
      <c r="F290" s="2">
        <v>20</v>
      </c>
      <c r="G290" s="3">
        <v>23</v>
      </c>
      <c r="H290" s="3" t="str">
        <f>IF(E290="","non terminato","terminato")</f>
        <v>non terminato</v>
      </c>
      <c r="J290" s="2">
        <v>292</v>
      </c>
      <c r="K290" s="2" t="str">
        <f t="shared" si="21"/>
        <v>C1109684</v>
      </c>
      <c r="L290" s="2" t="str">
        <f t="shared" si="22"/>
        <v>ITA</v>
      </c>
      <c r="M290" s="2" t="str">
        <f t="shared" si="23"/>
        <v>zan pin SPA</v>
      </c>
      <c r="N290" s="2" t="str">
        <f t="shared" si="24"/>
        <v/>
      </c>
      <c r="O290" s="2">
        <v>20</v>
      </c>
      <c r="P290" s="3">
        <v>23</v>
      </c>
      <c r="Q290" s="3">
        <f t="shared" si="25"/>
        <v>460</v>
      </c>
      <c r="R290" s="3" t="str">
        <f t="shared" si="26"/>
        <v>ITA-zan pin SPA-23</v>
      </c>
      <c r="S290" s="3" t="str">
        <f t="shared" si="27"/>
        <v>109</v>
      </c>
    </row>
    <row r="291" spans="1:19" ht="12.75" customHeight="1" x14ac:dyDescent="0.3">
      <c r="A291" s="2">
        <v>293</v>
      </c>
      <c r="B291" s="2" t="s">
        <v>165</v>
      </c>
      <c r="C291" s="8" t="s">
        <v>8</v>
      </c>
      <c r="D291" s="2" t="s">
        <v>44</v>
      </c>
      <c r="F291" s="2">
        <v>20</v>
      </c>
      <c r="G291" s="3">
        <v>16</v>
      </c>
      <c r="H291" s="3" t="str">
        <f>IF(E291="","non terminato","terminato")</f>
        <v>non terminato</v>
      </c>
      <c r="J291" s="2">
        <v>293</v>
      </c>
      <c r="K291" s="2" t="str">
        <f t="shared" si="21"/>
        <v>C1109684</v>
      </c>
      <c r="L291" s="2" t="str">
        <f t="shared" si="22"/>
        <v>ITA</v>
      </c>
      <c r="M291" s="2" t="str">
        <f t="shared" si="23"/>
        <v>zan pin SPA</v>
      </c>
      <c r="N291" s="2" t="str">
        <f t="shared" si="24"/>
        <v/>
      </c>
      <c r="O291" s="2">
        <v>20</v>
      </c>
      <c r="P291" s="3">
        <v>16</v>
      </c>
      <c r="Q291" s="3">
        <f t="shared" si="25"/>
        <v>320</v>
      </c>
      <c r="R291" s="3" t="str">
        <f t="shared" si="26"/>
        <v>ITA-zan pin SPA-16</v>
      </c>
      <c r="S291" s="3" t="str">
        <f t="shared" si="27"/>
        <v>109</v>
      </c>
    </row>
    <row r="292" spans="1:19" ht="12.75" customHeight="1" x14ac:dyDescent="0.3">
      <c r="A292" s="2">
        <v>294</v>
      </c>
      <c r="B292" s="2" t="s">
        <v>165</v>
      </c>
      <c r="C292" s="8" t="s">
        <v>8</v>
      </c>
      <c r="D292" s="2" t="s">
        <v>44</v>
      </c>
      <c r="F292" s="2">
        <v>10</v>
      </c>
      <c r="G292" s="3">
        <v>10</v>
      </c>
      <c r="H292" s="3" t="str">
        <f>IF(E292="","non terminato","terminato")</f>
        <v>non terminato</v>
      </c>
      <c r="J292" s="2">
        <v>294</v>
      </c>
      <c r="K292" s="2" t="str">
        <f t="shared" si="21"/>
        <v>C1109684</v>
      </c>
      <c r="L292" s="2" t="str">
        <f t="shared" si="22"/>
        <v>ITA</v>
      </c>
      <c r="M292" s="2" t="str">
        <f t="shared" si="23"/>
        <v>zan pin SPA</v>
      </c>
      <c r="N292" s="2" t="str">
        <f t="shared" si="24"/>
        <v/>
      </c>
      <c r="O292" s="2">
        <v>10</v>
      </c>
      <c r="P292" s="3">
        <v>10</v>
      </c>
      <c r="Q292" s="3">
        <f t="shared" si="25"/>
        <v>100</v>
      </c>
      <c r="R292" s="3" t="str">
        <f t="shared" si="26"/>
        <v>ITA-zan pin SPA-10</v>
      </c>
      <c r="S292" s="3" t="str">
        <f t="shared" si="27"/>
        <v>109</v>
      </c>
    </row>
    <row r="293" spans="1:19" ht="12.75" customHeight="1" x14ac:dyDescent="0.3">
      <c r="A293" s="2">
        <v>295</v>
      </c>
      <c r="B293" s="2" t="s">
        <v>165</v>
      </c>
      <c r="C293" s="8" t="s">
        <v>8</v>
      </c>
      <c r="D293" s="2" t="s">
        <v>44</v>
      </c>
      <c r="E293" s="7" t="s">
        <v>10</v>
      </c>
      <c r="F293" s="2">
        <v>0</v>
      </c>
      <c r="G293" s="3">
        <v>16</v>
      </c>
      <c r="H293" s="3" t="s">
        <v>10</v>
      </c>
      <c r="J293" s="2">
        <v>295</v>
      </c>
      <c r="K293" s="2" t="str">
        <f t="shared" si="21"/>
        <v>C1109684</v>
      </c>
      <c r="L293" s="2" t="str">
        <f t="shared" si="22"/>
        <v>ITA</v>
      </c>
      <c r="M293" s="2" t="str">
        <f t="shared" si="23"/>
        <v>zan pin SPA</v>
      </c>
      <c r="N293" s="2" t="str">
        <f t="shared" si="24"/>
        <v>terminato</v>
      </c>
      <c r="O293" s="2">
        <v>0</v>
      </c>
      <c r="P293" s="3">
        <v>16</v>
      </c>
      <c r="Q293" s="3" t="str">
        <f t="shared" si="25"/>
        <v/>
      </c>
      <c r="R293" s="3" t="str">
        <f t="shared" si="26"/>
        <v>ITA-zan pin SPA-16</v>
      </c>
      <c r="S293" s="3" t="str">
        <f t="shared" si="27"/>
        <v>109</v>
      </c>
    </row>
    <row r="294" spans="1:19" ht="12.75" customHeight="1" x14ac:dyDescent="0.3">
      <c r="A294" s="2">
        <v>296</v>
      </c>
      <c r="B294" s="2" t="s">
        <v>166</v>
      </c>
      <c r="C294" s="8" t="s">
        <v>8</v>
      </c>
      <c r="D294" s="2" t="s">
        <v>9</v>
      </c>
      <c r="F294" s="2">
        <v>10</v>
      </c>
      <c r="G294" s="3">
        <v>25</v>
      </c>
      <c r="H294" s="3" t="str">
        <f>IF(E294="","non terminato","terminato")</f>
        <v>non terminato</v>
      </c>
      <c r="J294" s="2">
        <v>296</v>
      </c>
      <c r="K294" s="2" t="str">
        <f t="shared" si="21"/>
        <v>F2515497</v>
      </c>
      <c r="L294" s="2" t="str">
        <f t="shared" si="22"/>
        <v>ITA</v>
      </c>
      <c r="M294" s="2" t="str">
        <f t="shared" si="23"/>
        <v>SG</v>
      </c>
      <c r="N294" s="2" t="str">
        <f t="shared" si="24"/>
        <v/>
      </c>
      <c r="O294" s="2">
        <v>10</v>
      </c>
      <c r="P294" s="3">
        <v>25</v>
      </c>
      <c r="Q294" s="3">
        <f t="shared" si="25"/>
        <v>250</v>
      </c>
      <c r="R294" s="3" t="str">
        <f t="shared" si="26"/>
        <v>ITA-SG-25</v>
      </c>
      <c r="S294" s="3" t="str">
        <f t="shared" si="27"/>
        <v>515</v>
      </c>
    </row>
    <row r="295" spans="1:19" ht="12.75" customHeight="1" x14ac:dyDescent="0.3">
      <c r="A295" s="2">
        <v>297</v>
      </c>
      <c r="B295" s="2" t="s">
        <v>166</v>
      </c>
      <c r="C295" s="8" t="s">
        <v>8</v>
      </c>
      <c r="D295" s="2" t="s">
        <v>9</v>
      </c>
      <c r="F295" s="2">
        <v>20</v>
      </c>
      <c r="G295" s="3">
        <v>23</v>
      </c>
      <c r="H295" s="3" t="str">
        <f>IF(E295="","non terminato","terminato")</f>
        <v>non terminato</v>
      </c>
      <c r="J295" s="2">
        <v>297</v>
      </c>
      <c r="K295" s="2" t="str">
        <f t="shared" si="21"/>
        <v>F2515497</v>
      </c>
      <c r="L295" s="2" t="str">
        <f t="shared" si="22"/>
        <v>ITA</v>
      </c>
      <c r="M295" s="2" t="str">
        <f t="shared" si="23"/>
        <v>SG</v>
      </c>
      <c r="N295" s="2" t="str">
        <f t="shared" si="24"/>
        <v/>
      </c>
      <c r="O295" s="2">
        <v>20</v>
      </c>
      <c r="P295" s="3">
        <v>23</v>
      </c>
      <c r="Q295" s="3">
        <f t="shared" si="25"/>
        <v>460</v>
      </c>
      <c r="R295" s="3" t="str">
        <f t="shared" si="26"/>
        <v>ITA-SG-23</v>
      </c>
      <c r="S295" s="3" t="str">
        <f t="shared" si="27"/>
        <v>515</v>
      </c>
    </row>
    <row r="296" spans="1:19" ht="12.75" customHeight="1" x14ac:dyDescent="0.3">
      <c r="A296" s="2">
        <v>298</v>
      </c>
      <c r="B296" s="2" t="s">
        <v>166</v>
      </c>
      <c r="C296" s="8" t="s">
        <v>8</v>
      </c>
      <c r="D296" s="2" t="s">
        <v>9</v>
      </c>
      <c r="E296" s="7" t="s">
        <v>10</v>
      </c>
      <c r="F296" s="2">
        <v>0</v>
      </c>
      <c r="G296" s="3">
        <v>36</v>
      </c>
      <c r="H296" s="3" t="s">
        <v>10</v>
      </c>
      <c r="J296" s="2">
        <v>298</v>
      </c>
      <c r="K296" s="2" t="str">
        <f t="shared" si="21"/>
        <v>F2515497</v>
      </c>
      <c r="L296" s="2" t="str">
        <f t="shared" si="22"/>
        <v>ITA</v>
      </c>
      <c r="M296" s="2" t="str">
        <f t="shared" si="23"/>
        <v>SG</v>
      </c>
      <c r="N296" s="2" t="str">
        <f t="shared" si="24"/>
        <v>terminato</v>
      </c>
      <c r="O296" s="2">
        <v>0</v>
      </c>
      <c r="P296" s="3">
        <v>36</v>
      </c>
      <c r="Q296" s="3" t="str">
        <f t="shared" si="25"/>
        <v/>
      </c>
      <c r="R296" s="3" t="str">
        <f t="shared" si="26"/>
        <v>ITA-SG-36</v>
      </c>
      <c r="S296" s="3" t="str">
        <f t="shared" si="27"/>
        <v>515</v>
      </c>
    </row>
    <row r="297" spans="1:19" ht="12.75" customHeight="1" x14ac:dyDescent="0.3">
      <c r="A297" s="2">
        <v>299</v>
      </c>
      <c r="B297" s="2" t="s">
        <v>167</v>
      </c>
      <c r="C297" s="8" t="s">
        <v>8</v>
      </c>
      <c r="D297" s="2" t="s">
        <v>94</v>
      </c>
      <c r="F297" s="2">
        <v>20</v>
      </c>
      <c r="G297" s="3">
        <v>26</v>
      </c>
      <c r="H297" s="3" t="str">
        <f>IF(E297="","non terminato","terminato")</f>
        <v>non terminato</v>
      </c>
      <c r="J297" s="2">
        <v>299</v>
      </c>
      <c r="K297" s="2" t="str">
        <f t="shared" si="21"/>
        <v>A1506600</v>
      </c>
      <c r="L297" s="2" t="str">
        <f t="shared" si="22"/>
        <v>ITA</v>
      </c>
      <c r="M297" s="2" t="str">
        <f t="shared" si="23"/>
        <v>zan SPA</v>
      </c>
      <c r="N297" s="2" t="str">
        <f t="shared" si="24"/>
        <v/>
      </c>
      <c r="O297" s="2">
        <v>20</v>
      </c>
      <c r="P297" s="3">
        <v>26</v>
      </c>
      <c r="Q297" s="3">
        <f t="shared" si="25"/>
        <v>520</v>
      </c>
      <c r="R297" s="3" t="str">
        <f t="shared" si="26"/>
        <v>ITA-zan SPA-26</v>
      </c>
      <c r="S297" s="3" t="str">
        <f t="shared" si="27"/>
        <v>506</v>
      </c>
    </row>
    <row r="298" spans="1:19" ht="12.75" customHeight="1" x14ac:dyDescent="0.3">
      <c r="A298" s="2">
        <v>300</v>
      </c>
      <c r="B298" s="2" t="s">
        <v>168</v>
      </c>
      <c r="C298" s="8" t="s">
        <v>8</v>
      </c>
      <c r="D298" s="2" t="s">
        <v>33</v>
      </c>
      <c r="F298" s="2">
        <v>10</v>
      </c>
      <c r="G298" s="3">
        <v>27</v>
      </c>
      <c r="H298" s="3" t="str">
        <f>IF(E298="","non terminato","terminato")</f>
        <v>non terminato</v>
      </c>
      <c r="J298" s="2">
        <v>300</v>
      </c>
      <c r="K298" s="2" t="str">
        <f t="shared" si="21"/>
        <v>F9830741</v>
      </c>
      <c r="L298" s="2" t="str">
        <f t="shared" si="22"/>
        <v>ITA</v>
      </c>
      <c r="M298" s="2" t="str">
        <f t="shared" si="23"/>
        <v>zan VETRI</v>
      </c>
      <c r="N298" s="2" t="str">
        <f t="shared" si="24"/>
        <v/>
      </c>
      <c r="O298" s="2">
        <v>10</v>
      </c>
      <c r="P298" s="3">
        <v>27</v>
      </c>
      <c r="Q298" s="3">
        <f t="shared" si="25"/>
        <v>270</v>
      </c>
      <c r="R298" s="3" t="str">
        <f t="shared" si="26"/>
        <v>ITA-zan VETRI-27</v>
      </c>
      <c r="S298" s="3" t="str">
        <f t="shared" si="27"/>
        <v>830</v>
      </c>
    </row>
    <row r="299" spans="1:19" ht="12.75" customHeight="1" x14ac:dyDescent="0.3">
      <c r="A299" s="2">
        <v>301</v>
      </c>
      <c r="B299" s="2" t="s">
        <v>168</v>
      </c>
      <c r="C299" s="8" t="s">
        <v>8</v>
      </c>
      <c r="D299" s="2" t="s">
        <v>33</v>
      </c>
      <c r="F299" s="2">
        <v>20</v>
      </c>
      <c r="G299" s="3">
        <v>14</v>
      </c>
      <c r="H299" s="3" t="str">
        <f>IF(E299="","non terminato","terminato")</f>
        <v>non terminato</v>
      </c>
      <c r="J299" s="2">
        <v>301</v>
      </c>
      <c r="K299" s="2" t="str">
        <f t="shared" si="21"/>
        <v>F9830741</v>
      </c>
      <c r="L299" s="2" t="str">
        <f t="shared" si="22"/>
        <v>ITA</v>
      </c>
      <c r="M299" s="2" t="str">
        <f t="shared" si="23"/>
        <v>zan VETRI</v>
      </c>
      <c r="N299" s="2" t="str">
        <f t="shared" si="24"/>
        <v/>
      </c>
      <c r="O299" s="2">
        <v>20</v>
      </c>
      <c r="P299" s="3">
        <v>14</v>
      </c>
      <c r="Q299" s="3">
        <f t="shared" si="25"/>
        <v>280</v>
      </c>
      <c r="R299" s="3" t="str">
        <f t="shared" si="26"/>
        <v>ITA-zan VETRI-14</v>
      </c>
      <c r="S299" s="3" t="str">
        <f t="shared" si="27"/>
        <v>830</v>
      </c>
    </row>
    <row r="300" spans="1:19" ht="12.75" customHeight="1" x14ac:dyDescent="0.3">
      <c r="A300" s="2">
        <v>302</v>
      </c>
      <c r="B300" s="2" t="s">
        <v>168</v>
      </c>
      <c r="C300" s="8" t="s">
        <v>8</v>
      </c>
      <c r="D300" s="2" t="s">
        <v>33</v>
      </c>
      <c r="E300" s="7" t="s">
        <v>10</v>
      </c>
      <c r="F300" s="2">
        <v>0</v>
      </c>
      <c r="G300" s="3">
        <v>31</v>
      </c>
      <c r="H300" s="3" t="s">
        <v>10</v>
      </c>
      <c r="J300" s="2">
        <v>302</v>
      </c>
      <c r="K300" s="2" t="str">
        <f t="shared" si="21"/>
        <v>F9830741</v>
      </c>
      <c r="L300" s="2" t="str">
        <f t="shared" si="22"/>
        <v>ITA</v>
      </c>
      <c r="M300" s="2" t="str">
        <f t="shared" si="23"/>
        <v>zan VETRI</v>
      </c>
      <c r="N300" s="2" t="str">
        <f t="shared" si="24"/>
        <v>terminato</v>
      </c>
      <c r="O300" s="2">
        <v>0</v>
      </c>
      <c r="P300" s="3">
        <v>31</v>
      </c>
      <c r="Q300" s="3" t="str">
        <f t="shared" si="25"/>
        <v/>
      </c>
      <c r="R300" s="3" t="str">
        <f t="shared" si="26"/>
        <v>ITA-zan VETRI-31</v>
      </c>
      <c r="S300" s="3" t="str">
        <f t="shared" si="27"/>
        <v>830</v>
      </c>
    </row>
    <row r="301" spans="1:19" ht="12.75" customHeight="1" x14ac:dyDescent="0.3">
      <c r="A301" s="2">
        <v>303</v>
      </c>
      <c r="B301" s="2" t="s">
        <v>169</v>
      </c>
      <c r="C301" s="8" t="s">
        <v>8</v>
      </c>
      <c r="D301" s="2" t="s">
        <v>9</v>
      </c>
      <c r="F301" s="2">
        <v>20</v>
      </c>
      <c r="G301" s="3">
        <v>27</v>
      </c>
      <c r="H301" s="3" t="str">
        <f>IF(E301="","non terminato","terminato")</f>
        <v>non terminato</v>
      </c>
      <c r="J301" s="2">
        <v>303</v>
      </c>
      <c r="K301" s="2" t="str">
        <f t="shared" si="21"/>
        <v>V8367784</v>
      </c>
      <c r="L301" s="2" t="str">
        <f t="shared" si="22"/>
        <v>ITA</v>
      </c>
      <c r="M301" s="2" t="str">
        <f t="shared" si="23"/>
        <v>SG</v>
      </c>
      <c r="N301" s="2" t="str">
        <f t="shared" si="24"/>
        <v/>
      </c>
      <c r="O301" s="2">
        <v>20</v>
      </c>
      <c r="P301" s="3">
        <v>27</v>
      </c>
      <c r="Q301" s="3">
        <f t="shared" si="25"/>
        <v>540</v>
      </c>
      <c r="R301" s="3" t="str">
        <f t="shared" si="26"/>
        <v>ITA-SG-27</v>
      </c>
      <c r="S301" s="3" t="str">
        <f t="shared" si="27"/>
        <v>367</v>
      </c>
    </row>
    <row r="302" spans="1:19" ht="12.75" customHeight="1" x14ac:dyDescent="0.3">
      <c r="A302" s="2">
        <v>304</v>
      </c>
      <c r="B302" s="2" t="s">
        <v>170</v>
      </c>
      <c r="C302" s="8" t="s">
        <v>8</v>
      </c>
      <c r="D302" s="2" t="s">
        <v>33</v>
      </c>
      <c r="E302" s="7" t="s">
        <v>10</v>
      </c>
      <c r="F302" s="2">
        <v>0</v>
      </c>
      <c r="G302" s="3">
        <v>39</v>
      </c>
      <c r="H302" s="3" t="s">
        <v>10</v>
      </c>
      <c r="J302" s="2">
        <v>304</v>
      </c>
      <c r="K302" s="2" t="str">
        <f t="shared" si="21"/>
        <v>L4475361</v>
      </c>
      <c r="L302" s="2" t="str">
        <f t="shared" si="22"/>
        <v>ITA</v>
      </c>
      <c r="M302" s="2" t="str">
        <f t="shared" si="23"/>
        <v>zan VETRI</v>
      </c>
      <c r="N302" s="2" t="str">
        <f t="shared" si="24"/>
        <v>terminato</v>
      </c>
      <c r="O302" s="2">
        <v>0</v>
      </c>
      <c r="P302" s="3">
        <v>39</v>
      </c>
      <c r="Q302" s="3" t="str">
        <f t="shared" si="25"/>
        <v/>
      </c>
      <c r="R302" s="3" t="str">
        <f t="shared" si="26"/>
        <v>ITA-zan VETRI-39</v>
      </c>
      <c r="S302" s="3" t="str">
        <f t="shared" si="27"/>
        <v>475</v>
      </c>
    </row>
    <row r="303" spans="1:19" ht="12.75" customHeight="1" x14ac:dyDescent="0.3">
      <c r="A303" s="2">
        <v>305</v>
      </c>
      <c r="B303" s="2" t="s">
        <v>170</v>
      </c>
      <c r="C303" s="8" t="s">
        <v>8</v>
      </c>
      <c r="D303" s="2" t="s">
        <v>33</v>
      </c>
      <c r="F303" s="2">
        <v>10</v>
      </c>
      <c r="G303" s="3">
        <v>31</v>
      </c>
      <c r="H303" s="3" t="str">
        <f>IF(E303="","non terminato","terminato")</f>
        <v>non terminato</v>
      </c>
      <c r="J303" s="2">
        <v>305</v>
      </c>
      <c r="K303" s="2" t="str">
        <f t="shared" si="21"/>
        <v>L4475361</v>
      </c>
      <c r="L303" s="2" t="str">
        <f t="shared" si="22"/>
        <v>ITA</v>
      </c>
      <c r="M303" s="2" t="str">
        <f t="shared" si="23"/>
        <v>zan VETRI</v>
      </c>
      <c r="N303" s="2" t="str">
        <f t="shared" si="24"/>
        <v/>
      </c>
      <c r="O303" s="2">
        <v>10</v>
      </c>
      <c r="P303" s="3">
        <v>31</v>
      </c>
      <c r="Q303" s="3">
        <f t="shared" si="25"/>
        <v>310</v>
      </c>
      <c r="R303" s="3" t="str">
        <f t="shared" si="26"/>
        <v>ITA-zan VETRI-31</v>
      </c>
      <c r="S303" s="3" t="str">
        <f t="shared" si="27"/>
        <v>475</v>
      </c>
    </row>
    <row r="304" spans="1:19" ht="12.75" customHeight="1" x14ac:dyDescent="0.3">
      <c r="A304" s="2">
        <v>306</v>
      </c>
      <c r="B304" s="2" t="s">
        <v>170</v>
      </c>
      <c r="C304" s="8" t="s">
        <v>8</v>
      </c>
      <c r="D304" s="2" t="s">
        <v>33</v>
      </c>
      <c r="F304" s="2">
        <v>20</v>
      </c>
      <c r="G304" s="3">
        <v>16</v>
      </c>
      <c r="H304" s="3" t="str">
        <f>IF(E304="","non terminato","terminato")</f>
        <v>non terminato</v>
      </c>
      <c r="J304" s="2">
        <v>306</v>
      </c>
      <c r="K304" s="2" t="str">
        <f t="shared" si="21"/>
        <v>L4475361</v>
      </c>
      <c r="L304" s="2" t="str">
        <f t="shared" si="22"/>
        <v>ITA</v>
      </c>
      <c r="M304" s="2" t="str">
        <f t="shared" si="23"/>
        <v>zan VETRI</v>
      </c>
      <c r="N304" s="2" t="str">
        <f t="shared" si="24"/>
        <v/>
      </c>
      <c r="O304" s="2">
        <v>20</v>
      </c>
      <c r="P304" s="3">
        <v>16</v>
      </c>
      <c r="Q304" s="3">
        <f t="shared" si="25"/>
        <v>320</v>
      </c>
      <c r="R304" s="3" t="str">
        <f t="shared" si="26"/>
        <v>ITA-zan VETRI-16</v>
      </c>
      <c r="S304" s="3" t="str">
        <f t="shared" si="27"/>
        <v>475</v>
      </c>
    </row>
    <row r="305" spans="1:19" ht="12.75" customHeight="1" x14ac:dyDescent="0.3">
      <c r="A305" s="2">
        <v>307</v>
      </c>
      <c r="B305" s="2" t="s">
        <v>171</v>
      </c>
      <c r="C305" s="8" t="s">
        <v>8</v>
      </c>
      <c r="D305" s="2" t="s">
        <v>44</v>
      </c>
      <c r="F305" s="2">
        <v>20</v>
      </c>
      <c r="G305" s="3">
        <v>21</v>
      </c>
      <c r="H305" s="3" t="str">
        <f>IF(E305="","non terminato","terminato")</f>
        <v>non terminato</v>
      </c>
      <c r="J305" s="2">
        <v>307</v>
      </c>
      <c r="K305" s="2" t="str">
        <f t="shared" si="21"/>
        <v>D0971389</v>
      </c>
      <c r="L305" s="2" t="str">
        <f t="shared" si="22"/>
        <v>ITA</v>
      </c>
      <c r="M305" s="2" t="str">
        <f t="shared" si="23"/>
        <v>zan pin SPA</v>
      </c>
      <c r="N305" s="2" t="str">
        <f t="shared" si="24"/>
        <v/>
      </c>
      <c r="O305" s="2">
        <v>20</v>
      </c>
      <c r="P305" s="3">
        <v>21</v>
      </c>
      <c r="Q305" s="3">
        <f t="shared" si="25"/>
        <v>420</v>
      </c>
      <c r="R305" s="3" t="str">
        <f t="shared" si="26"/>
        <v>ITA-zan pin SPA-21</v>
      </c>
      <c r="S305" s="3" t="str">
        <f t="shared" si="27"/>
        <v>971</v>
      </c>
    </row>
    <row r="306" spans="1:19" ht="12.75" customHeight="1" x14ac:dyDescent="0.3">
      <c r="A306" s="2">
        <v>308</v>
      </c>
      <c r="B306" s="2" t="s">
        <v>171</v>
      </c>
      <c r="C306" s="8" t="s">
        <v>8</v>
      </c>
      <c r="D306" s="2" t="s">
        <v>44</v>
      </c>
      <c r="E306" s="7" t="s">
        <v>10</v>
      </c>
      <c r="F306" s="2">
        <v>0</v>
      </c>
      <c r="G306" s="3">
        <v>17</v>
      </c>
      <c r="H306" s="3" t="s">
        <v>10</v>
      </c>
      <c r="J306" s="2">
        <v>308</v>
      </c>
      <c r="K306" s="2" t="str">
        <f t="shared" si="21"/>
        <v>D0971389</v>
      </c>
      <c r="L306" s="2" t="str">
        <f t="shared" si="22"/>
        <v>ITA</v>
      </c>
      <c r="M306" s="2" t="str">
        <f t="shared" si="23"/>
        <v>zan pin SPA</v>
      </c>
      <c r="N306" s="2" t="str">
        <f t="shared" si="24"/>
        <v>terminato</v>
      </c>
      <c r="O306" s="2">
        <v>0</v>
      </c>
      <c r="P306" s="3">
        <v>17</v>
      </c>
      <c r="Q306" s="3" t="str">
        <f t="shared" si="25"/>
        <v/>
      </c>
      <c r="R306" s="3" t="str">
        <f t="shared" si="26"/>
        <v>ITA-zan pin SPA-17</v>
      </c>
      <c r="S306" s="3" t="str">
        <f t="shared" si="27"/>
        <v>971</v>
      </c>
    </row>
    <row r="307" spans="1:19" ht="12.75" customHeight="1" x14ac:dyDescent="0.3">
      <c r="A307" s="2">
        <v>309</v>
      </c>
      <c r="B307" s="2" t="s">
        <v>172</v>
      </c>
      <c r="C307" s="8" t="s">
        <v>8</v>
      </c>
      <c r="D307" s="2" t="s">
        <v>94</v>
      </c>
      <c r="E307" s="7" t="s">
        <v>10</v>
      </c>
      <c r="F307" s="2">
        <v>0</v>
      </c>
      <c r="G307" s="3">
        <v>16</v>
      </c>
      <c r="H307" s="3" t="s">
        <v>10</v>
      </c>
      <c r="J307" s="2">
        <v>309</v>
      </c>
      <c r="K307" s="2" t="str">
        <f t="shared" si="21"/>
        <v>D4250931</v>
      </c>
      <c r="L307" s="2" t="str">
        <f t="shared" si="22"/>
        <v>ITA</v>
      </c>
      <c r="M307" s="2" t="str">
        <f t="shared" si="23"/>
        <v>zan SPA</v>
      </c>
      <c r="N307" s="2" t="str">
        <f t="shared" si="24"/>
        <v>terminato</v>
      </c>
      <c r="O307" s="2">
        <v>0</v>
      </c>
      <c r="P307" s="3">
        <v>16</v>
      </c>
      <c r="Q307" s="3" t="str">
        <f t="shared" si="25"/>
        <v/>
      </c>
      <c r="R307" s="3" t="str">
        <f t="shared" si="26"/>
        <v>ITA-zan SPA-16</v>
      </c>
      <c r="S307" s="3" t="str">
        <f t="shared" si="27"/>
        <v>250</v>
      </c>
    </row>
    <row r="308" spans="1:19" ht="12.75" customHeight="1" x14ac:dyDescent="0.3">
      <c r="A308" s="2">
        <v>310</v>
      </c>
      <c r="B308" s="2" t="s">
        <v>172</v>
      </c>
      <c r="C308" s="8" t="s">
        <v>8</v>
      </c>
      <c r="D308" s="2" t="s">
        <v>94</v>
      </c>
      <c r="F308" s="2">
        <v>10</v>
      </c>
      <c r="G308" s="3">
        <v>18</v>
      </c>
      <c r="H308" s="3" t="str">
        <f>IF(E308="","non terminato","terminato")</f>
        <v>non terminato</v>
      </c>
      <c r="J308" s="2">
        <v>310</v>
      </c>
      <c r="K308" s="2" t="str">
        <f t="shared" si="21"/>
        <v>D4250931</v>
      </c>
      <c r="L308" s="2" t="str">
        <f t="shared" si="22"/>
        <v>ITA</v>
      </c>
      <c r="M308" s="2" t="str">
        <f t="shared" si="23"/>
        <v>zan SPA</v>
      </c>
      <c r="N308" s="2" t="str">
        <f t="shared" si="24"/>
        <v/>
      </c>
      <c r="O308" s="2">
        <v>10</v>
      </c>
      <c r="P308" s="3">
        <v>18</v>
      </c>
      <c r="Q308" s="3">
        <f t="shared" si="25"/>
        <v>180</v>
      </c>
      <c r="R308" s="3" t="str">
        <f t="shared" si="26"/>
        <v>ITA-zan SPA-18</v>
      </c>
      <c r="S308" s="3" t="str">
        <f t="shared" si="27"/>
        <v>250</v>
      </c>
    </row>
    <row r="309" spans="1:19" ht="12.75" customHeight="1" x14ac:dyDescent="0.3">
      <c r="A309" s="2">
        <v>311</v>
      </c>
      <c r="B309" s="2" t="s">
        <v>172</v>
      </c>
      <c r="C309" s="8" t="s">
        <v>8</v>
      </c>
      <c r="D309" s="2" t="s">
        <v>94</v>
      </c>
      <c r="F309" s="2">
        <v>20</v>
      </c>
      <c r="G309" s="3">
        <v>19</v>
      </c>
      <c r="H309" s="3" t="str">
        <f>IF(E309="","non terminato","terminato")</f>
        <v>non terminato</v>
      </c>
      <c r="J309" s="2">
        <v>311</v>
      </c>
      <c r="K309" s="2" t="str">
        <f t="shared" si="21"/>
        <v>D4250931</v>
      </c>
      <c r="L309" s="2" t="str">
        <f t="shared" si="22"/>
        <v>ITA</v>
      </c>
      <c r="M309" s="2" t="str">
        <f t="shared" si="23"/>
        <v>zan SPA</v>
      </c>
      <c r="N309" s="2" t="str">
        <f t="shared" si="24"/>
        <v/>
      </c>
      <c r="O309" s="2">
        <v>20</v>
      </c>
      <c r="P309" s="3">
        <v>19</v>
      </c>
      <c r="Q309" s="3">
        <f t="shared" si="25"/>
        <v>380</v>
      </c>
      <c r="R309" s="3" t="str">
        <f t="shared" si="26"/>
        <v>ITA-zan SPA-19</v>
      </c>
      <c r="S309" s="3" t="str">
        <f t="shared" si="27"/>
        <v>250</v>
      </c>
    </row>
    <row r="310" spans="1:19" ht="12.75" customHeight="1" x14ac:dyDescent="0.3">
      <c r="A310" s="2">
        <v>312</v>
      </c>
      <c r="B310" s="2" t="s">
        <v>173</v>
      </c>
      <c r="C310" s="8" t="s">
        <v>8</v>
      </c>
      <c r="D310" s="2" t="s">
        <v>62</v>
      </c>
      <c r="E310" s="7" t="s">
        <v>10</v>
      </c>
      <c r="F310" s="2">
        <v>0</v>
      </c>
      <c r="G310" s="3">
        <v>17</v>
      </c>
      <c r="H310" s="3" t="s">
        <v>10</v>
      </c>
      <c r="J310" s="2">
        <v>312</v>
      </c>
      <c r="K310" s="2" t="str">
        <f t="shared" si="21"/>
        <v>P7940687</v>
      </c>
      <c r="L310" s="2" t="str">
        <f t="shared" si="22"/>
        <v>ITA</v>
      </c>
      <c r="M310" s="2" t="str">
        <f t="shared" si="23"/>
        <v>zan PAM</v>
      </c>
      <c r="N310" s="2" t="str">
        <f t="shared" si="24"/>
        <v>terminato</v>
      </c>
      <c r="O310" s="2">
        <v>0</v>
      </c>
      <c r="P310" s="3">
        <v>17</v>
      </c>
      <c r="Q310" s="3" t="str">
        <f t="shared" si="25"/>
        <v/>
      </c>
      <c r="R310" s="3" t="str">
        <f t="shared" si="26"/>
        <v>ITA-zan PAM-17</v>
      </c>
      <c r="S310" s="3" t="str">
        <f t="shared" si="27"/>
        <v>940</v>
      </c>
    </row>
    <row r="311" spans="1:19" ht="12.75" customHeight="1" x14ac:dyDescent="0.3">
      <c r="A311" s="2">
        <v>313</v>
      </c>
      <c r="B311" s="2" t="s">
        <v>173</v>
      </c>
      <c r="C311" s="8" t="s">
        <v>8</v>
      </c>
      <c r="D311" s="2" t="s">
        <v>62</v>
      </c>
      <c r="F311" s="2">
        <v>20</v>
      </c>
      <c r="G311" s="3">
        <v>26</v>
      </c>
      <c r="H311" s="3" t="str">
        <f>IF(E311="","non terminato","terminato")</f>
        <v>non terminato</v>
      </c>
      <c r="J311" s="2">
        <v>313</v>
      </c>
      <c r="K311" s="2" t="str">
        <f t="shared" si="21"/>
        <v>P7940687</v>
      </c>
      <c r="L311" s="2" t="str">
        <f t="shared" si="22"/>
        <v>ITA</v>
      </c>
      <c r="M311" s="2" t="str">
        <f t="shared" si="23"/>
        <v>zan PAM</v>
      </c>
      <c r="N311" s="2" t="str">
        <f t="shared" si="24"/>
        <v/>
      </c>
      <c r="O311" s="2">
        <v>20</v>
      </c>
      <c r="P311" s="3">
        <v>26</v>
      </c>
      <c r="Q311" s="3">
        <f t="shared" si="25"/>
        <v>520</v>
      </c>
      <c r="R311" s="3" t="str">
        <f t="shared" si="26"/>
        <v>ITA-zan PAM-26</v>
      </c>
      <c r="S311" s="3" t="str">
        <f t="shared" si="27"/>
        <v>940</v>
      </c>
    </row>
    <row r="312" spans="1:19" ht="12.75" customHeight="1" x14ac:dyDescent="0.3">
      <c r="A312" s="2">
        <v>314</v>
      </c>
      <c r="B312" s="2" t="s">
        <v>173</v>
      </c>
      <c r="C312" s="8" t="s">
        <v>8</v>
      </c>
      <c r="D312" s="2" t="s">
        <v>62</v>
      </c>
      <c r="F312" s="2">
        <v>10</v>
      </c>
      <c r="G312" s="3">
        <v>26</v>
      </c>
      <c r="H312" s="3" t="str">
        <f>IF(E312="","non terminato","terminato")</f>
        <v>non terminato</v>
      </c>
      <c r="J312" s="2">
        <v>314</v>
      </c>
      <c r="K312" s="2" t="str">
        <f t="shared" si="21"/>
        <v>P7940687</v>
      </c>
      <c r="L312" s="2" t="str">
        <f t="shared" si="22"/>
        <v>ITA</v>
      </c>
      <c r="M312" s="2" t="str">
        <f t="shared" si="23"/>
        <v>zan PAM</v>
      </c>
      <c r="N312" s="2" t="str">
        <f t="shared" si="24"/>
        <v/>
      </c>
      <c r="O312" s="2">
        <v>10</v>
      </c>
      <c r="P312" s="3">
        <v>26</v>
      </c>
      <c r="Q312" s="3">
        <f t="shared" si="25"/>
        <v>260</v>
      </c>
      <c r="R312" s="3" t="str">
        <f t="shared" si="26"/>
        <v>ITA-zan PAM-26</v>
      </c>
      <c r="S312" s="3" t="str">
        <f t="shared" si="27"/>
        <v>940</v>
      </c>
    </row>
    <row r="313" spans="1:19" ht="12.75" customHeight="1" x14ac:dyDescent="0.3">
      <c r="A313" s="2">
        <v>315</v>
      </c>
      <c r="B313" s="2" t="s">
        <v>174</v>
      </c>
      <c r="C313" s="8" t="s">
        <v>8</v>
      </c>
      <c r="D313" s="2" t="s">
        <v>51</v>
      </c>
      <c r="F313" s="2">
        <v>10</v>
      </c>
      <c r="G313" s="3">
        <v>28</v>
      </c>
      <c r="H313" s="3" t="str">
        <f>IF(E313="","non terminato","terminato")</f>
        <v>non terminato</v>
      </c>
      <c r="J313" s="2">
        <v>315</v>
      </c>
      <c r="K313" s="2" t="str">
        <f t="shared" si="21"/>
        <v>a9435788</v>
      </c>
      <c r="L313" s="2" t="str">
        <f t="shared" si="22"/>
        <v>ITA</v>
      </c>
      <c r="M313" s="2" t="str">
        <f t="shared" si="23"/>
        <v>zan S.R.L.</v>
      </c>
      <c r="N313" s="2" t="str">
        <f t="shared" si="24"/>
        <v/>
      </c>
      <c r="O313" s="2">
        <v>10</v>
      </c>
      <c r="P313" s="3">
        <v>28</v>
      </c>
      <c r="Q313" s="3">
        <f t="shared" si="25"/>
        <v>280</v>
      </c>
      <c r="R313" s="3" t="str">
        <f t="shared" si="26"/>
        <v>ITA-zan S.R.L.-28</v>
      </c>
      <c r="S313" s="3" t="str">
        <f t="shared" si="27"/>
        <v>435</v>
      </c>
    </row>
    <row r="314" spans="1:19" ht="12.75" customHeight="1" x14ac:dyDescent="0.3">
      <c r="A314" s="2">
        <v>316</v>
      </c>
      <c r="B314" s="2" t="s">
        <v>175</v>
      </c>
      <c r="C314" s="8" t="s">
        <v>8</v>
      </c>
      <c r="D314" s="2" t="s">
        <v>9</v>
      </c>
      <c r="E314" s="7" t="s">
        <v>10</v>
      </c>
      <c r="F314" s="2">
        <v>0</v>
      </c>
      <c r="G314" s="3">
        <v>13</v>
      </c>
      <c r="H314" s="3" t="s">
        <v>10</v>
      </c>
      <c r="J314" s="2">
        <v>316</v>
      </c>
      <c r="K314" s="2" t="str">
        <f t="shared" si="21"/>
        <v>V2289247</v>
      </c>
      <c r="L314" s="2" t="str">
        <f t="shared" si="22"/>
        <v>ITA</v>
      </c>
      <c r="M314" s="2" t="str">
        <f t="shared" si="23"/>
        <v>SG</v>
      </c>
      <c r="N314" s="2" t="str">
        <f t="shared" si="24"/>
        <v>terminato</v>
      </c>
      <c r="O314" s="2">
        <v>0</v>
      </c>
      <c r="P314" s="3">
        <v>13</v>
      </c>
      <c r="Q314" s="3" t="str">
        <f t="shared" si="25"/>
        <v/>
      </c>
      <c r="R314" s="3" t="str">
        <f t="shared" si="26"/>
        <v>ITA-SG-13</v>
      </c>
      <c r="S314" s="3" t="str">
        <f t="shared" si="27"/>
        <v>289</v>
      </c>
    </row>
    <row r="315" spans="1:19" ht="12.75" customHeight="1" x14ac:dyDescent="0.3">
      <c r="A315" s="2">
        <v>317</v>
      </c>
      <c r="B315" s="2" t="s">
        <v>175</v>
      </c>
      <c r="C315" s="8" t="s">
        <v>8</v>
      </c>
      <c r="D315" s="2" t="s">
        <v>9</v>
      </c>
      <c r="F315" s="2">
        <v>20</v>
      </c>
      <c r="G315" s="3">
        <v>37</v>
      </c>
      <c r="H315" s="3" t="str">
        <f>IF(E315="","non terminato","terminato")</f>
        <v>non terminato</v>
      </c>
      <c r="J315" s="2">
        <v>317</v>
      </c>
      <c r="K315" s="2" t="str">
        <f t="shared" si="21"/>
        <v>V2289247</v>
      </c>
      <c r="L315" s="2" t="str">
        <f t="shared" si="22"/>
        <v>ITA</v>
      </c>
      <c r="M315" s="2" t="str">
        <f t="shared" si="23"/>
        <v>SG</v>
      </c>
      <c r="N315" s="2" t="str">
        <f t="shared" si="24"/>
        <v/>
      </c>
      <c r="O315" s="2">
        <v>20</v>
      </c>
      <c r="P315" s="3">
        <v>37</v>
      </c>
      <c r="Q315" s="3">
        <f t="shared" si="25"/>
        <v>740</v>
      </c>
      <c r="R315" s="3" t="str">
        <f t="shared" si="26"/>
        <v>ITA-SG-37</v>
      </c>
      <c r="S315" s="3" t="str">
        <f t="shared" si="27"/>
        <v>289</v>
      </c>
    </row>
    <row r="316" spans="1:19" ht="12.75" customHeight="1" x14ac:dyDescent="0.3">
      <c r="A316" s="2">
        <v>318</v>
      </c>
      <c r="B316" s="2" t="s">
        <v>176</v>
      </c>
      <c r="C316" s="8" t="s">
        <v>8</v>
      </c>
      <c r="D316" s="2" t="s">
        <v>177</v>
      </c>
      <c r="F316" s="2">
        <v>10</v>
      </c>
      <c r="G316" s="3">
        <v>19</v>
      </c>
      <c r="H316" s="3" t="str">
        <f>IF(E316="","non terminato","terminato")</f>
        <v>non terminato</v>
      </c>
      <c r="J316" s="2">
        <v>318</v>
      </c>
      <c r="K316" s="2" t="str">
        <f t="shared" si="21"/>
        <v>G9423353</v>
      </c>
      <c r="L316" s="2" t="str">
        <f t="shared" si="22"/>
        <v>ITA</v>
      </c>
      <c r="M316" s="2" t="str">
        <f t="shared" si="23"/>
        <v>mull</v>
      </c>
      <c r="N316" s="2" t="str">
        <f t="shared" si="24"/>
        <v/>
      </c>
      <c r="O316" s="2">
        <v>10</v>
      </c>
      <c r="P316" s="3">
        <v>19</v>
      </c>
      <c r="Q316" s="3">
        <f t="shared" si="25"/>
        <v>190</v>
      </c>
      <c r="R316" s="3" t="str">
        <f t="shared" si="26"/>
        <v>ITA-mull-19</v>
      </c>
      <c r="S316" s="3" t="str">
        <f t="shared" si="27"/>
        <v>423</v>
      </c>
    </row>
    <row r="317" spans="1:19" ht="12.75" customHeight="1" x14ac:dyDescent="0.3">
      <c r="A317" s="2">
        <v>319</v>
      </c>
      <c r="B317" s="2" t="s">
        <v>176</v>
      </c>
      <c r="C317" s="8" t="s">
        <v>8</v>
      </c>
      <c r="D317" s="2" t="s">
        <v>177</v>
      </c>
      <c r="E317" s="7" t="s">
        <v>10</v>
      </c>
      <c r="F317" s="2">
        <v>0</v>
      </c>
      <c r="G317" s="3">
        <v>39</v>
      </c>
      <c r="H317" s="3" t="s">
        <v>10</v>
      </c>
      <c r="J317" s="2">
        <v>319</v>
      </c>
      <c r="K317" s="2" t="str">
        <f t="shared" si="21"/>
        <v>G9423353</v>
      </c>
      <c r="L317" s="2" t="str">
        <f t="shared" si="22"/>
        <v>ITA</v>
      </c>
      <c r="M317" s="2" t="str">
        <f t="shared" si="23"/>
        <v>mull</v>
      </c>
      <c r="N317" s="2" t="str">
        <f t="shared" si="24"/>
        <v>terminato</v>
      </c>
      <c r="O317" s="2">
        <v>0</v>
      </c>
      <c r="P317" s="3">
        <v>39</v>
      </c>
      <c r="Q317" s="3" t="str">
        <f t="shared" si="25"/>
        <v/>
      </c>
      <c r="R317" s="3" t="str">
        <f t="shared" si="26"/>
        <v>ITA-mull-39</v>
      </c>
      <c r="S317" s="3" t="str">
        <f t="shared" si="27"/>
        <v>423</v>
      </c>
    </row>
    <row r="318" spans="1:19" ht="12.75" customHeight="1" x14ac:dyDescent="0.3">
      <c r="A318" s="2">
        <v>320</v>
      </c>
      <c r="B318" s="2" t="s">
        <v>176</v>
      </c>
      <c r="C318" s="8" t="s">
        <v>8</v>
      </c>
      <c r="D318" s="2" t="s">
        <v>177</v>
      </c>
      <c r="F318" s="2">
        <v>20</v>
      </c>
      <c r="G318" s="3">
        <v>26</v>
      </c>
      <c r="H318" s="3" t="str">
        <f>IF(E318="","non terminato","terminato")</f>
        <v>non terminato</v>
      </c>
      <c r="J318" s="2">
        <v>320</v>
      </c>
      <c r="K318" s="2" t="str">
        <f t="shared" si="21"/>
        <v>G9423353</v>
      </c>
      <c r="L318" s="2" t="str">
        <f t="shared" si="22"/>
        <v>ITA</v>
      </c>
      <c r="M318" s="2" t="str">
        <f t="shared" si="23"/>
        <v>mull</v>
      </c>
      <c r="N318" s="2" t="str">
        <f t="shared" si="24"/>
        <v/>
      </c>
      <c r="O318" s="2">
        <v>20</v>
      </c>
      <c r="P318" s="3">
        <v>26</v>
      </c>
      <c r="Q318" s="3">
        <f t="shared" si="25"/>
        <v>520</v>
      </c>
      <c r="R318" s="3" t="str">
        <f t="shared" si="26"/>
        <v>ITA-mull-26</v>
      </c>
      <c r="S318" s="3" t="str">
        <f t="shared" si="27"/>
        <v>423</v>
      </c>
    </row>
    <row r="319" spans="1:19" ht="12.75" customHeight="1" x14ac:dyDescent="0.3">
      <c r="A319" s="2">
        <v>321</v>
      </c>
      <c r="B319" s="2" t="s">
        <v>178</v>
      </c>
      <c r="C319" s="8" t="s">
        <v>8</v>
      </c>
      <c r="D319" s="2" t="s">
        <v>33</v>
      </c>
      <c r="E319" s="7" t="s">
        <v>10</v>
      </c>
      <c r="F319" s="2">
        <v>0</v>
      </c>
      <c r="G319" s="3">
        <v>33</v>
      </c>
      <c r="H319" s="3" t="s">
        <v>10</v>
      </c>
      <c r="J319" s="2">
        <v>321</v>
      </c>
      <c r="K319" s="2" t="str">
        <f t="shared" si="21"/>
        <v>M2936008</v>
      </c>
      <c r="L319" s="2" t="str">
        <f t="shared" si="22"/>
        <v>ITA</v>
      </c>
      <c r="M319" s="2" t="str">
        <f t="shared" si="23"/>
        <v>zan VETRI</v>
      </c>
      <c r="N319" s="2" t="str">
        <f t="shared" si="24"/>
        <v>terminato</v>
      </c>
      <c r="O319" s="2">
        <v>0</v>
      </c>
      <c r="P319" s="3">
        <v>33</v>
      </c>
      <c r="Q319" s="3" t="str">
        <f t="shared" si="25"/>
        <v/>
      </c>
      <c r="R319" s="3" t="str">
        <f t="shared" si="26"/>
        <v>ITA-zan VETRI-33</v>
      </c>
      <c r="S319" s="3" t="str">
        <f t="shared" si="27"/>
        <v>936</v>
      </c>
    </row>
    <row r="320" spans="1:19" ht="12.75" customHeight="1" x14ac:dyDescent="0.3">
      <c r="A320" s="2">
        <v>322</v>
      </c>
      <c r="B320" s="2" t="s">
        <v>179</v>
      </c>
      <c r="C320" s="8" t="s">
        <v>8</v>
      </c>
      <c r="D320" s="2" t="s">
        <v>51</v>
      </c>
      <c r="E320" s="7" t="s">
        <v>10</v>
      </c>
      <c r="F320" s="2">
        <v>0</v>
      </c>
      <c r="G320" s="3">
        <v>19</v>
      </c>
      <c r="H320" s="3" t="s">
        <v>10</v>
      </c>
      <c r="J320" s="2">
        <v>322</v>
      </c>
      <c r="K320" s="2" t="str">
        <f t="shared" si="21"/>
        <v>P3257527</v>
      </c>
      <c r="L320" s="2" t="str">
        <f t="shared" si="22"/>
        <v>ITA</v>
      </c>
      <c r="M320" s="2" t="str">
        <f t="shared" si="23"/>
        <v>zan S.R.L.</v>
      </c>
      <c r="N320" s="2" t="str">
        <f t="shared" si="24"/>
        <v>terminato</v>
      </c>
      <c r="O320" s="2">
        <v>0</v>
      </c>
      <c r="P320" s="3">
        <v>19</v>
      </c>
      <c r="Q320" s="3" t="str">
        <f t="shared" si="25"/>
        <v/>
      </c>
      <c r="R320" s="3" t="str">
        <f t="shared" si="26"/>
        <v>ITA-zan S.R.L.-19</v>
      </c>
      <c r="S320" s="3" t="str">
        <f t="shared" si="27"/>
        <v>257</v>
      </c>
    </row>
    <row r="321" spans="1:19" ht="12.75" customHeight="1" x14ac:dyDescent="0.3">
      <c r="A321" s="2">
        <v>323</v>
      </c>
      <c r="B321" s="2" t="s">
        <v>180</v>
      </c>
      <c r="C321" s="8" t="s">
        <v>8</v>
      </c>
      <c r="D321" s="2" t="s">
        <v>9</v>
      </c>
      <c r="F321" s="2">
        <v>20</v>
      </c>
      <c r="G321" s="3">
        <v>36</v>
      </c>
      <c r="H321" s="3" t="str">
        <f>IF(E321="","non terminato","terminato")</f>
        <v>non terminato</v>
      </c>
      <c r="J321" s="2">
        <v>323</v>
      </c>
      <c r="K321" s="2" t="str">
        <f t="shared" si="21"/>
        <v>E2835851</v>
      </c>
      <c r="L321" s="2" t="str">
        <f t="shared" si="22"/>
        <v>ITA</v>
      </c>
      <c r="M321" s="2" t="str">
        <f t="shared" si="23"/>
        <v>SG</v>
      </c>
      <c r="N321" s="2" t="str">
        <f t="shared" si="24"/>
        <v/>
      </c>
      <c r="O321" s="2">
        <v>20</v>
      </c>
      <c r="P321" s="3">
        <v>36</v>
      </c>
      <c r="Q321" s="3">
        <f t="shared" si="25"/>
        <v>720</v>
      </c>
      <c r="R321" s="3" t="str">
        <f t="shared" si="26"/>
        <v>ITA-SG-36</v>
      </c>
      <c r="S321" s="3" t="str">
        <f t="shared" si="27"/>
        <v>835</v>
      </c>
    </row>
    <row r="322" spans="1:19" ht="12.75" customHeight="1" x14ac:dyDescent="0.3">
      <c r="A322" s="2">
        <v>324</v>
      </c>
      <c r="B322" s="2" t="s">
        <v>180</v>
      </c>
      <c r="C322" s="8" t="s">
        <v>8</v>
      </c>
      <c r="D322" s="2" t="s">
        <v>9</v>
      </c>
      <c r="E322" s="7" t="s">
        <v>10</v>
      </c>
      <c r="F322" s="2">
        <v>0</v>
      </c>
      <c r="G322" s="3">
        <v>16</v>
      </c>
      <c r="H322" s="3" t="s">
        <v>10</v>
      </c>
      <c r="J322" s="2">
        <v>324</v>
      </c>
      <c r="K322" s="2" t="str">
        <f t="shared" ref="K322:K385" si="28">TRIM(B322)</f>
        <v>E2835851</v>
      </c>
      <c r="L322" s="2" t="str">
        <f t="shared" ref="L322:L385" si="29">TRIM(C322)</f>
        <v>ITA</v>
      </c>
      <c r="M322" s="2" t="str">
        <f t="shared" ref="M322:M385" si="30">TRIM(D322)</f>
        <v>SG</v>
      </c>
      <c r="N322" s="2" t="str">
        <f t="shared" ref="N322:N385" si="31">TRIM(E322)</f>
        <v>terminato</v>
      </c>
      <c r="O322" s="2">
        <v>0</v>
      </c>
      <c r="P322" s="3">
        <v>16</v>
      </c>
      <c r="Q322" s="3" t="str">
        <f t="shared" si="25"/>
        <v/>
      </c>
      <c r="R322" s="3" t="str">
        <f t="shared" si="26"/>
        <v>ITA-SG-16</v>
      </c>
      <c r="S322" s="3" t="str">
        <f t="shared" si="27"/>
        <v>835</v>
      </c>
    </row>
    <row r="323" spans="1:19" ht="12.75" customHeight="1" x14ac:dyDescent="0.3">
      <c r="A323" s="2">
        <v>325</v>
      </c>
      <c r="B323" s="2" t="s">
        <v>181</v>
      </c>
      <c r="C323" s="8" t="s">
        <v>8</v>
      </c>
      <c r="D323" s="2" t="s">
        <v>44</v>
      </c>
      <c r="E323" s="7" t="s">
        <v>10</v>
      </c>
      <c r="F323" s="2">
        <v>0</v>
      </c>
      <c r="G323" s="3">
        <v>19</v>
      </c>
      <c r="H323" s="3" t="s">
        <v>10</v>
      </c>
      <c r="J323" s="2">
        <v>325</v>
      </c>
      <c r="K323" s="2" t="str">
        <f t="shared" si="28"/>
        <v>E8621654</v>
      </c>
      <c r="L323" s="2" t="str">
        <f t="shared" si="29"/>
        <v>ITA</v>
      </c>
      <c r="M323" s="2" t="str">
        <f t="shared" si="30"/>
        <v>zan pin SPA</v>
      </c>
      <c r="N323" s="2" t="str">
        <f t="shared" si="31"/>
        <v>terminato</v>
      </c>
      <c r="O323" s="2">
        <v>0</v>
      </c>
      <c r="P323" s="3">
        <v>19</v>
      </c>
      <c r="Q323" s="3" t="str">
        <f t="shared" ref="Q323:Q386" si="32">IF(F323=0,"",F323*G323)</f>
        <v/>
      </c>
      <c r="R323" s="3" t="str">
        <f t="shared" ref="R323:R386" si="33">_xlfn.CONCAT(C323,"-",D323,"-",G323)</f>
        <v>ITA-zan pin SPA-19</v>
      </c>
      <c r="S323" s="3" t="str">
        <f t="shared" ref="S323:S386" si="34">MID(B323,3,3)</f>
        <v>621</v>
      </c>
    </row>
    <row r="324" spans="1:19" ht="12.75" customHeight="1" x14ac:dyDescent="0.3">
      <c r="A324" s="2">
        <v>326</v>
      </c>
      <c r="B324" s="2" t="s">
        <v>182</v>
      </c>
      <c r="C324" s="8" t="s">
        <v>8</v>
      </c>
      <c r="D324" s="2" t="s">
        <v>33</v>
      </c>
      <c r="F324" s="2">
        <v>20</v>
      </c>
      <c r="G324" s="3">
        <v>37</v>
      </c>
      <c r="H324" s="3" t="str">
        <f>IF(E324="","non terminato","terminato")</f>
        <v>non terminato</v>
      </c>
      <c r="J324" s="2">
        <v>326</v>
      </c>
      <c r="K324" s="2" t="str">
        <f t="shared" si="28"/>
        <v>G5767478</v>
      </c>
      <c r="L324" s="2" t="str">
        <f t="shared" si="29"/>
        <v>ITA</v>
      </c>
      <c r="M324" s="2" t="str">
        <f t="shared" si="30"/>
        <v>zan VETRI</v>
      </c>
      <c r="N324" s="2" t="str">
        <f t="shared" si="31"/>
        <v/>
      </c>
      <c r="O324" s="2">
        <v>20</v>
      </c>
      <c r="P324" s="3">
        <v>37</v>
      </c>
      <c r="Q324" s="3">
        <f t="shared" si="32"/>
        <v>740</v>
      </c>
      <c r="R324" s="3" t="str">
        <f t="shared" si="33"/>
        <v>ITA-zan VETRI-37</v>
      </c>
      <c r="S324" s="3" t="str">
        <f t="shared" si="34"/>
        <v>767</v>
      </c>
    </row>
    <row r="325" spans="1:19" ht="12.75" customHeight="1" x14ac:dyDescent="0.3">
      <c r="A325" s="2">
        <v>327</v>
      </c>
      <c r="B325" s="2" t="s">
        <v>182</v>
      </c>
      <c r="C325" s="8" t="s">
        <v>8</v>
      </c>
      <c r="D325" s="2" t="s">
        <v>33</v>
      </c>
      <c r="E325" s="7" t="s">
        <v>10</v>
      </c>
      <c r="F325" s="2">
        <v>0</v>
      </c>
      <c r="G325" s="3">
        <v>26</v>
      </c>
      <c r="H325" s="3" t="s">
        <v>10</v>
      </c>
      <c r="J325" s="2">
        <v>327</v>
      </c>
      <c r="K325" s="2" t="str">
        <f t="shared" si="28"/>
        <v>G5767478</v>
      </c>
      <c r="L325" s="2" t="str">
        <f t="shared" si="29"/>
        <v>ITA</v>
      </c>
      <c r="M325" s="2" t="str">
        <f t="shared" si="30"/>
        <v>zan VETRI</v>
      </c>
      <c r="N325" s="2" t="str">
        <f t="shared" si="31"/>
        <v>terminato</v>
      </c>
      <c r="O325" s="2">
        <v>0</v>
      </c>
      <c r="P325" s="3">
        <v>26</v>
      </c>
      <c r="Q325" s="3" t="str">
        <f t="shared" si="32"/>
        <v/>
      </c>
      <c r="R325" s="3" t="str">
        <f t="shared" si="33"/>
        <v>ITA-zan VETRI-26</v>
      </c>
      <c r="S325" s="3" t="str">
        <f t="shared" si="34"/>
        <v>767</v>
      </c>
    </row>
    <row r="326" spans="1:19" ht="12.75" customHeight="1" x14ac:dyDescent="0.3">
      <c r="A326" s="2">
        <v>328</v>
      </c>
      <c r="B326" s="2" t="s">
        <v>182</v>
      </c>
      <c r="C326" s="8" t="s">
        <v>8</v>
      </c>
      <c r="D326" s="2" t="s">
        <v>33</v>
      </c>
      <c r="F326" s="2">
        <v>20</v>
      </c>
      <c r="G326" s="3">
        <v>35</v>
      </c>
      <c r="H326" s="3" t="str">
        <f>IF(E326="","non terminato","terminato")</f>
        <v>non terminato</v>
      </c>
      <c r="J326" s="2">
        <v>328</v>
      </c>
      <c r="K326" s="2" t="str">
        <f t="shared" si="28"/>
        <v>G5767478</v>
      </c>
      <c r="L326" s="2" t="str">
        <f t="shared" si="29"/>
        <v>ITA</v>
      </c>
      <c r="M326" s="2" t="str">
        <f t="shared" si="30"/>
        <v>zan VETRI</v>
      </c>
      <c r="N326" s="2" t="str">
        <f t="shared" si="31"/>
        <v/>
      </c>
      <c r="O326" s="2">
        <v>20</v>
      </c>
      <c r="P326" s="3">
        <v>35</v>
      </c>
      <c r="Q326" s="3">
        <f t="shared" si="32"/>
        <v>700</v>
      </c>
      <c r="R326" s="3" t="str">
        <f t="shared" si="33"/>
        <v>ITA-zan VETRI-35</v>
      </c>
      <c r="S326" s="3" t="str">
        <f t="shared" si="34"/>
        <v>767</v>
      </c>
    </row>
    <row r="327" spans="1:19" ht="12.75" customHeight="1" x14ac:dyDescent="0.3">
      <c r="A327" s="2">
        <v>329</v>
      </c>
      <c r="B327" s="2" t="s">
        <v>182</v>
      </c>
      <c r="C327" s="8" t="s">
        <v>8</v>
      </c>
      <c r="D327" s="2" t="s">
        <v>33</v>
      </c>
      <c r="F327" s="2">
        <v>10</v>
      </c>
      <c r="G327" s="3">
        <v>16</v>
      </c>
      <c r="H327" s="3" t="str">
        <f>IF(E327="","non terminato","terminato")</f>
        <v>non terminato</v>
      </c>
      <c r="J327" s="2">
        <v>329</v>
      </c>
      <c r="K327" s="2" t="str">
        <f t="shared" si="28"/>
        <v>G5767478</v>
      </c>
      <c r="L327" s="2" t="str">
        <f t="shared" si="29"/>
        <v>ITA</v>
      </c>
      <c r="M327" s="2" t="str">
        <f t="shared" si="30"/>
        <v>zan VETRI</v>
      </c>
      <c r="N327" s="2" t="str">
        <f t="shared" si="31"/>
        <v/>
      </c>
      <c r="O327" s="2">
        <v>10</v>
      </c>
      <c r="P327" s="3">
        <v>16</v>
      </c>
      <c r="Q327" s="3">
        <f t="shared" si="32"/>
        <v>160</v>
      </c>
      <c r="R327" s="3" t="str">
        <f t="shared" si="33"/>
        <v>ITA-zan VETRI-16</v>
      </c>
      <c r="S327" s="3" t="str">
        <f t="shared" si="34"/>
        <v>767</v>
      </c>
    </row>
    <row r="328" spans="1:19" ht="12.75" customHeight="1" x14ac:dyDescent="0.3">
      <c r="A328" s="2">
        <v>330</v>
      </c>
      <c r="B328" s="2" t="s">
        <v>183</v>
      </c>
      <c r="C328" s="8" t="s">
        <v>8</v>
      </c>
      <c r="D328" s="2" t="s">
        <v>44</v>
      </c>
      <c r="F328" s="2">
        <v>10</v>
      </c>
      <c r="G328" s="3">
        <v>31</v>
      </c>
      <c r="H328" s="3" t="str">
        <f>IF(E328="","non terminato","terminato")</f>
        <v>non terminato</v>
      </c>
      <c r="J328" s="2">
        <v>330</v>
      </c>
      <c r="K328" s="2" t="str">
        <f t="shared" si="28"/>
        <v>E8771222</v>
      </c>
      <c r="L328" s="2" t="str">
        <f t="shared" si="29"/>
        <v>ITA</v>
      </c>
      <c r="M328" s="2" t="str">
        <f t="shared" si="30"/>
        <v>zan pin SPA</v>
      </c>
      <c r="N328" s="2" t="str">
        <f t="shared" si="31"/>
        <v/>
      </c>
      <c r="O328" s="2">
        <v>10</v>
      </c>
      <c r="P328" s="3">
        <v>31</v>
      </c>
      <c r="Q328" s="3">
        <f t="shared" si="32"/>
        <v>310</v>
      </c>
      <c r="R328" s="3" t="str">
        <f t="shared" si="33"/>
        <v>ITA-zan pin SPA-31</v>
      </c>
      <c r="S328" s="3" t="str">
        <f t="shared" si="34"/>
        <v>771</v>
      </c>
    </row>
    <row r="329" spans="1:19" ht="12.75" customHeight="1" x14ac:dyDescent="0.3">
      <c r="A329" s="2">
        <v>331</v>
      </c>
      <c r="B329" s="2" t="s">
        <v>183</v>
      </c>
      <c r="C329" s="8" t="s">
        <v>8</v>
      </c>
      <c r="D329" s="2" t="s">
        <v>44</v>
      </c>
      <c r="E329" s="7" t="s">
        <v>10</v>
      </c>
      <c r="F329" s="2">
        <v>0</v>
      </c>
      <c r="G329" s="3">
        <v>21</v>
      </c>
      <c r="H329" s="3" t="s">
        <v>10</v>
      </c>
      <c r="J329" s="2">
        <v>331</v>
      </c>
      <c r="K329" s="2" t="str">
        <f t="shared" si="28"/>
        <v>E8771222</v>
      </c>
      <c r="L329" s="2" t="str">
        <f t="shared" si="29"/>
        <v>ITA</v>
      </c>
      <c r="M329" s="2" t="str">
        <f t="shared" si="30"/>
        <v>zan pin SPA</v>
      </c>
      <c r="N329" s="2" t="str">
        <f t="shared" si="31"/>
        <v>terminato</v>
      </c>
      <c r="O329" s="2">
        <v>0</v>
      </c>
      <c r="P329" s="3">
        <v>21</v>
      </c>
      <c r="Q329" s="3" t="str">
        <f t="shared" si="32"/>
        <v/>
      </c>
      <c r="R329" s="3" t="str">
        <f t="shared" si="33"/>
        <v>ITA-zan pin SPA-21</v>
      </c>
      <c r="S329" s="3" t="str">
        <f t="shared" si="34"/>
        <v>771</v>
      </c>
    </row>
    <row r="330" spans="1:19" ht="12.75" customHeight="1" x14ac:dyDescent="0.3">
      <c r="A330" s="2">
        <v>332</v>
      </c>
      <c r="B330" s="2" t="s">
        <v>183</v>
      </c>
      <c r="C330" s="8" t="s">
        <v>8</v>
      </c>
      <c r="D330" s="2" t="s">
        <v>44</v>
      </c>
      <c r="F330" s="2">
        <v>20</v>
      </c>
      <c r="G330" s="3">
        <v>34</v>
      </c>
      <c r="H330" s="3" t="str">
        <f>IF(E330="","non terminato","terminato")</f>
        <v>non terminato</v>
      </c>
      <c r="J330" s="2">
        <v>332</v>
      </c>
      <c r="K330" s="2" t="str">
        <f t="shared" si="28"/>
        <v>E8771222</v>
      </c>
      <c r="L330" s="2" t="str">
        <f t="shared" si="29"/>
        <v>ITA</v>
      </c>
      <c r="M330" s="2" t="str">
        <f t="shared" si="30"/>
        <v>zan pin SPA</v>
      </c>
      <c r="N330" s="2" t="str">
        <f t="shared" si="31"/>
        <v/>
      </c>
      <c r="O330" s="2">
        <v>20</v>
      </c>
      <c r="P330" s="3">
        <v>34</v>
      </c>
      <c r="Q330" s="3">
        <f t="shared" si="32"/>
        <v>680</v>
      </c>
      <c r="R330" s="3" t="str">
        <f t="shared" si="33"/>
        <v>ITA-zan pin SPA-34</v>
      </c>
      <c r="S330" s="3" t="str">
        <f t="shared" si="34"/>
        <v>771</v>
      </c>
    </row>
    <row r="331" spans="1:19" ht="12.75" customHeight="1" x14ac:dyDescent="0.3">
      <c r="A331" s="2">
        <v>333</v>
      </c>
      <c r="B331" s="2" t="s">
        <v>184</v>
      </c>
      <c r="C331" s="8" t="s">
        <v>8</v>
      </c>
      <c r="D331" s="2" t="s">
        <v>51</v>
      </c>
      <c r="E331" s="7" t="s">
        <v>10</v>
      </c>
      <c r="F331" s="2">
        <v>0</v>
      </c>
      <c r="G331" s="3">
        <v>29</v>
      </c>
      <c r="H331" s="3" t="s">
        <v>10</v>
      </c>
      <c r="J331" s="2">
        <v>333</v>
      </c>
      <c r="K331" s="2" t="str">
        <f t="shared" si="28"/>
        <v>G8302442</v>
      </c>
      <c r="L331" s="2" t="str">
        <f t="shared" si="29"/>
        <v>ITA</v>
      </c>
      <c r="M331" s="2" t="str">
        <f t="shared" si="30"/>
        <v>zan S.R.L.</v>
      </c>
      <c r="N331" s="2" t="str">
        <f t="shared" si="31"/>
        <v>terminato</v>
      </c>
      <c r="O331" s="2">
        <v>0</v>
      </c>
      <c r="P331" s="3">
        <v>29</v>
      </c>
      <c r="Q331" s="3" t="str">
        <f t="shared" si="32"/>
        <v/>
      </c>
      <c r="R331" s="3" t="str">
        <f t="shared" si="33"/>
        <v>ITA-zan S.R.L.-29</v>
      </c>
      <c r="S331" s="3" t="str">
        <f t="shared" si="34"/>
        <v>302</v>
      </c>
    </row>
    <row r="332" spans="1:19" ht="12.75" customHeight="1" x14ac:dyDescent="0.3">
      <c r="A332" s="2">
        <v>334</v>
      </c>
      <c r="B332" s="2" t="s">
        <v>185</v>
      </c>
      <c r="C332" s="8" t="s">
        <v>8</v>
      </c>
      <c r="D332" s="2" t="s">
        <v>44</v>
      </c>
      <c r="F332" s="2">
        <v>20</v>
      </c>
      <c r="G332" s="3">
        <v>27</v>
      </c>
      <c r="H332" s="3" t="str">
        <f>IF(E332="","non terminato","terminato")</f>
        <v>non terminato</v>
      </c>
      <c r="J332" s="2">
        <v>334</v>
      </c>
      <c r="K332" s="2" t="str">
        <f t="shared" si="28"/>
        <v>P9359751</v>
      </c>
      <c r="L332" s="2" t="str">
        <f t="shared" si="29"/>
        <v>ITA</v>
      </c>
      <c r="M332" s="2" t="str">
        <f t="shared" si="30"/>
        <v>zan pin SPA</v>
      </c>
      <c r="N332" s="2" t="str">
        <f t="shared" si="31"/>
        <v/>
      </c>
      <c r="O332" s="2">
        <v>20</v>
      </c>
      <c r="P332" s="3">
        <v>27</v>
      </c>
      <c r="Q332" s="3">
        <f t="shared" si="32"/>
        <v>540</v>
      </c>
      <c r="R332" s="3" t="str">
        <f t="shared" si="33"/>
        <v>ITA-zan pin SPA-27</v>
      </c>
      <c r="S332" s="3" t="str">
        <f t="shared" si="34"/>
        <v>359</v>
      </c>
    </row>
    <row r="333" spans="1:19" ht="12.75" customHeight="1" x14ac:dyDescent="0.3">
      <c r="A333" s="2">
        <v>335</v>
      </c>
      <c r="B333" s="2" t="s">
        <v>185</v>
      </c>
      <c r="C333" s="8" t="s">
        <v>8</v>
      </c>
      <c r="D333" s="2" t="s">
        <v>44</v>
      </c>
      <c r="F333" s="2">
        <v>10</v>
      </c>
      <c r="G333" s="3">
        <v>10</v>
      </c>
      <c r="H333" s="3" t="str">
        <f>IF(E333="","non terminato","terminato")</f>
        <v>non terminato</v>
      </c>
      <c r="J333" s="2">
        <v>335</v>
      </c>
      <c r="K333" s="2" t="str">
        <f t="shared" si="28"/>
        <v>P9359751</v>
      </c>
      <c r="L333" s="2" t="str">
        <f t="shared" si="29"/>
        <v>ITA</v>
      </c>
      <c r="M333" s="2" t="str">
        <f t="shared" si="30"/>
        <v>zan pin SPA</v>
      </c>
      <c r="N333" s="2" t="str">
        <f t="shared" si="31"/>
        <v/>
      </c>
      <c r="O333" s="2">
        <v>10</v>
      </c>
      <c r="P333" s="3">
        <v>10</v>
      </c>
      <c r="Q333" s="3">
        <f t="shared" si="32"/>
        <v>100</v>
      </c>
      <c r="R333" s="3" t="str">
        <f t="shared" si="33"/>
        <v>ITA-zan pin SPA-10</v>
      </c>
      <c r="S333" s="3" t="str">
        <f t="shared" si="34"/>
        <v>359</v>
      </c>
    </row>
    <row r="334" spans="1:19" ht="12.75" customHeight="1" x14ac:dyDescent="0.3">
      <c r="A334" s="2">
        <v>336</v>
      </c>
      <c r="B334" s="2" t="s">
        <v>185</v>
      </c>
      <c r="C334" s="8" t="s">
        <v>8</v>
      </c>
      <c r="D334" s="2" t="s">
        <v>44</v>
      </c>
      <c r="E334" s="7" t="s">
        <v>10</v>
      </c>
      <c r="F334" s="2">
        <v>0</v>
      </c>
      <c r="G334" s="3">
        <v>12</v>
      </c>
      <c r="H334" s="3" t="s">
        <v>10</v>
      </c>
      <c r="J334" s="2">
        <v>336</v>
      </c>
      <c r="K334" s="2" t="str">
        <f t="shared" si="28"/>
        <v>P9359751</v>
      </c>
      <c r="L334" s="2" t="str">
        <f t="shared" si="29"/>
        <v>ITA</v>
      </c>
      <c r="M334" s="2" t="str">
        <f t="shared" si="30"/>
        <v>zan pin SPA</v>
      </c>
      <c r="N334" s="2" t="str">
        <f t="shared" si="31"/>
        <v>terminato</v>
      </c>
      <c r="O334" s="2">
        <v>0</v>
      </c>
      <c r="P334" s="3">
        <v>12</v>
      </c>
      <c r="Q334" s="3" t="str">
        <f t="shared" si="32"/>
        <v/>
      </c>
      <c r="R334" s="3" t="str">
        <f t="shared" si="33"/>
        <v>ITA-zan pin SPA-12</v>
      </c>
      <c r="S334" s="3" t="str">
        <f t="shared" si="34"/>
        <v>359</v>
      </c>
    </row>
    <row r="335" spans="1:19" ht="12.75" customHeight="1" x14ac:dyDescent="0.3">
      <c r="A335" s="2">
        <v>337</v>
      </c>
      <c r="B335" s="2" t="s">
        <v>186</v>
      </c>
      <c r="C335" s="8" t="s">
        <v>8</v>
      </c>
      <c r="D335" s="2" t="s">
        <v>9</v>
      </c>
      <c r="F335" s="2">
        <v>20</v>
      </c>
      <c r="G335" s="3">
        <v>11</v>
      </c>
      <c r="H335" s="3" t="str">
        <f>IF(E335="","non terminato","terminato")</f>
        <v>non terminato</v>
      </c>
      <c r="J335" s="2">
        <v>337</v>
      </c>
      <c r="K335" s="2" t="str">
        <f t="shared" si="28"/>
        <v>I5273429</v>
      </c>
      <c r="L335" s="2" t="str">
        <f t="shared" si="29"/>
        <v>ITA</v>
      </c>
      <c r="M335" s="2" t="str">
        <f t="shared" si="30"/>
        <v>SG</v>
      </c>
      <c r="N335" s="2" t="str">
        <f t="shared" si="31"/>
        <v/>
      </c>
      <c r="O335" s="2">
        <v>20</v>
      </c>
      <c r="P335" s="3">
        <v>11</v>
      </c>
      <c r="Q335" s="3">
        <f t="shared" si="32"/>
        <v>220</v>
      </c>
      <c r="R335" s="3" t="str">
        <f t="shared" si="33"/>
        <v>ITA-SG-11</v>
      </c>
      <c r="S335" s="3" t="str">
        <f t="shared" si="34"/>
        <v>273</v>
      </c>
    </row>
    <row r="336" spans="1:19" ht="12.75" customHeight="1" x14ac:dyDescent="0.3">
      <c r="A336" s="2">
        <v>338</v>
      </c>
      <c r="B336" s="2" t="s">
        <v>186</v>
      </c>
      <c r="C336" s="8" t="s">
        <v>8</v>
      </c>
      <c r="D336" s="2" t="s">
        <v>9</v>
      </c>
      <c r="E336" s="7" t="s">
        <v>10</v>
      </c>
      <c r="F336" s="2">
        <v>0</v>
      </c>
      <c r="G336" s="3">
        <v>23</v>
      </c>
      <c r="H336" s="3" t="s">
        <v>10</v>
      </c>
      <c r="J336" s="2">
        <v>338</v>
      </c>
      <c r="K336" s="2" t="str">
        <f t="shared" si="28"/>
        <v>I5273429</v>
      </c>
      <c r="L336" s="2" t="str">
        <f t="shared" si="29"/>
        <v>ITA</v>
      </c>
      <c r="M336" s="2" t="str">
        <f t="shared" si="30"/>
        <v>SG</v>
      </c>
      <c r="N336" s="2" t="str">
        <f t="shared" si="31"/>
        <v>terminato</v>
      </c>
      <c r="O336" s="2">
        <v>0</v>
      </c>
      <c r="P336" s="3">
        <v>23</v>
      </c>
      <c r="Q336" s="3" t="str">
        <f t="shared" si="32"/>
        <v/>
      </c>
      <c r="R336" s="3" t="str">
        <f t="shared" si="33"/>
        <v>ITA-SG-23</v>
      </c>
      <c r="S336" s="3" t="str">
        <f t="shared" si="34"/>
        <v>273</v>
      </c>
    </row>
    <row r="337" spans="1:19" ht="12.75" customHeight="1" x14ac:dyDescent="0.3">
      <c r="A337" s="2">
        <v>339</v>
      </c>
      <c r="B337" s="2" t="s">
        <v>186</v>
      </c>
      <c r="C337" s="8" t="s">
        <v>8</v>
      </c>
      <c r="D337" s="2" t="s">
        <v>9</v>
      </c>
      <c r="F337" s="2">
        <v>10</v>
      </c>
      <c r="G337" s="3">
        <v>13</v>
      </c>
      <c r="H337" s="3" t="str">
        <f>IF(E337="","non terminato","terminato")</f>
        <v>non terminato</v>
      </c>
      <c r="J337" s="2">
        <v>339</v>
      </c>
      <c r="K337" s="2" t="str">
        <f t="shared" si="28"/>
        <v>I5273429</v>
      </c>
      <c r="L337" s="2" t="str">
        <f t="shared" si="29"/>
        <v>ITA</v>
      </c>
      <c r="M337" s="2" t="str">
        <f t="shared" si="30"/>
        <v>SG</v>
      </c>
      <c r="N337" s="2" t="str">
        <f t="shared" si="31"/>
        <v/>
      </c>
      <c r="O337" s="2">
        <v>10</v>
      </c>
      <c r="P337" s="3">
        <v>13</v>
      </c>
      <c r="Q337" s="3">
        <f t="shared" si="32"/>
        <v>130</v>
      </c>
      <c r="R337" s="3" t="str">
        <f t="shared" si="33"/>
        <v>ITA-SG-13</v>
      </c>
      <c r="S337" s="3" t="str">
        <f t="shared" si="34"/>
        <v>273</v>
      </c>
    </row>
    <row r="338" spans="1:19" ht="12.75" customHeight="1" x14ac:dyDescent="0.3">
      <c r="A338" s="2">
        <v>340</v>
      </c>
      <c r="B338" s="2" t="s">
        <v>186</v>
      </c>
      <c r="C338" s="8" t="s">
        <v>8</v>
      </c>
      <c r="D338" s="2" t="s">
        <v>9</v>
      </c>
      <c r="F338" s="2">
        <v>20</v>
      </c>
      <c r="G338" s="3">
        <v>20</v>
      </c>
      <c r="H338" s="3" t="str">
        <f>IF(E338="","non terminato","terminato")</f>
        <v>non terminato</v>
      </c>
      <c r="J338" s="2">
        <v>340</v>
      </c>
      <c r="K338" s="2" t="str">
        <f t="shared" si="28"/>
        <v>I5273429</v>
      </c>
      <c r="L338" s="2" t="str">
        <f t="shared" si="29"/>
        <v>ITA</v>
      </c>
      <c r="M338" s="2" t="str">
        <f t="shared" si="30"/>
        <v>SG</v>
      </c>
      <c r="N338" s="2" t="str">
        <f t="shared" si="31"/>
        <v/>
      </c>
      <c r="O338" s="2">
        <v>20</v>
      </c>
      <c r="P338" s="3">
        <v>20</v>
      </c>
      <c r="Q338" s="3">
        <f t="shared" si="32"/>
        <v>400</v>
      </c>
      <c r="R338" s="3" t="str">
        <f t="shared" si="33"/>
        <v>ITA-SG-20</v>
      </c>
      <c r="S338" s="3" t="str">
        <f t="shared" si="34"/>
        <v>273</v>
      </c>
    </row>
    <row r="339" spans="1:19" ht="12.75" customHeight="1" x14ac:dyDescent="0.3">
      <c r="A339" s="2">
        <v>341</v>
      </c>
      <c r="B339" s="2" t="s">
        <v>187</v>
      </c>
      <c r="C339" s="8" t="s">
        <v>8</v>
      </c>
      <c r="D339" s="2" t="s">
        <v>51</v>
      </c>
      <c r="E339" s="7" t="s">
        <v>10</v>
      </c>
      <c r="F339" s="2">
        <v>0</v>
      </c>
      <c r="G339" s="3">
        <v>25</v>
      </c>
      <c r="H339" s="3" t="s">
        <v>10</v>
      </c>
      <c r="J339" s="2">
        <v>341</v>
      </c>
      <c r="K339" s="2" t="str">
        <f t="shared" si="28"/>
        <v>F2497804</v>
      </c>
      <c r="L339" s="2" t="str">
        <f t="shared" si="29"/>
        <v>ITA</v>
      </c>
      <c r="M339" s="2" t="str">
        <f t="shared" si="30"/>
        <v>zan S.R.L.</v>
      </c>
      <c r="N339" s="2" t="str">
        <f t="shared" si="31"/>
        <v>terminato</v>
      </c>
      <c r="O339" s="2">
        <v>0</v>
      </c>
      <c r="P339" s="3">
        <v>25</v>
      </c>
      <c r="Q339" s="3" t="str">
        <f t="shared" si="32"/>
        <v/>
      </c>
      <c r="R339" s="3" t="str">
        <f t="shared" si="33"/>
        <v>ITA-zan S.R.L.-25</v>
      </c>
      <c r="S339" s="3" t="str">
        <f t="shared" si="34"/>
        <v>497</v>
      </c>
    </row>
    <row r="340" spans="1:19" ht="12.75" customHeight="1" x14ac:dyDescent="0.3">
      <c r="A340" s="2">
        <v>342</v>
      </c>
      <c r="B340" s="2" t="s">
        <v>188</v>
      </c>
      <c r="C340" s="8" t="s">
        <v>8</v>
      </c>
      <c r="D340" s="2" t="s">
        <v>33</v>
      </c>
      <c r="E340" s="7" t="s">
        <v>10</v>
      </c>
      <c r="F340" s="2">
        <v>0</v>
      </c>
      <c r="G340" s="3">
        <v>32</v>
      </c>
      <c r="H340" s="3" t="s">
        <v>10</v>
      </c>
      <c r="J340" s="2">
        <v>342</v>
      </c>
      <c r="K340" s="2" t="str">
        <f t="shared" si="28"/>
        <v>L5227586</v>
      </c>
      <c r="L340" s="2" t="str">
        <f t="shared" si="29"/>
        <v>ITA</v>
      </c>
      <c r="M340" s="2" t="str">
        <f t="shared" si="30"/>
        <v>zan VETRI</v>
      </c>
      <c r="N340" s="2" t="str">
        <f t="shared" si="31"/>
        <v>terminato</v>
      </c>
      <c r="O340" s="2">
        <v>0</v>
      </c>
      <c r="P340" s="3">
        <v>32</v>
      </c>
      <c r="Q340" s="3" t="str">
        <f t="shared" si="32"/>
        <v/>
      </c>
      <c r="R340" s="3" t="str">
        <f t="shared" si="33"/>
        <v>ITA-zan VETRI-32</v>
      </c>
      <c r="S340" s="3" t="str">
        <f t="shared" si="34"/>
        <v>227</v>
      </c>
    </row>
    <row r="341" spans="1:19" ht="12.75" customHeight="1" x14ac:dyDescent="0.3">
      <c r="A341" s="2">
        <v>343</v>
      </c>
      <c r="B341" s="2" t="s">
        <v>189</v>
      </c>
      <c r="C341" s="8" t="s">
        <v>8</v>
      </c>
      <c r="D341" s="2" t="s">
        <v>190</v>
      </c>
      <c r="E341" s="7" t="s">
        <v>10</v>
      </c>
      <c r="F341" s="2">
        <v>0</v>
      </c>
      <c r="G341" s="3">
        <v>38</v>
      </c>
      <c r="H341" s="3" t="s">
        <v>10</v>
      </c>
      <c r="J341" s="2">
        <v>343</v>
      </c>
      <c r="K341" s="2" t="str">
        <f t="shared" si="28"/>
        <v>M0001977</v>
      </c>
      <c r="L341" s="2" t="str">
        <f t="shared" si="29"/>
        <v>ITA</v>
      </c>
      <c r="M341" s="2" t="str">
        <f t="shared" si="30"/>
        <v>ECOpin S.R.L.</v>
      </c>
      <c r="N341" s="2" t="str">
        <f t="shared" si="31"/>
        <v>terminato</v>
      </c>
      <c r="O341" s="2">
        <v>0</v>
      </c>
      <c r="P341" s="3">
        <v>38</v>
      </c>
      <c r="Q341" s="3" t="str">
        <f t="shared" si="32"/>
        <v/>
      </c>
      <c r="R341" s="3" t="str">
        <f t="shared" si="33"/>
        <v>ITA-ECOpin S.R.L.-38</v>
      </c>
      <c r="S341" s="3" t="str">
        <f t="shared" si="34"/>
        <v>001</v>
      </c>
    </row>
    <row r="342" spans="1:19" ht="12.75" customHeight="1" x14ac:dyDescent="0.3">
      <c r="A342" s="2">
        <v>344</v>
      </c>
      <c r="B342" s="2" t="s">
        <v>189</v>
      </c>
      <c r="C342" s="8" t="s">
        <v>8</v>
      </c>
      <c r="D342" s="2" t="s">
        <v>190</v>
      </c>
      <c r="F342" s="2">
        <v>20</v>
      </c>
      <c r="G342" s="3">
        <v>10</v>
      </c>
      <c r="H342" s="3" t="str">
        <f>IF(E342="","non terminato","terminato")</f>
        <v>non terminato</v>
      </c>
      <c r="J342" s="2">
        <v>344</v>
      </c>
      <c r="K342" s="2" t="str">
        <f t="shared" si="28"/>
        <v>M0001977</v>
      </c>
      <c r="L342" s="2" t="str">
        <f t="shared" si="29"/>
        <v>ITA</v>
      </c>
      <c r="M342" s="2" t="str">
        <f t="shared" si="30"/>
        <v>ECOpin S.R.L.</v>
      </c>
      <c r="N342" s="2" t="str">
        <f t="shared" si="31"/>
        <v/>
      </c>
      <c r="O342" s="2">
        <v>20</v>
      </c>
      <c r="P342" s="3">
        <v>10</v>
      </c>
      <c r="Q342" s="3">
        <f t="shared" si="32"/>
        <v>200</v>
      </c>
      <c r="R342" s="3" t="str">
        <f t="shared" si="33"/>
        <v>ITA-ECOpin S.R.L.-10</v>
      </c>
      <c r="S342" s="3" t="str">
        <f t="shared" si="34"/>
        <v>001</v>
      </c>
    </row>
    <row r="343" spans="1:19" ht="12.75" customHeight="1" x14ac:dyDescent="0.3">
      <c r="A343" s="2">
        <v>345</v>
      </c>
      <c r="B343" s="2" t="s">
        <v>189</v>
      </c>
      <c r="C343" s="8" t="s">
        <v>8</v>
      </c>
      <c r="D343" s="2" t="s">
        <v>190</v>
      </c>
      <c r="F343" s="2">
        <v>20</v>
      </c>
      <c r="G343" s="3">
        <v>39</v>
      </c>
      <c r="H343" s="3" t="str">
        <f>IF(E343="","non terminato","terminato")</f>
        <v>non terminato</v>
      </c>
      <c r="J343" s="2">
        <v>345</v>
      </c>
      <c r="K343" s="2" t="str">
        <f t="shared" si="28"/>
        <v>M0001977</v>
      </c>
      <c r="L343" s="2" t="str">
        <f t="shared" si="29"/>
        <v>ITA</v>
      </c>
      <c r="M343" s="2" t="str">
        <f t="shared" si="30"/>
        <v>ECOpin S.R.L.</v>
      </c>
      <c r="N343" s="2" t="str">
        <f t="shared" si="31"/>
        <v/>
      </c>
      <c r="O343" s="2">
        <v>20</v>
      </c>
      <c r="P343" s="3">
        <v>39</v>
      </c>
      <c r="Q343" s="3">
        <f t="shared" si="32"/>
        <v>780</v>
      </c>
      <c r="R343" s="3" t="str">
        <f t="shared" si="33"/>
        <v>ITA-ECOpin S.R.L.-39</v>
      </c>
      <c r="S343" s="3" t="str">
        <f t="shared" si="34"/>
        <v>001</v>
      </c>
    </row>
    <row r="344" spans="1:19" ht="12.75" customHeight="1" x14ac:dyDescent="0.3">
      <c r="A344" s="2">
        <v>346</v>
      </c>
      <c r="B344" s="2" t="s">
        <v>189</v>
      </c>
      <c r="C344" s="8" t="s">
        <v>8</v>
      </c>
      <c r="D344" s="2" t="s">
        <v>190</v>
      </c>
      <c r="F344" s="2">
        <v>10</v>
      </c>
      <c r="G344" s="3">
        <v>22</v>
      </c>
      <c r="H344" s="3" t="str">
        <f>IF(E344="","non terminato","terminato")</f>
        <v>non terminato</v>
      </c>
      <c r="J344" s="2">
        <v>346</v>
      </c>
      <c r="K344" s="2" t="str">
        <f t="shared" si="28"/>
        <v>M0001977</v>
      </c>
      <c r="L344" s="2" t="str">
        <f t="shared" si="29"/>
        <v>ITA</v>
      </c>
      <c r="M344" s="2" t="str">
        <f t="shared" si="30"/>
        <v>ECOpin S.R.L.</v>
      </c>
      <c r="N344" s="2" t="str">
        <f t="shared" si="31"/>
        <v/>
      </c>
      <c r="O344" s="2">
        <v>10</v>
      </c>
      <c r="P344" s="3">
        <v>22</v>
      </c>
      <c r="Q344" s="3">
        <f t="shared" si="32"/>
        <v>220</v>
      </c>
      <c r="R344" s="3" t="str">
        <f t="shared" si="33"/>
        <v>ITA-ECOpin S.R.L.-22</v>
      </c>
      <c r="S344" s="3" t="str">
        <f t="shared" si="34"/>
        <v>001</v>
      </c>
    </row>
    <row r="345" spans="1:19" ht="12.75" customHeight="1" x14ac:dyDescent="0.3">
      <c r="A345" s="2">
        <v>347</v>
      </c>
      <c r="B345" s="2" t="s">
        <v>191</v>
      </c>
      <c r="C345" s="8" t="s">
        <v>8</v>
      </c>
      <c r="D345" s="2" t="s">
        <v>33</v>
      </c>
      <c r="E345" s="7" t="s">
        <v>10</v>
      </c>
      <c r="F345" s="2">
        <v>0</v>
      </c>
      <c r="G345" s="3">
        <v>27</v>
      </c>
      <c r="H345" s="3" t="s">
        <v>10</v>
      </c>
      <c r="J345" s="2">
        <v>347</v>
      </c>
      <c r="K345" s="2" t="str">
        <f t="shared" si="28"/>
        <v>C1486384</v>
      </c>
      <c r="L345" s="2" t="str">
        <f t="shared" si="29"/>
        <v>ITA</v>
      </c>
      <c r="M345" s="2" t="str">
        <f t="shared" si="30"/>
        <v>zan VETRI</v>
      </c>
      <c r="N345" s="2" t="str">
        <f t="shared" si="31"/>
        <v>terminato</v>
      </c>
      <c r="O345" s="2">
        <v>0</v>
      </c>
      <c r="P345" s="3">
        <v>27</v>
      </c>
      <c r="Q345" s="3" t="str">
        <f t="shared" si="32"/>
        <v/>
      </c>
      <c r="R345" s="3" t="str">
        <f t="shared" si="33"/>
        <v>ITA-zan VETRI-27</v>
      </c>
      <c r="S345" s="3" t="str">
        <f t="shared" si="34"/>
        <v>486</v>
      </c>
    </row>
    <row r="346" spans="1:19" ht="12.75" customHeight="1" x14ac:dyDescent="0.3">
      <c r="A346" s="2">
        <v>348</v>
      </c>
      <c r="B346" s="2" t="s">
        <v>191</v>
      </c>
      <c r="C346" s="8" t="s">
        <v>8</v>
      </c>
      <c r="D346" s="2" t="s">
        <v>33</v>
      </c>
      <c r="F346" s="2">
        <v>20</v>
      </c>
      <c r="G346" s="3">
        <v>25</v>
      </c>
      <c r="H346" s="3" t="str">
        <f>IF(E346="","non terminato","terminato")</f>
        <v>non terminato</v>
      </c>
      <c r="J346" s="2">
        <v>348</v>
      </c>
      <c r="K346" s="2" t="str">
        <f t="shared" si="28"/>
        <v>C1486384</v>
      </c>
      <c r="L346" s="2" t="str">
        <f t="shared" si="29"/>
        <v>ITA</v>
      </c>
      <c r="M346" s="2" t="str">
        <f t="shared" si="30"/>
        <v>zan VETRI</v>
      </c>
      <c r="N346" s="2" t="str">
        <f t="shared" si="31"/>
        <v/>
      </c>
      <c r="O346" s="2">
        <v>20</v>
      </c>
      <c r="P346" s="3">
        <v>25</v>
      </c>
      <c r="Q346" s="3">
        <f t="shared" si="32"/>
        <v>500</v>
      </c>
      <c r="R346" s="3" t="str">
        <f t="shared" si="33"/>
        <v>ITA-zan VETRI-25</v>
      </c>
      <c r="S346" s="3" t="str">
        <f t="shared" si="34"/>
        <v>486</v>
      </c>
    </row>
    <row r="347" spans="1:19" ht="12.75" customHeight="1" x14ac:dyDescent="0.3">
      <c r="A347" s="2">
        <v>349</v>
      </c>
      <c r="B347" s="2" t="s">
        <v>192</v>
      </c>
      <c r="C347" s="8" t="s">
        <v>8</v>
      </c>
      <c r="D347" s="2" t="s">
        <v>91</v>
      </c>
      <c r="F347" s="2">
        <v>10</v>
      </c>
      <c r="G347" s="3">
        <v>31</v>
      </c>
      <c r="H347" s="3" t="str">
        <f>IF(E347="","non terminato","terminato")</f>
        <v>non terminato</v>
      </c>
      <c r="J347" s="2">
        <v>349</v>
      </c>
      <c r="K347" s="2" t="str">
        <f t="shared" si="28"/>
        <v>A2603085</v>
      </c>
      <c r="L347" s="2" t="str">
        <f t="shared" si="29"/>
        <v>ITA</v>
      </c>
      <c r="M347" s="2" t="str">
        <f t="shared" si="30"/>
        <v>SG palla S.R.L.</v>
      </c>
      <c r="N347" s="2" t="str">
        <f t="shared" si="31"/>
        <v/>
      </c>
      <c r="O347" s="2">
        <v>10</v>
      </c>
      <c r="P347" s="3">
        <v>31</v>
      </c>
      <c r="Q347" s="3">
        <f t="shared" si="32"/>
        <v>310</v>
      </c>
      <c r="R347" s="3" t="str">
        <f t="shared" si="33"/>
        <v>ITA-SG palla S.R.L.-31</v>
      </c>
      <c r="S347" s="3" t="str">
        <f t="shared" si="34"/>
        <v>603</v>
      </c>
    </row>
    <row r="348" spans="1:19" ht="12.75" customHeight="1" x14ac:dyDescent="0.3">
      <c r="A348" s="2">
        <v>350</v>
      </c>
      <c r="B348" s="2" t="s">
        <v>192</v>
      </c>
      <c r="C348" s="8" t="s">
        <v>8</v>
      </c>
      <c r="D348" s="2" t="s">
        <v>91</v>
      </c>
      <c r="F348" s="2">
        <v>20</v>
      </c>
      <c r="G348" s="3">
        <v>22</v>
      </c>
      <c r="H348" s="3" t="str">
        <f>IF(E348="","non terminato","terminato")</f>
        <v>non terminato</v>
      </c>
      <c r="J348" s="2">
        <v>350</v>
      </c>
      <c r="K348" s="2" t="str">
        <f t="shared" si="28"/>
        <v>A2603085</v>
      </c>
      <c r="L348" s="2" t="str">
        <f t="shared" si="29"/>
        <v>ITA</v>
      </c>
      <c r="M348" s="2" t="str">
        <f t="shared" si="30"/>
        <v>SG palla S.R.L.</v>
      </c>
      <c r="N348" s="2" t="str">
        <f t="shared" si="31"/>
        <v/>
      </c>
      <c r="O348" s="2">
        <v>20</v>
      </c>
      <c r="P348" s="3">
        <v>22</v>
      </c>
      <c r="Q348" s="3">
        <f t="shared" si="32"/>
        <v>440</v>
      </c>
      <c r="R348" s="3" t="str">
        <f t="shared" si="33"/>
        <v>ITA-SG palla S.R.L.-22</v>
      </c>
      <c r="S348" s="3" t="str">
        <f t="shared" si="34"/>
        <v>603</v>
      </c>
    </row>
    <row r="349" spans="1:19" ht="12.75" customHeight="1" x14ac:dyDescent="0.3">
      <c r="A349" s="2">
        <v>351</v>
      </c>
      <c r="B349" s="2" t="s">
        <v>192</v>
      </c>
      <c r="C349" s="8" t="s">
        <v>8</v>
      </c>
      <c r="D349" s="2" t="s">
        <v>91</v>
      </c>
      <c r="E349" s="7" t="s">
        <v>10</v>
      </c>
      <c r="F349" s="2">
        <v>0</v>
      </c>
      <c r="G349" s="3">
        <v>12</v>
      </c>
      <c r="H349" s="3" t="s">
        <v>10</v>
      </c>
      <c r="J349" s="2">
        <v>351</v>
      </c>
      <c r="K349" s="2" t="str">
        <f t="shared" si="28"/>
        <v>A2603085</v>
      </c>
      <c r="L349" s="2" t="str">
        <f t="shared" si="29"/>
        <v>ITA</v>
      </c>
      <c r="M349" s="2" t="str">
        <f t="shared" si="30"/>
        <v>SG palla S.R.L.</v>
      </c>
      <c r="N349" s="2" t="str">
        <f t="shared" si="31"/>
        <v>terminato</v>
      </c>
      <c r="O349" s="2">
        <v>0</v>
      </c>
      <c r="P349" s="3">
        <v>12</v>
      </c>
      <c r="Q349" s="3" t="str">
        <f t="shared" si="32"/>
        <v/>
      </c>
      <c r="R349" s="3" t="str">
        <f t="shared" si="33"/>
        <v>ITA-SG palla S.R.L.-12</v>
      </c>
      <c r="S349" s="3" t="str">
        <f t="shared" si="34"/>
        <v>603</v>
      </c>
    </row>
    <row r="350" spans="1:19" ht="12.75" customHeight="1" x14ac:dyDescent="0.3">
      <c r="A350" s="2">
        <v>352</v>
      </c>
      <c r="B350" s="2" t="s">
        <v>193</v>
      </c>
      <c r="C350" s="8" t="s">
        <v>8</v>
      </c>
      <c r="D350" s="2" t="s">
        <v>33</v>
      </c>
      <c r="E350" s="7" t="s">
        <v>10</v>
      </c>
      <c r="F350" s="2">
        <v>0</v>
      </c>
      <c r="G350" s="3">
        <v>40</v>
      </c>
      <c r="H350" s="3" t="s">
        <v>10</v>
      </c>
      <c r="J350" s="2">
        <v>352</v>
      </c>
      <c r="K350" s="2" t="str">
        <f t="shared" si="28"/>
        <v>G4518434</v>
      </c>
      <c r="L350" s="2" t="str">
        <f t="shared" si="29"/>
        <v>ITA</v>
      </c>
      <c r="M350" s="2" t="str">
        <f t="shared" si="30"/>
        <v>zan VETRI</v>
      </c>
      <c r="N350" s="2" t="str">
        <f t="shared" si="31"/>
        <v>terminato</v>
      </c>
      <c r="O350" s="2">
        <v>0</v>
      </c>
      <c r="P350" s="3">
        <v>40</v>
      </c>
      <c r="Q350" s="3" t="str">
        <f t="shared" si="32"/>
        <v/>
      </c>
      <c r="R350" s="3" t="str">
        <f t="shared" si="33"/>
        <v>ITA-zan VETRI-40</v>
      </c>
      <c r="S350" s="3" t="str">
        <f t="shared" si="34"/>
        <v>518</v>
      </c>
    </row>
    <row r="351" spans="1:19" ht="12.75" customHeight="1" x14ac:dyDescent="0.3">
      <c r="A351" s="2">
        <v>353</v>
      </c>
      <c r="B351" s="2" t="s">
        <v>193</v>
      </c>
      <c r="C351" s="8" t="s">
        <v>8</v>
      </c>
      <c r="D351" s="2" t="s">
        <v>33</v>
      </c>
      <c r="F351" s="2">
        <v>10</v>
      </c>
      <c r="G351" s="3">
        <v>26</v>
      </c>
      <c r="H351" s="3" t="str">
        <f>IF(E351="","non terminato","terminato")</f>
        <v>non terminato</v>
      </c>
      <c r="J351" s="2">
        <v>353</v>
      </c>
      <c r="K351" s="2" t="str">
        <f t="shared" si="28"/>
        <v>G4518434</v>
      </c>
      <c r="L351" s="2" t="str">
        <f t="shared" si="29"/>
        <v>ITA</v>
      </c>
      <c r="M351" s="2" t="str">
        <f t="shared" si="30"/>
        <v>zan VETRI</v>
      </c>
      <c r="N351" s="2" t="str">
        <f t="shared" si="31"/>
        <v/>
      </c>
      <c r="O351" s="2">
        <v>10</v>
      </c>
      <c r="P351" s="3">
        <v>26</v>
      </c>
      <c r="Q351" s="3">
        <f t="shared" si="32"/>
        <v>260</v>
      </c>
      <c r="R351" s="3" t="str">
        <f t="shared" si="33"/>
        <v>ITA-zan VETRI-26</v>
      </c>
      <c r="S351" s="3" t="str">
        <f t="shared" si="34"/>
        <v>518</v>
      </c>
    </row>
    <row r="352" spans="1:19" ht="12.75" customHeight="1" x14ac:dyDescent="0.3">
      <c r="A352" s="2">
        <v>354</v>
      </c>
      <c r="B352" s="2" t="s">
        <v>194</v>
      </c>
      <c r="C352" s="8" t="s">
        <v>8</v>
      </c>
      <c r="D352" s="2" t="s">
        <v>51</v>
      </c>
      <c r="F352" s="2">
        <v>10</v>
      </c>
      <c r="G352" s="3">
        <v>25</v>
      </c>
      <c r="H352" s="3" t="str">
        <f>IF(E352="","non terminato","terminato")</f>
        <v>non terminato</v>
      </c>
      <c r="J352" s="2">
        <v>354</v>
      </c>
      <c r="K352" s="2" t="str">
        <f t="shared" si="28"/>
        <v>F1659984</v>
      </c>
      <c r="L352" s="2" t="str">
        <f t="shared" si="29"/>
        <v>ITA</v>
      </c>
      <c r="M352" s="2" t="str">
        <f t="shared" si="30"/>
        <v>zan S.R.L.</v>
      </c>
      <c r="N352" s="2" t="str">
        <f t="shared" si="31"/>
        <v/>
      </c>
      <c r="O352" s="2">
        <v>10</v>
      </c>
      <c r="P352" s="3">
        <v>25</v>
      </c>
      <c r="Q352" s="3">
        <f t="shared" si="32"/>
        <v>250</v>
      </c>
      <c r="R352" s="3" t="str">
        <f t="shared" si="33"/>
        <v>ITA-zan S.R.L.-25</v>
      </c>
      <c r="S352" s="3" t="str">
        <f t="shared" si="34"/>
        <v>659</v>
      </c>
    </row>
    <row r="353" spans="1:19" ht="12.75" customHeight="1" x14ac:dyDescent="0.3">
      <c r="A353" s="2">
        <v>355</v>
      </c>
      <c r="B353" s="2" t="s">
        <v>194</v>
      </c>
      <c r="C353" s="8" t="s">
        <v>8</v>
      </c>
      <c r="D353" s="2" t="s">
        <v>51</v>
      </c>
      <c r="F353" s="2">
        <v>20</v>
      </c>
      <c r="G353" s="3">
        <v>37</v>
      </c>
      <c r="H353" s="3" t="str">
        <f>IF(E353="","non terminato","terminato")</f>
        <v>non terminato</v>
      </c>
      <c r="J353" s="2">
        <v>355</v>
      </c>
      <c r="K353" s="2" t="str">
        <f t="shared" si="28"/>
        <v>F1659984</v>
      </c>
      <c r="L353" s="2" t="str">
        <f t="shared" si="29"/>
        <v>ITA</v>
      </c>
      <c r="M353" s="2" t="str">
        <f t="shared" si="30"/>
        <v>zan S.R.L.</v>
      </c>
      <c r="N353" s="2" t="str">
        <f t="shared" si="31"/>
        <v/>
      </c>
      <c r="O353" s="2">
        <v>20</v>
      </c>
      <c r="P353" s="3">
        <v>37</v>
      </c>
      <c r="Q353" s="3">
        <f t="shared" si="32"/>
        <v>740</v>
      </c>
      <c r="R353" s="3" t="str">
        <f t="shared" si="33"/>
        <v>ITA-zan S.R.L.-37</v>
      </c>
      <c r="S353" s="3" t="str">
        <f t="shared" si="34"/>
        <v>659</v>
      </c>
    </row>
    <row r="354" spans="1:19" ht="12.75" customHeight="1" x14ac:dyDescent="0.3">
      <c r="A354" s="2">
        <v>356</v>
      </c>
      <c r="B354" s="2" t="s">
        <v>195</v>
      </c>
      <c r="C354" s="2" t="s">
        <v>80</v>
      </c>
      <c r="D354" s="2" t="s">
        <v>196</v>
      </c>
      <c r="F354" s="2">
        <v>10</v>
      </c>
      <c r="G354" s="3">
        <v>39</v>
      </c>
      <c r="H354" s="3" t="str">
        <f>IF(E354="","non terminato","terminato")</f>
        <v>non terminato</v>
      </c>
      <c r="J354" s="2">
        <v>356</v>
      </c>
      <c r="K354" s="2" t="str">
        <f t="shared" si="28"/>
        <v>C6538283</v>
      </c>
      <c r="L354" s="2" t="str">
        <f t="shared" si="29"/>
        <v>GRC</v>
      </c>
      <c r="M354" s="2" t="str">
        <f t="shared" si="30"/>
        <v>zan palla SA</v>
      </c>
      <c r="N354" s="2" t="str">
        <f t="shared" si="31"/>
        <v/>
      </c>
      <c r="O354" s="2">
        <v>10</v>
      </c>
      <c r="P354" s="3">
        <v>39</v>
      </c>
      <c r="Q354" s="3">
        <f t="shared" si="32"/>
        <v>390</v>
      </c>
      <c r="R354" s="3" t="str">
        <f t="shared" si="33"/>
        <v>GRC-zan palla SA-39</v>
      </c>
      <c r="S354" s="3" t="str">
        <f t="shared" si="34"/>
        <v>538</v>
      </c>
    </row>
    <row r="355" spans="1:19" ht="12.75" customHeight="1" x14ac:dyDescent="0.3">
      <c r="A355" s="2">
        <v>357</v>
      </c>
      <c r="B355" s="2" t="s">
        <v>195</v>
      </c>
      <c r="C355" s="2" t="s">
        <v>80</v>
      </c>
      <c r="D355" s="2" t="s">
        <v>196</v>
      </c>
      <c r="E355" s="7" t="s">
        <v>10</v>
      </c>
      <c r="F355" s="2">
        <v>0</v>
      </c>
      <c r="G355" s="3">
        <v>10</v>
      </c>
      <c r="H355" s="3" t="s">
        <v>10</v>
      </c>
      <c r="J355" s="2">
        <v>357</v>
      </c>
      <c r="K355" s="2" t="str">
        <f t="shared" si="28"/>
        <v>C6538283</v>
      </c>
      <c r="L355" s="2" t="str">
        <f t="shared" si="29"/>
        <v>GRC</v>
      </c>
      <c r="M355" s="2" t="str">
        <f t="shared" si="30"/>
        <v>zan palla SA</v>
      </c>
      <c r="N355" s="2" t="str">
        <f t="shared" si="31"/>
        <v>terminato</v>
      </c>
      <c r="O355" s="2">
        <v>0</v>
      </c>
      <c r="P355" s="3">
        <v>10</v>
      </c>
      <c r="Q355" s="3" t="str">
        <f t="shared" si="32"/>
        <v/>
      </c>
      <c r="R355" s="3" t="str">
        <f t="shared" si="33"/>
        <v>GRC-zan palla SA-10</v>
      </c>
      <c r="S355" s="3" t="str">
        <f t="shared" si="34"/>
        <v>538</v>
      </c>
    </row>
    <row r="356" spans="1:19" ht="12.75" customHeight="1" x14ac:dyDescent="0.3">
      <c r="A356" s="2">
        <v>358</v>
      </c>
      <c r="B356" s="2" t="s">
        <v>195</v>
      </c>
      <c r="C356" s="2" t="s">
        <v>80</v>
      </c>
      <c r="D356" s="2" t="s">
        <v>196</v>
      </c>
      <c r="F356" s="2">
        <v>20</v>
      </c>
      <c r="G356" s="3">
        <v>14</v>
      </c>
      <c r="H356" s="3" t="str">
        <f>IF(E356="","non terminato","terminato")</f>
        <v>non terminato</v>
      </c>
      <c r="J356" s="2">
        <v>358</v>
      </c>
      <c r="K356" s="2" t="str">
        <f t="shared" si="28"/>
        <v>C6538283</v>
      </c>
      <c r="L356" s="2" t="str">
        <f t="shared" si="29"/>
        <v>GRC</v>
      </c>
      <c r="M356" s="2" t="str">
        <f t="shared" si="30"/>
        <v>zan palla SA</v>
      </c>
      <c r="N356" s="2" t="str">
        <f t="shared" si="31"/>
        <v/>
      </c>
      <c r="O356" s="2">
        <v>20</v>
      </c>
      <c r="P356" s="3">
        <v>14</v>
      </c>
      <c r="Q356" s="3">
        <f t="shared" si="32"/>
        <v>280</v>
      </c>
      <c r="R356" s="3" t="str">
        <f t="shared" si="33"/>
        <v>GRC-zan palla SA-14</v>
      </c>
      <c r="S356" s="3" t="str">
        <f t="shared" si="34"/>
        <v>538</v>
      </c>
    </row>
    <row r="357" spans="1:19" ht="12.75" customHeight="1" x14ac:dyDescent="0.3">
      <c r="A357" s="2">
        <v>359</v>
      </c>
      <c r="B357" s="2" t="s">
        <v>197</v>
      </c>
      <c r="C357" s="8" t="s">
        <v>8</v>
      </c>
      <c r="D357" s="2" t="s">
        <v>44</v>
      </c>
      <c r="E357" s="7" t="s">
        <v>10</v>
      </c>
      <c r="F357" s="2">
        <v>0</v>
      </c>
      <c r="G357" s="3">
        <v>11</v>
      </c>
      <c r="H357" s="3" t="s">
        <v>10</v>
      </c>
      <c r="J357" s="2">
        <v>359</v>
      </c>
      <c r="K357" s="2" t="str">
        <f t="shared" si="28"/>
        <v>G1358817</v>
      </c>
      <c r="L357" s="2" t="str">
        <f t="shared" si="29"/>
        <v>ITA</v>
      </c>
      <c r="M357" s="2" t="str">
        <f t="shared" si="30"/>
        <v>zan pin SPA</v>
      </c>
      <c r="N357" s="2" t="str">
        <f t="shared" si="31"/>
        <v>terminato</v>
      </c>
      <c r="O357" s="2">
        <v>0</v>
      </c>
      <c r="P357" s="3">
        <v>11</v>
      </c>
      <c r="Q357" s="3" t="str">
        <f t="shared" si="32"/>
        <v/>
      </c>
      <c r="R357" s="3" t="str">
        <f t="shared" si="33"/>
        <v>ITA-zan pin SPA-11</v>
      </c>
      <c r="S357" s="3" t="str">
        <f t="shared" si="34"/>
        <v>358</v>
      </c>
    </row>
    <row r="358" spans="1:19" ht="12.75" customHeight="1" x14ac:dyDescent="0.3">
      <c r="A358" s="2">
        <v>360</v>
      </c>
      <c r="B358" s="2" t="s">
        <v>197</v>
      </c>
      <c r="C358" s="8" t="s">
        <v>8</v>
      </c>
      <c r="D358" s="2" t="s">
        <v>44</v>
      </c>
      <c r="F358" s="2">
        <v>20</v>
      </c>
      <c r="G358" s="3">
        <v>24</v>
      </c>
      <c r="H358" s="3" t="str">
        <f>IF(E358="","non terminato","terminato")</f>
        <v>non terminato</v>
      </c>
      <c r="J358" s="2">
        <v>360</v>
      </c>
      <c r="K358" s="2" t="str">
        <f t="shared" si="28"/>
        <v>G1358817</v>
      </c>
      <c r="L358" s="2" t="str">
        <f t="shared" si="29"/>
        <v>ITA</v>
      </c>
      <c r="M358" s="2" t="str">
        <f t="shared" si="30"/>
        <v>zan pin SPA</v>
      </c>
      <c r="N358" s="2" t="str">
        <f t="shared" si="31"/>
        <v/>
      </c>
      <c r="O358" s="2">
        <v>20</v>
      </c>
      <c r="P358" s="3">
        <v>24</v>
      </c>
      <c r="Q358" s="3">
        <f t="shared" si="32"/>
        <v>480</v>
      </c>
      <c r="R358" s="3" t="str">
        <f t="shared" si="33"/>
        <v>ITA-zan pin SPA-24</v>
      </c>
      <c r="S358" s="3" t="str">
        <f t="shared" si="34"/>
        <v>358</v>
      </c>
    </row>
    <row r="359" spans="1:19" ht="12.75" customHeight="1" x14ac:dyDescent="0.3">
      <c r="A359" s="2">
        <v>361</v>
      </c>
      <c r="B359" s="2" t="s">
        <v>198</v>
      </c>
      <c r="C359" s="8" t="s">
        <v>8</v>
      </c>
      <c r="D359" s="2" t="s">
        <v>33</v>
      </c>
      <c r="E359" s="7" t="s">
        <v>10</v>
      </c>
      <c r="F359" s="2">
        <v>0</v>
      </c>
      <c r="G359" s="3">
        <v>21</v>
      </c>
      <c r="H359" s="3" t="s">
        <v>10</v>
      </c>
      <c r="J359" s="2">
        <v>361</v>
      </c>
      <c r="K359" s="2" t="str">
        <f t="shared" si="28"/>
        <v>M8963234</v>
      </c>
      <c r="L359" s="2" t="str">
        <f t="shared" si="29"/>
        <v>ITA</v>
      </c>
      <c r="M359" s="2" t="str">
        <f t="shared" si="30"/>
        <v>zan VETRI</v>
      </c>
      <c r="N359" s="2" t="str">
        <f t="shared" si="31"/>
        <v>terminato</v>
      </c>
      <c r="O359" s="2">
        <v>0</v>
      </c>
      <c r="P359" s="3">
        <v>21</v>
      </c>
      <c r="Q359" s="3" t="str">
        <f t="shared" si="32"/>
        <v/>
      </c>
      <c r="R359" s="3" t="str">
        <f t="shared" si="33"/>
        <v>ITA-zan VETRI-21</v>
      </c>
      <c r="S359" s="3" t="str">
        <f t="shared" si="34"/>
        <v>963</v>
      </c>
    </row>
    <row r="360" spans="1:19" ht="12.75" customHeight="1" x14ac:dyDescent="0.3">
      <c r="A360" s="2">
        <v>362</v>
      </c>
      <c r="B360" s="2" t="s">
        <v>198</v>
      </c>
      <c r="C360" s="8" t="s">
        <v>8</v>
      </c>
      <c r="D360" s="2" t="s">
        <v>33</v>
      </c>
      <c r="F360" s="2">
        <v>20</v>
      </c>
      <c r="G360" s="3">
        <v>38</v>
      </c>
      <c r="H360" s="3" t="str">
        <f>IF(E360="","non terminato","terminato")</f>
        <v>non terminato</v>
      </c>
      <c r="J360" s="2">
        <v>362</v>
      </c>
      <c r="K360" s="2" t="str">
        <f t="shared" si="28"/>
        <v>M8963234</v>
      </c>
      <c r="L360" s="2" t="str">
        <f t="shared" si="29"/>
        <v>ITA</v>
      </c>
      <c r="M360" s="2" t="str">
        <f t="shared" si="30"/>
        <v>zan VETRI</v>
      </c>
      <c r="N360" s="2" t="str">
        <f t="shared" si="31"/>
        <v/>
      </c>
      <c r="O360" s="2">
        <v>20</v>
      </c>
      <c r="P360" s="3">
        <v>38</v>
      </c>
      <c r="Q360" s="3">
        <f t="shared" si="32"/>
        <v>760</v>
      </c>
      <c r="R360" s="3" t="str">
        <f t="shared" si="33"/>
        <v>ITA-zan VETRI-38</v>
      </c>
      <c r="S360" s="3" t="str">
        <f t="shared" si="34"/>
        <v>963</v>
      </c>
    </row>
    <row r="361" spans="1:19" ht="12.75" customHeight="1" x14ac:dyDescent="0.3">
      <c r="A361" s="2">
        <v>363</v>
      </c>
      <c r="B361" s="2" t="s">
        <v>198</v>
      </c>
      <c r="C361" s="8" t="s">
        <v>8</v>
      </c>
      <c r="D361" s="2" t="s">
        <v>33</v>
      </c>
      <c r="F361" s="2">
        <v>10</v>
      </c>
      <c r="G361" s="3">
        <v>34</v>
      </c>
      <c r="H361" s="3" t="str">
        <f>IF(E361="","non terminato","terminato")</f>
        <v>non terminato</v>
      </c>
      <c r="J361" s="2">
        <v>363</v>
      </c>
      <c r="K361" s="2" t="str">
        <f t="shared" si="28"/>
        <v>M8963234</v>
      </c>
      <c r="L361" s="2" t="str">
        <f t="shared" si="29"/>
        <v>ITA</v>
      </c>
      <c r="M361" s="2" t="str">
        <f t="shared" si="30"/>
        <v>zan VETRI</v>
      </c>
      <c r="N361" s="2" t="str">
        <f t="shared" si="31"/>
        <v/>
      </c>
      <c r="O361" s="2">
        <v>10</v>
      </c>
      <c r="P361" s="3">
        <v>34</v>
      </c>
      <c r="Q361" s="3">
        <f t="shared" si="32"/>
        <v>340</v>
      </c>
      <c r="R361" s="3" t="str">
        <f t="shared" si="33"/>
        <v>ITA-zan VETRI-34</v>
      </c>
      <c r="S361" s="3" t="str">
        <f t="shared" si="34"/>
        <v>963</v>
      </c>
    </row>
    <row r="362" spans="1:19" ht="12.75" customHeight="1" x14ac:dyDescent="0.3">
      <c r="A362" s="2">
        <v>364</v>
      </c>
      <c r="B362" s="2" t="s">
        <v>199</v>
      </c>
      <c r="C362" s="8" t="s">
        <v>8</v>
      </c>
      <c r="D362" s="2" t="s">
        <v>33</v>
      </c>
      <c r="E362" s="7" t="s">
        <v>10</v>
      </c>
      <c r="F362" s="2">
        <v>0</v>
      </c>
      <c r="G362" s="3">
        <v>16</v>
      </c>
      <c r="H362" s="3" t="s">
        <v>10</v>
      </c>
      <c r="J362" s="2">
        <v>364</v>
      </c>
      <c r="K362" s="2" t="str">
        <f t="shared" si="28"/>
        <v>L9722990</v>
      </c>
      <c r="L362" s="2" t="str">
        <f t="shared" si="29"/>
        <v>ITA</v>
      </c>
      <c r="M362" s="2" t="str">
        <f t="shared" si="30"/>
        <v>zan VETRI</v>
      </c>
      <c r="N362" s="2" t="str">
        <f t="shared" si="31"/>
        <v>terminato</v>
      </c>
      <c r="O362" s="2">
        <v>0</v>
      </c>
      <c r="P362" s="3">
        <v>16</v>
      </c>
      <c r="Q362" s="3" t="str">
        <f t="shared" si="32"/>
        <v/>
      </c>
      <c r="R362" s="3" t="str">
        <f t="shared" si="33"/>
        <v>ITA-zan VETRI-16</v>
      </c>
      <c r="S362" s="3" t="str">
        <f t="shared" si="34"/>
        <v>722</v>
      </c>
    </row>
    <row r="363" spans="1:19" ht="12.75" customHeight="1" x14ac:dyDescent="0.3">
      <c r="A363" s="2">
        <v>365</v>
      </c>
      <c r="B363" s="2" t="s">
        <v>200</v>
      </c>
      <c r="C363" s="8" t="s">
        <v>8</v>
      </c>
      <c r="D363" s="2" t="s">
        <v>102</v>
      </c>
      <c r="F363" s="2">
        <v>20</v>
      </c>
      <c r="G363" s="3">
        <v>26</v>
      </c>
      <c r="H363" s="3" t="str">
        <f>IF(E363="","non terminato","terminato")</f>
        <v>non terminato</v>
      </c>
      <c r="J363" s="2">
        <v>365</v>
      </c>
      <c r="K363" s="2" t="str">
        <f t="shared" si="28"/>
        <v>L3423840</v>
      </c>
      <c r="L363" s="2" t="str">
        <f t="shared" si="29"/>
        <v>ITA</v>
      </c>
      <c r="M363" s="2" t="str">
        <f t="shared" si="30"/>
        <v>SG DISTRIBUZIONE SRL</v>
      </c>
      <c r="N363" s="2" t="str">
        <f t="shared" si="31"/>
        <v/>
      </c>
      <c r="O363" s="2">
        <v>20</v>
      </c>
      <c r="P363" s="3">
        <v>26</v>
      </c>
      <c r="Q363" s="3">
        <f t="shared" si="32"/>
        <v>520</v>
      </c>
      <c r="R363" s="3" t="str">
        <f t="shared" si="33"/>
        <v>ITA-SG DISTRIBUZIONE SRL-26</v>
      </c>
      <c r="S363" s="3" t="str">
        <f t="shared" si="34"/>
        <v>423</v>
      </c>
    </row>
    <row r="364" spans="1:19" ht="12.75" customHeight="1" x14ac:dyDescent="0.3">
      <c r="A364" s="2">
        <v>366</v>
      </c>
      <c r="B364" s="2" t="s">
        <v>201</v>
      </c>
      <c r="C364" s="8" t="s">
        <v>8</v>
      </c>
      <c r="D364" s="2" t="s">
        <v>94</v>
      </c>
      <c r="F364" s="2">
        <v>20</v>
      </c>
      <c r="G364" s="3">
        <v>13</v>
      </c>
      <c r="H364" s="3" t="str">
        <f>IF(E364="","non terminato","terminato")</f>
        <v>non terminato</v>
      </c>
      <c r="J364" s="2">
        <v>366</v>
      </c>
      <c r="K364" s="2" t="str">
        <f t="shared" si="28"/>
        <v>F9626538</v>
      </c>
      <c r="L364" s="2" t="str">
        <f t="shared" si="29"/>
        <v>ITA</v>
      </c>
      <c r="M364" s="2" t="str">
        <f t="shared" si="30"/>
        <v>zan SPA</v>
      </c>
      <c r="N364" s="2" t="str">
        <f t="shared" si="31"/>
        <v/>
      </c>
      <c r="O364" s="2">
        <v>20</v>
      </c>
      <c r="P364" s="3">
        <v>13</v>
      </c>
      <c r="Q364" s="3">
        <f t="shared" si="32"/>
        <v>260</v>
      </c>
      <c r="R364" s="3" t="str">
        <f t="shared" si="33"/>
        <v>ITA-zan SPA-13</v>
      </c>
      <c r="S364" s="3" t="str">
        <f t="shared" si="34"/>
        <v>626</v>
      </c>
    </row>
    <row r="365" spans="1:19" ht="12.75" customHeight="1" x14ac:dyDescent="0.3">
      <c r="A365" s="2">
        <v>367</v>
      </c>
      <c r="B365" s="2" t="s">
        <v>201</v>
      </c>
      <c r="C365" s="8" t="s">
        <v>8</v>
      </c>
      <c r="D365" s="2" t="s">
        <v>94</v>
      </c>
      <c r="E365" s="7" t="s">
        <v>10</v>
      </c>
      <c r="F365" s="2">
        <v>0</v>
      </c>
      <c r="G365" s="3">
        <v>24</v>
      </c>
      <c r="H365" s="3" t="s">
        <v>10</v>
      </c>
      <c r="J365" s="2">
        <v>367</v>
      </c>
      <c r="K365" s="2" t="str">
        <f t="shared" si="28"/>
        <v>F9626538</v>
      </c>
      <c r="L365" s="2" t="str">
        <f t="shared" si="29"/>
        <v>ITA</v>
      </c>
      <c r="M365" s="2" t="str">
        <f t="shared" si="30"/>
        <v>zan SPA</v>
      </c>
      <c r="N365" s="2" t="str">
        <f t="shared" si="31"/>
        <v>terminato</v>
      </c>
      <c r="O365" s="2">
        <v>0</v>
      </c>
      <c r="P365" s="3">
        <v>24</v>
      </c>
      <c r="Q365" s="3" t="str">
        <f t="shared" si="32"/>
        <v/>
      </c>
      <c r="R365" s="3" t="str">
        <f t="shared" si="33"/>
        <v>ITA-zan SPA-24</v>
      </c>
      <c r="S365" s="3" t="str">
        <f t="shared" si="34"/>
        <v>626</v>
      </c>
    </row>
    <row r="366" spans="1:19" ht="12.75" customHeight="1" x14ac:dyDescent="0.3">
      <c r="A366" s="2">
        <v>368</v>
      </c>
      <c r="B366" s="2" t="s">
        <v>202</v>
      </c>
      <c r="C366" s="2" t="s">
        <v>13</v>
      </c>
      <c r="D366" s="2" t="s">
        <v>15</v>
      </c>
      <c r="E366" s="7" t="s">
        <v>10</v>
      </c>
      <c r="F366" s="2">
        <v>0</v>
      </c>
      <c r="G366" s="3">
        <v>20</v>
      </c>
      <c r="H366" s="3" t="s">
        <v>10</v>
      </c>
      <c r="J366" s="2">
        <v>368</v>
      </c>
      <c r="K366" s="2" t="str">
        <f t="shared" si="28"/>
        <v>E2317462</v>
      </c>
      <c r="L366" s="2" t="str">
        <f t="shared" si="29"/>
        <v>EGY</v>
      </c>
      <c r="M366" s="2" t="str">
        <f t="shared" si="30"/>
        <v>EGYPTIAN SAE</v>
      </c>
      <c r="N366" s="2" t="str">
        <f t="shared" si="31"/>
        <v>terminato</v>
      </c>
      <c r="O366" s="2">
        <v>0</v>
      </c>
      <c r="P366" s="3">
        <v>20</v>
      </c>
      <c r="Q366" s="3" t="str">
        <f t="shared" si="32"/>
        <v/>
      </c>
      <c r="R366" s="3" t="str">
        <f t="shared" si="33"/>
        <v>EGY-EGYPTIAN SAE-20</v>
      </c>
      <c r="S366" s="3" t="str">
        <f t="shared" si="34"/>
        <v>317</v>
      </c>
    </row>
    <row r="367" spans="1:19" ht="12.75" customHeight="1" x14ac:dyDescent="0.3">
      <c r="A367" s="2">
        <v>369</v>
      </c>
      <c r="B367" s="2" t="s">
        <v>202</v>
      </c>
      <c r="C367" s="2" t="s">
        <v>13</v>
      </c>
      <c r="D367" s="2" t="s">
        <v>15</v>
      </c>
      <c r="F367" s="2">
        <v>20</v>
      </c>
      <c r="G367" s="3">
        <v>18</v>
      </c>
      <c r="H367" s="3" t="str">
        <f>IF(E367="","non terminato","terminato")</f>
        <v>non terminato</v>
      </c>
      <c r="J367" s="2">
        <v>369</v>
      </c>
      <c r="K367" s="2" t="str">
        <f t="shared" si="28"/>
        <v>E2317462</v>
      </c>
      <c r="L367" s="2" t="str">
        <f t="shared" si="29"/>
        <v>EGY</v>
      </c>
      <c r="M367" s="2" t="str">
        <f t="shared" si="30"/>
        <v>EGYPTIAN SAE</v>
      </c>
      <c r="N367" s="2" t="str">
        <f t="shared" si="31"/>
        <v/>
      </c>
      <c r="O367" s="2">
        <v>20</v>
      </c>
      <c r="P367" s="3">
        <v>18</v>
      </c>
      <c r="Q367" s="3">
        <f t="shared" si="32"/>
        <v>360</v>
      </c>
      <c r="R367" s="3" t="str">
        <f t="shared" si="33"/>
        <v>EGY-EGYPTIAN SAE-18</v>
      </c>
      <c r="S367" s="3" t="str">
        <f t="shared" si="34"/>
        <v>317</v>
      </c>
    </row>
    <row r="368" spans="1:19" ht="12.75" customHeight="1" x14ac:dyDescent="0.3">
      <c r="A368" s="2">
        <v>370</v>
      </c>
      <c r="B368" s="2" t="s">
        <v>202</v>
      </c>
      <c r="C368" s="2" t="s">
        <v>13</v>
      </c>
      <c r="D368" s="2" t="s">
        <v>15</v>
      </c>
      <c r="F368" s="2">
        <v>10</v>
      </c>
      <c r="G368" s="3">
        <v>22</v>
      </c>
      <c r="H368" s="3" t="str">
        <f>IF(E368="","non terminato","terminato")</f>
        <v>non terminato</v>
      </c>
      <c r="J368" s="2">
        <v>370</v>
      </c>
      <c r="K368" s="2" t="str">
        <f t="shared" si="28"/>
        <v>E2317462</v>
      </c>
      <c r="L368" s="2" t="str">
        <f t="shared" si="29"/>
        <v>EGY</v>
      </c>
      <c r="M368" s="2" t="str">
        <f t="shared" si="30"/>
        <v>EGYPTIAN SAE</v>
      </c>
      <c r="N368" s="2" t="str">
        <f t="shared" si="31"/>
        <v/>
      </c>
      <c r="O368" s="2">
        <v>10</v>
      </c>
      <c r="P368" s="3">
        <v>22</v>
      </c>
      <c r="Q368" s="3">
        <f t="shared" si="32"/>
        <v>220</v>
      </c>
      <c r="R368" s="3" t="str">
        <f t="shared" si="33"/>
        <v>EGY-EGYPTIAN SAE-22</v>
      </c>
      <c r="S368" s="3" t="str">
        <f t="shared" si="34"/>
        <v>317</v>
      </c>
    </row>
    <row r="369" spans="1:19" ht="12.75" customHeight="1" x14ac:dyDescent="0.3">
      <c r="A369" s="2">
        <v>371</v>
      </c>
      <c r="B369" s="2" t="s">
        <v>203</v>
      </c>
      <c r="C369" s="8" t="s">
        <v>8</v>
      </c>
      <c r="D369" s="2" t="s">
        <v>94</v>
      </c>
      <c r="F369" s="2">
        <v>20</v>
      </c>
      <c r="G369" s="3">
        <v>16</v>
      </c>
      <c r="H369" s="3" t="str">
        <f>IF(E369="","non terminato","terminato")</f>
        <v>non terminato</v>
      </c>
      <c r="J369" s="2">
        <v>371</v>
      </c>
      <c r="K369" s="2" t="str">
        <f t="shared" si="28"/>
        <v>G5574370</v>
      </c>
      <c r="L369" s="2" t="str">
        <f t="shared" si="29"/>
        <v>ITA</v>
      </c>
      <c r="M369" s="2" t="str">
        <f t="shared" si="30"/>
        <v>zan SPA</v>
      </c>
      <c r="N369" s="2" t="str">
        <f t="shared" si="31"/>
        <v/>
      </c>
      <c r="O369" s="2">
        <v>20</v>
      </c>
      <c r="P369" s="3">
        <v>16</v>
      </c>
      <c r="Q369" s="3">
        <f t="shared" si="32"/>
        <v>320</v>
      </c>
      <c r="R369" s="3" t="str">
        <f t="shared" si="33"/>
        <v>ITA-zan SPA-16</v>
      </c>
      <c r="S369" s="3" t="str">
        <f t="shared" si="34"/>
        <v>574</v>
      </c>
    </row>
    <row r="370" spans="1:19" ht="12.75" customHeight="1" x14ac:dyDescent="0.3">
      <c r="A370" s="2">
        <v>372</v>
      </c>
      <c r="B370" s="2" t="s">
        <v>203</v>
      </c>
      <c r="C370" s="8" t="s">
        <v>8</v>
      </c>
      <c r="D370" s="2" t="s">
        <v>94</v>
      </c>
      <c r="F370" s="2">
        <v>10</v>
      </c>
      <c r="G370" s="3">
        <v>16</v>
      </c>
      <c r="H370" s="3" t="str">
        <f>IF(E370="","non terminato","terminato")</f>
        <v>non terminato</v>
      </c>
      <c r="J370" s="2">
        <v>372</v>
      </c>
      <c r="K370" s="2" t="str">
        <f t="shared" si="28"/>
        <v>G5574370</v>
      </c>
      <c r="L370" s="2" t="str">
        <f t="shared" si="29"/>
        <v>ITA</v>
      </c>
      <c r="M370" s="2" t="str">
        <f t="shared" si="30"/>
        <v>zan SPA</v>
      </c>
      <c r="N370" s="2" t="str">
        <f t="shared" si="31"/>
        <v/>
      </c>
      <c r="O370" s="2">
        <v>10</v>
      </c>
      <c r="P370" s="3">
        <v>16</v>
      </c>
      <c r="Q370" s="3">
        <f t="shared" si="32"/>
        <v>160</v>
      </c>
      <c r="R370" s="3" t="str">
        <f t="shared" si="33"/>
        <v>ITA-zan SPA-16</v>
      </c>
      <c r="S370" s="3" t="str">
        <f t="shared" si="34"/>
        <v>574</v>
      </c>
    </row>
    <row r="371" spans="1:19" ht="12.75" customHeight="1" x14ac:dyDescent="0.3">
      <c r="A371" s="2">
        <v>373</v>
      </c>
      <c r="B371" s="2" t="s">
        <v>203</v>
      </c>
      <c r="C371" s="8" t="s">
        <v>8</v>
      </c>
      <c r="D371" s="2" t="s">
        <v>94</v>
      </c>
      <c r="E371" s="7" t="s">
        <v>10</v>
      </c>
      <c r="F371" s="2">
        <v>0</v>
      </c>
      <c r="G371" s="3">
        <v>12</v>
      </c>
      <c r="H371" s="3" t="s">
        <v>10</v>
      </c>
      <c r="J371" s="2">
        <v>373</v>
      </c>
      <c r="K371" s="2" t="str">
        <f t="shared" si="28"/>
        <v>G5574370</v>
      </c>
      <c r="L371" s="2" t="str">
        <f t="shared" si="29"/>
        <v>ITA</v>
      </c>
      <c r="M371" s="2" t="str">
        <f t="shared" si="30"/>
        <v>zan SPA</v>
      </c>
      <c r="N371" s="2" t="str">
        <f t="shared" si="31"/>
        <v>terminato</v>
      </c>
      <c r="O371" s="2">
        <v>0</v>
      </c>
      <c r="P371" s="3">
        <v>12</v>
      </c>
      <c r="Q371" s="3" t="str">
        <f t="shared" si="32"/>
        <v/>
      </c>
      <c r="R371" s="3" t="str">
        <f t="shared" si="33"/>
        <v>ITA-zan SPA-12</v>
      </c>
      <c r="S371" s="3" t="str">
        <f t="shared" si="34"/>
        <v>574</v>
      </c>
    </row>
    <row r="372" spans="1:19" ht="12.75" customHeight="1" x14ac:dyDescent="0.3">
      <c r="A372" s="2">
        <v>374</v>
      </c>
      <c r="B372" s="2" t="s">
        <v>204</v>
      </c>
      <c r="C372" s="8" t="s">
        <v>8</v>
      </c>
      <c r="D372" s="2" t="s">
        <v>33</v>
      </c>
      <c r="F372" s="2">
        <v>20</v>
      </c>
      <c r="G372" s="3">
        <v>10</v>
      </c>
      <c r="H372" s="3" t="str">
        <f>IF(E372="","non terminato","terminato")</f>
        <v>non terminato</v>
      </c>
      <c r="J372" s="2">
        <v>374</v>
      </c>
      <c r="K372" s="2" t="str">
        <f t="shared" si="28"/>
        <v>D2277089</v>
      </c>
      <c r="L372" s="2" t="str">
        <f t="shared" si="29"/>
        <v>ITA</v>
      </c>
      <c r="M372" s="2" t="str">
        <f t="shared" si="30"/>
        <v>zan VETRI</v>
      </c>
      <c r="N372" s="2" t="str">
        <f t="shared" si="31"/>
        <v/>
      </c>
      <c r="O372" s="2">
        <v>20</v>
      </c>
      <c r="P372" s="3">
        <v>10</v>
      </c>
      <c r="Q372" s="3">
        <f t="shared" si="32"/>
        <v>200</v>
      </c>
      <c r="R372" s="3" t="str">
        <f t="shared" si="33"/>
        <v>ITA-zan VETRI-10</v>
      </c>
      <c r="S372" s="3" t="str">
        <f t="shared" si="34"/>
        <v>277</v>
      </c>
    </row>
    <row r="373" spans="1:19" ht="12.75" customHeight="1" x14ac:dyDescent="0.3">
      <c r="A373" s="2">
        <v>375</v>
      </c>
      <c r="B373" s="2" t="s">
        <v>204</v>
      </c>
      <c r="C373" s="8" t="s">
        <v>8</v>
      </c>
      <c r="D373" s="2" t="s">
        <v>33</v>
      </c>
      <c r="F373" s="2">
        <v>10</v>
      </c>
      <c r="G373" s="3">
        <v>12</v>
      </c>
      <c r="H373" s="3" t="str">
        <f>IF(E373="","non terminato","terminato")</f>
        <v>non terminato</v>
      </c>
      <c r="J373" s="2">
        <v>375</v>
      </c>
      <c r="K373" s="2" t="str">
        <f t="shared" si="28"/>
        <v>D2277089</v>
      </c>
      <c r="L373" s="2" t="str">
        <f t="shared" si="29"/>
        <v>ITA</v>
      </c>
      <c r="M373" s="2" t="str">
        <f t="shared" si="30"/>
        <v>zan VETRI</v>
      </c>
      <c r="N373" s="2" t="str">
        <f t="shared" si="31"/>
        <v/>
      </c>
      <c r="O373" s="2">
        <v>10</v>
      </c>
      <c r="P373" s="3">
        <v>12</v>
      </c>
      <c r="Q373" s="3">
        <f t="shared" si="32"/>
        <v>120</v>
      </c>
      <c r="R373" s="3" t="str">
        <f t="shared" si="33"/>
        <v>ITA-zan VETRI-12</v>
      </c>
      <c r="S373" s="3" t="str">
        <f t="shared" si="34"/>
        <v>277</v>
      </c>
    </row>
    <row r="374" spans="1:19" ht="12.75" customHeight="1" x14ac:dyDescent="0.3">
      <c r="A374" s="2">
        <v>376</v>
      </c>
      <c r="B374" s="2" t="s">
        <v>204</v>
      </c>
      <c r="C374" s="8" t="s">
        <v>8</v>
      </c>
      <c r="D374" s="2" t="s">
        <v>33</v>
      </c>
      <c r="E374" s="7" t="s">
        <v>10</v>
      </c>
      <c r="F374" s="2">
        <v>0</v>
      </c>
      <c r="G374" s="3">
        <v>12</v>
      </c>
      <c r="H374" s="3" t="s">
        <v>10</v>
      </c>
      <c r="J374" s="2">
        <v>376</v>
      </c>
      <c r="K374" s="2" t="str">
        <f t="shared" si="28"/>
        <v>D2277089</v>
      </c>
      <c r="L374" s="2" t="str">
        <f t="shared" si="29"/>
        <v>ITA</v>
      </c>
      <c r="M374" s="2" t="str">
        <f t="shared" si="30"/>
        <v>zan VETRI</v>
      </c>
      <c r="N374" s="2" t="str">
        <f t="shared" si="31"/>
        <v>terminato</v>
      </c>
      <c r="O374" s="2">
        <v>0</v>
      </c>
      <c r="P374" s="3">
        <v>12</v>
      </c>
      <c r="Q374" s="3" t="str">
        <f t="shared" si="32"/>
        <v/>
      </c>
      <c r="R374" s="3" t="str">
        <f t="shared" si="33"/>
        <v>ITA-zan VETRI-12</v>
      </c>
      <c r="S374" s="3" t="str">
        <f t="shared" si="34"/>
        <v>277</v>
      </c>
    </row>
    <row r="375" spans="1:19" ht="12.75" customHeight="1" x14ac:dyDescent="0.3">
      <c r="A375" s="2">
        <v>377</v>
      </c>
      <c r="B375" s="2" t="s">
        <v>205</v>
      </c>
      <c r="C375" s="8" t="s">
        <v>8</v>
      </c>
      <c r="D375" s="2" t="s">
        <v>102</v>
      </c>
      <c r="F375" s="2">
        <v>20</v>
      </c>
      <c r="G375" s="3">
        <v>26</v>
      </c>
      <c r="H375" s="3" t="str">
        <f>IF(E375="","non terminato","terminato")</f>
        <v>non terminato</v>
      </c>
      <c r="J375" s="2">
        <v>377</v>
      </c>
      <c r="K375" s="2" t="str">
        <f t="shared" si="28"/>
        <v>E5260954</v>
      </c>
      <c r="L375" s="2" t="str">
        <f t="shared" si="29"/>
        <v>ITA</v>
      </c>
      <c r="M375" s="2" t="str">
        <f t="shared" si="30"/>
        <v>SG DISTRIBUZIONE SRL</v>
      </c>
      <c r="N375" s="2" t="str">
        <f t="shared" si="31"/>
        <v/>
      </c>
      <c r="O375" s="2">
        <v>20</v>
      </c>
      <c r="P375" s="3">
        <v>26</v>
      </c>
      <c r="Q375" s="3">
        <f t="shared" si="32"/>
        <v>520</v>
      </c>
      <c r="R375" s="3" t="str">
        <f t="shared" si="33"/>
        <v>ITA-SG DISTRIBUZIONE SRL-26</v>
      </c>
      <c r="S375" s="3" t="str">
        <f t="shared" si="34"/>
        <v>260</v>
      </c>
    </row>
    <row r="376" spans="1:19" ht="12.75" customHeight="1" x14ac:dyDescent="0.3">
      <c r="A376" s="2">
        <v>378</v>
      </c>
      <c r="B376" s="2" t="s">
        <v>205</v>
      </c>
      <c r="C376" s="8" t="s">
        <v>8</v>
      </c>
      <c r="D376" s="2" t="s">
        <v>102</v>
      </c>
      <c r="E376" s="7" t="s">
        <v>10</v>
      </c>
      <c r="F376" s="2">
        <v>0</v>
      </c>
      <c r="G376" s="3">
        <v>10</v>
      </c>
      <c r="H376" s="3" t="s">
        <v>10</v>
      </c>
      <c r="J376" s="2">
        <v>378</v>
      </c>
      <c r="K376" s="2" t="str">
        <f t="shared" si="28"/>
        <v>E5260954</v>
      </c>
      <c r="L376" s="2" t="str">
        <f t="shared" si="29"/>
        <v>ITA</v>
      </c>
      <c r="M376" s="2" t="str">
        <f t="shared" si="30"/>
        <v>SG DISTRIBUZIONE SRL</v>
      </c>
      <c r="N376" s="2" t="str">
        <f t="shared" si="31"/>
        <v>terminato</v>
      </c>
      <c r="O376" s="2">
        <v>0</v>
      </c>
      <c r="P376" s="3">
        <v>10</v>
      </c>
      <c r="Q376" s="3" t="str">
        <f t="shared" si="32"/>
        <v/>
      </c>
      <c r="R376" s="3" t="str">
        <f t="shared" si="33"/>
        <v>ITA-SG DISTRIBUZIONE SRL-10</v>
      </c>
      <c r="S376" s="3" t="str">
        <f t="shared" si="34"/>
        <v>260</v>
      </c>
    </row>
    <row r="377" spans="1:19" ht="12.75" customHeight="1" x14ac:dyDescent="0.3">
      <c r="A377" s="2">
        <v>379</v>
      </c>
      <c r="B377" s="2" t="s">
        <v>205</v>
      </c>
      <c r="C377" s="8" t="s">
        <v>8</v>
      </c>
      <c r="D377" s="2" t="s">
        <v>102</v>
      </c>
      <c r="F377" s="2">
        <v>10</v>
      </c>
      <c r="G377" s="3">
        <v>20</v>
      </c>
      <c r="H377" s="3" t="str">
        <f>IF(E377="","non terminato","terminato")</f>
        <v>non terminato</v>
      </c>
      <c r="J377" s="2">
        <v>379</v>
      </c>
      <c r="K377" s="2" t="str">
        <f t="shared" si="28"/>
        <v>E5260954</v>
      </c>
      <c r="L377" s="2" t="str">
        <f t="shared" si="29"/>
        <v>ITA</v>
      </c>
      <c r="M377" s="2" t="str">
        <f t="shared" si="30"/>
        <v>SG DISTRIBUZIONE SRL</v>
      </c>
      <c r="N377" s="2" t="str">
        <f t="shared" si="31"/>
        <v/>
      </c>
      <c r="O377" s="2">
        <v>10</v>
      </c>
      <c r="P377" s="3">
        <v>20</v>
      </c>
      <c r="Q377" s="3">
        <f t="shared" si="32"/>
        <v>200</v>
      </c>
      <c r="R377" s="3" t="str">
        <f t="shared" si="33"/>
        <v>ITA-SG DISTRIBUZIONE SRL-20</v>
      </c>
      <c r="S377" s="3" t="str">
        <f t="shared" si="34"/>
        <v>260</v>
      </c>
    </row>
    <row r="378" spans="1:19" ht="12.75" customHeight="1" x14ac:dyDescent="0.3">
      <c r="A378" s="2">
        <v>380</v>
      </c>
      <c r="B378" s="2" t="s">
        <v>206</v>
      </c>
      <c r="C378" s="8" t="s">
        <v>8</v>
      </c>
      <c r="D378" s="2" t="s">
        <v>44</v>
      </c>
      <c r="F378" s="2">
        <v>10</v>
      </c>
      <c r="G378" s="3">
        <v>33</v>
      </c>
      <c r="H378" s="3" t="str">
        <f>IF(E378="","non terminato","terminato")</f>
        <v>non terminato</v>
      </c>
      <c r="J378" s="2">
        <v>380</v>
      </c>
      <c r="K378" s="2" t="str">
        <f t="shared" si="28"/>
        <v>I5280170</v>
      </c>
      <c r="L378" s="2" t="str">
        <f t="shared" si="29"/>
        <v>ITA</v>
      </c>
      <c r="M378" s="2" t="str">
        <f t="shared" si="30"/>
        <v>zan pin SPA</v>
      </c>
      <c r="N378" s="2" t="str">
        <f t="shared" si="31"/>
        <v/>
      </c>
      <c r="O378" s="2">
        <v>10</v>
      </c>
      <c r="P378" s="3">
        <v>33</v>
      </c>
      <c r="Q378" s="3">
        <f t="shared" si="32"/>
        <v>330</v>
      </c>
      <c r="R378" s="3" t="str">
        <f t="shared" si="33"/>
        <v>ITA-zan pin SPA-33</v>
      </c>
      <c r="S378" s="3" t="str">
        <f t="shared" si="34"/>
        <v>280</v>
      </c>
    </row>
    <row r="379" spans="1:19" ht="12.75" customHeight="1" x14ac:dyDescent="0.3">
      <c r="A379" s="2">
        <v>381</v>
      </c>
      <c r="B379" s="2" t="s">
        <v>206</v>
      </c>
      <c r="C379" s="8" t="s">
        <v>8</v>
      </c>
      <c r="D379" s="2" t="s">
        <v>44</v>
      </c>
      <c r="E379" s="7" t="s">
        <v>10</v>
      </c>
      <c r="F379" s="2">
        <v>0</v>
      </c>
      <c r="G379" s="3">
        <v>32</v>
      </c>
      <c r="H379" s="3" t="s">
        <v>10</v>
      </c>
      <c r="J379" s="2">
        <v>381</v>
      </c>
      <c r="K379" s="2" t="str">
        <f t="shared" si="28"/>
        <v>I5280170</v>
      </c>
      <c r="L379" s="2" t="str">
        <f t="shared" si="29"/>
        <v>ITA</v>
      </c>
      <c r="M379" s="2" t="str">
        <f t="shared" si="30"/>
        <v>zan pin SPA</v>
      </c>
      <c r="N379" s="2" t="str">
        <f t="shared" si="31"/>
        <v>terminato</v>
      </c>
      <c r="O379" s="2">
        <v>0</v>
      </c>
      <c r="P379" s="3">
        <v>32</v>
      </c>
      <c r="Q379" s="3" t="str">
        <f t="shared" si="32"/>
        <v/>
      </c>
      <c r="R379" s="3" t="str">
        <f t="shared" si="33"/>
        <v>ITA-zan pin SPA-32</v>
      </c>
      <c r="S379" s="3" t="str">
        <f t="shared" si="34"/>
        <v>280</v>
      </c>
    </row>
    <row r="380" spans="1:19" ht="12.75" customHeight="1" x14ac:dyDescent="0.3">
      <c r="A380" s="2">
        <v>382</v>
      </c>
      <c r="B380" s="2" t="s">
        <v>206</v>
      </c>
      <c r="C380" s="8" t="s">
        <v>8</v>
      </c>
      <c r="D380" s="2" t="s">
        <v>44</v>
      </c>
      <c r="F380" s="2">
        <v>20</v>
      </c>
      <c r="G380" s="3">
        <v>11</v>
      </c>
      <c r="H380" s="3" t="str">
        <f>IF(E380="","non terminato","terminato")</f>
        <v>non terminato</v>
      </c>
      <c r="J380" s="2">
        <v>382</v>
      </c>
      <c r="K380" s="2" t="str">
        <f t="shared" si="28"/>
        <v>I5280170</v>
      </c>
      <c r="L380" s="2" t="str">
        <f t="shared" si="29"/>
        <v>ITA</v>
      </c>
      <c r="M380" s="2" t="str">
        <f t="shared" si="30"/>
        <v>zan pin SPA</v>
      </c>
      <c r="N380" s="2" t="str">
        <f t="shared" si="31"/>
        <v/>
      </c>
      <c r="O380" s="2">
        <v>20</v>
      </c>
      <c r="P380" s="3">
        <v>11</v>
      </c>
      <c r="Q380" s="3">
        <f t="shared" si="32"/>
        <v>220</v>
      </c>
      <c r="R380" s="3" t="str">
        <f t="shared" si="33"/>
        <v>ITA-zan pin SPA-11</v>
      </c>
      <c r="S380" s="3" t="str">
        <f t="shared" si="34"/>
        <v>280</v>
      </c>
    </row>
    <row r="381" spans="1:19" ht="12.75" customHeight="1" x14ac:dyDescent="0.3">
      <c r="A381" s="2">
        <v>383</v>
      </c>
      <c r="B381" s="2" t="s">
        <v>207</v>
      </c>
      <c r="C381" s="8" t="s">
        <v>8</v>
      </c>
      <c r="D381" s="2" t="s">
        <v>62</v>
      </c>
      <c r="F381" s="2">
        <v>20</v>
      </c>
      <c r="G381" s="3">
        <v>15</v>
      </c>
      <c r="H381" s="3" t="str">
        <f>IF(E381="","non terminato","terminato")</f>
        <v>non terminato</v>
      </c>
      <c r="J381" s="2">
        <v>383</v>
      </c>
      <c r="K381" s="2" t="str">
        <f t="shared" si="28"/>
        <v>S6159676</v>
      </c>
      <c r="L381" s="2" t="str">
        <f t="shared" si="29"/>
        <v>ITA</v>
      </c>
      <c r="M381" s="2" t="str">
        <f t="shared" si="30"/>
        <v>zan PAM</v>
      </c>
      <c r="N381" s="2" t="str">
        <f t="shared" si="31"/>
        <v/>
      </c>
      <c r="O381" s="2">
        <v>20</v>
      </c>
      <c r="P381" s="3">
        <v>15</v>
      </c>
      <c r="Q381" s="3">
        <f t="shared" si="32"/>
        <v>300</v>
      </c>
      <c r="R381" s="3" t="str">
        <f t="shared" si="33"/>
        <v>ITA-zan PAM-15</v>
      </c>
      <c r="S381" s="3" t="str">
        <f t="shared" si="34"/>
        <v>159</v>
      </c>
    </row>
    <row r="382" spans="1:19" ht="12.75" customHeight="1" x14ac:dyDescent="0.3">
      <c r="A382" s="2">
        <v>384</v>
      </c>
      <c r="B382" s="2" t="s">
        <v>207</v>
      </c>
      <c r="C382" s="8" t="s">
        <v>8</v>
      </c>
      <c r="D382" s="2" t="s">
        <v>62</v>
      </c>
      <c r="E382" s="7" t="s">
        <v>10</v>
      </c>
      <c r="F382" s="2">
        <v>0</v>
      </c>
      <c r="G382" s="3">
        <v>30</v>
      </c>
      <c r="H382" s="3" t="s">
        <v>10</v>
      </c>
      <c r="J382" s="2">
        <v>384</v>
      </c>
      <c r="K382" s="2" t="str">
        <f t="shared" si="28"/>
        <v>S6159676</v>
      </c>
      <c r="L382" s="2" t="str">
        <f t="shared" si="29"/>
        <v>ITA</v>
      </c>
      <c r="M382" s="2" t="str">
        <f t="shared" si="30"/>
        <v>zan PAM</v>
      </c>
      <c r="N382" s="2" t="str">
        <f t="shared" si="31"/>
        <v>terminato</v>
      </c>
      <c r="O382" s="2">
        <v>0</v>
      </c>
      <c r="P382" s="3">
        <v>30</v>
      </c>
      <c r="Q382" s="3" t="str">
        <f t="shared" si="32"/>
        <v/>
      </c>
      <c r="R382" s="3" t="str">
        <f t="shared" si="33"/>
        <v>ITA-zan PAM-30</v>
      </c>
      <c r="S382" s="3" t="str">
        <f t="shared" si="34"/>
        <v>159</v>
      </c>
    </row>
    <row r="383" spans="1:19" ht="12.75" customHeight="1" x14ac:dyDescent="0.3">
      <c r="A383" s="2">
        <v>385</v>
      </c>
      <c r="B383" s="2" t="s">
        <v>207</v>
      </c>
      <c r="C383" s="8" t="s">
        <v>8</v>
      </c>
      <c r="D383" s="2" t="s">
        <v>62</v>
      </c>
      <c r="F383" s="2">
        <v>10</v>
      </c>
      <c r="G383" s="3">
        <v>37</v>
      </c>
      <c r="H383" s="3" t="str">
        <f>IF(E383="","non terminato","terminato")</f>
        <v>non terminato</v>
      </c>
      <c r="J383" s="2">
        <v>385</v>
      </c>
      <c r="K383" s="2" t="str">
        <f t="shared" si="28"/>
        <v>S6159676</v>
      </c>
      <c r="L383" s="2" t="str">
        <f t="shared" si="29"/>
        <v>ITA</v>
      </c>
      <c r="M383" s="2" t="str">
        <f t="shared" si="30"/>
        <v>zan PAM</v>
      </c>
      <c r="N383" s="2" t="str">
        <f t="shared" si="31"/>
        <v/>
      </c>
      <c r="O383" s="2">
        <v>10</v>
      </c>
      <c r="P383" s="3">
        <v>37</v>
      </c>
      <c r="Q383" s="3">
        <f t="shared" si="32"/>
        <v>370</v>
      </c>
      <c r="R383" s="3" t="str">
        <f t="shared" si="33"/>
        <v>ITA-zan PAM-37</v>
      </c>
      <c r="S383" s="3" t="str">
        <f t="shared" si="34"/>
        <v>159</v>
      </c>
    </row>
    <row r="384" spans="1:19" ht="12.75" customHeight="1" x14ac:dyDescent="0.3">
      <c r="A384" s="2">
        <v>386</v>
      </c>
      <c r="B384" s="2" t="s">
        <v>208</v>
      </c>
      <c r="C384" s="8" t="s">
        <v>8</v>
      </c>
      <c r="D384" s="2" t="s">
        <v>177</v>
      </c>
      <c r="F384" s="2">
        <v>20</v>
      </c>
      <c r="G384" s="3">
        <v>33</v>
      </c>
      <c r="H384" s="3" t="str">
        <f>IF(E384="","non terminato","terminato")</f>
        <v>non terminato</v>
      </c>
      <c r="J384" s="2">
        <v>386</v>
      </c>
      <c r="K384" s="2" t="str">
        <f t="shared" si="28"/>
        <v>V8796943</v>
      </c>
      <c r="L384" s="2" t="str">
        <f t="shared" si="29"/>
        <v>ITA</v>
      </c>
      <c r="M384" s="2" t="str">
        <f t="shared" si="30"/>
        <v>mull</v>
      </c>
      <c r="N384" s="2" t="str">
        <f t="shared" si="31"/>
        <v/>
      </c>
      <c r="O384" s="2">
        <v>20</v>
      </c>
      <c r="P384" s="3">
        <v>33</v>
      </c>
      <c r="Q384" s="3">
        <f t="shared" si="32"/>
        <v>660</v>
      </c>
      <c r="R384" s="3" t="str">
        <f t="shared" si="33"/>
        <v>ITA-mull-33</v>
      </c>
      <c r="S384" s="3" t="str">
        <f t="shared" si="34"/>
        <v>796</v>
      </c>
    </row>
    <row r="385" spans="1:19" ht="12.75" customHeight="1" x14ac:dyDescent="0.3">
      <c r="A385" s="2">
        <v>387</v>
      </c>
      <c r="B385" s="2" t="s">
        <v>209</v>
      </c>
      <c r="C385" s="8" t="s">
        <v>8</v>
      </c>
      <c r="D385" s="2" t="s">
        <v>44</v>
      </c>
      <c r="E385" s="7" t="s">
        <v>10</v>
      </c>
      <c r="F385" s="2">
        <v>0</v>
      </c>
      <c r="G385" s="3">
        <v>37</v>
      </c>
      <c r="H385" s="3" t="s">
        <v>10</v>
      </c>
      <c r="J385" s="2">
        <v>387</v>
      </c>
      <c r="K385" s="2" t="str">
        <f t="shared" si="28"/>
        <v>P6929325</v>
      </c>
      <c r="L385" s="2" t="str">
        <f t="shared" si="29"/>
        <v>ITA</v>
      </c>
      <c r="M385" s="2" t="str">
        <f t="shared" si="30"/>
        <v>zan pin SPA</v>
      </c>
      <c r="N385" s="2" t="str">
        <f t="shared" si="31"/>
        <v>terminato</v>
      </c>
      <c r="O385" s="2">
        <v>0</v>
      </c>
      <c r="P385" s="3">
        <v>37</v>
      </c>
      <c r="Q385" s="3" t="str">
        <f t="shared" si="32"/>
        <v/>
      </c>
      <c r="R385" s="3" t="str">
        <f t="shared" si="33"/>
        <v>ITA-zan pin SPA-37</v>
      </c>
      <c r="S385" s="3" t="str">
        <f t="shared" si="34"/>
        <v>929</v>
      </c>
    </row>
    <row r="386" spans="1:19" ht="12.75" customHeight="1" x14ac:dyDescent="0.3">
      <c r="A386" s="2">
        <v>388</v>
      </c>
      <c r="B386" s="2" t="s">
        <v>210</v>
      </c>
      <c r="C386" s="8" t="s">
        <v>8</v>
      </c>
      <c r="D386" s="2" t="s">
        <v>9</v>
      </c>
      <c r="F386" s="2">
        <v>20</v>
      </c>
      <c r="G386" s="3">
        <v>30</v>
      </c>
      <c r="H386" s="3" t="str">
        <f>IF(E386="","non terminato","terminato")</f>
        <v>non terminato</v>
      </c>
      <c r="J386" s="2">
        <v>388</v>
      </c>
      <c r="K386" s="2" t="str">
        <f t="shared" ref="K386:K449" si="35">TRIM(B386)</f>
        <v>V4224545</v>
      </c>
      <c r="L386" s="2" t="str">
        <f t="shared" ref="L386:L449" si="36">TRIM(C386)</f>
        <v>ITA</v>
      </c>
      <c r="M386" s="2" t="str">
        <f t="shared" ref="M386:M449" si="37">TRIM(D386)</f>
        <v>SG</v>
      </c>
      <c r="N386" s="2" t="str">
        <f t="shared" ref="N386:N449" si="38">TRIM(E386)</f>
        <v/>
      </c>
      <c r="O386" s="2">
        <v>20</v>
      </c>
      <c r="P386" s="3">
        <v>30</v>
      </c>
      <c r="Q386" s="3">
        <f t="shared" si="32"/>
        <v>600</v>
      </c>
      <c r="R386" s="3" t="str">
        <f t="shared" si="33"/>
        <v>ITA-SG-30</v>
      </c>
      <c r="S386" s="3" t="str">
        <f t="shared" si="34"/>
        <v>224</v>
      </c>
    </row>
    <row r="387" spans="1:19" ht="12.75" customHeight="1" x14ac:dyDescent="0.3">
      <c r="A387" s="2">
        <v>389</v>
      </c>
      <c r="B387" s="2" t="s">
        <v>210</v>
      </c>
      <c r="C387" s="8" t="s">
        <v>8</v>
      </c>
      <c r="D387" s="2" t="s">
        <v>9</v>
      </c>
      <c r="E387" s="7" t="s">
        <v>10</v>
      </c>
      <c r="F387" s="2">
        <v>0</v>
      </c>
      <c r="G387" s="3">
        <v>30</v>
      </c>
      <c r="H387" s="3" t="s">
        <v>10</v>
      </c>
      <c r="J387" s="2">
        <v>389</v>
      </c>
      <c r="K387" s="2" t="str">
        <f t="shared" si="35"/>
        <v>V4224545</v>
      </c>
      <c r="L387" s="2" t="str">
        <f t="shared" si="36"/>
        <v>ITA</v>
      </c>
      <c r="M387" s="2" t="str">
        <f t="shared" si="37"/>
        <v>SG</v>
      </c>
      <c r="N387" s="2" t="str">
        <f t="shared" si="38"/>
        <v>terminato</v>
      </c>
      <c r="O387" s="2">
        <v>0</v>
      </c>
      <c r="P387" s="3">
        <v>30</v>
      </c>
      <c r="Q387" s="3" t="str">
        <f t="shared" ref="Q387:Q450" si="39">IF(F387=0,"",F387*G387)</f>
        <v/>
      </c>
      <c r="R387" s="3" t="str">
        <f t="shared" ref="R387:R450" si="40">_xlfn.CONCAT(C387,"-",D387,"-",G387)</f>
        <v>ITA-SG-30</v>
      </c>
      <c r="S387" s="3" t="str">
        <f t="shared" ref="S387:S450" si="41">MID(B387,3,3)</f>
        <v>224</v>
      </c>
    </row>
    <row r="388" spans="1:19" ht="12.75" customHeight="1" x14ac:dyDescent="0.3">
      <c r="A388" s="2">
        <v>390</v>
      </c>
      <c r="B388" s="2" t="s">
        <v>211</v>
      </c>
      <c r="C388" s="8" t="s">
        <v>8</v>
      </c>
      <c r="D388" s="2" t="s">
        <v>33</v>
      </c>
      <c r="E388" s="7" t="s">
        <v>10</v>
      </c>
      <c r="F388" s="2">
        <v>0</v>
      </c>
      <c r="G388" s="3">
        <v>38</v>
      </c>
      <c r="H388" s="3" t="s">
        <v>10</v>
      </c>
      <c r="J388" s="2">
        <v>390</v>
      </c>
      <c r="K388" s="2" t="str">
        <f t="shared" si="35"/>
        <v>M9130429</v>
      </c>
      <c r="L388" s="2" t="str">
        <f t="shared" si="36"/>
        <v>ITA</v>
      </c>
      <c r="M388" s="2" t="str">
        <f t="shared" si="37"/>
        <v>zan VETRI</v>
      </c>
      <c r="N388" s="2" t="str">
        <f t="shared" si="38"/>
        <v>terminato</v>
      </c>
      <c r="O388" s="2">
        <v>0</v>
      </c>
      <c r="P388" s="3">
        <v>38</v>
      </c>
      <c r="Q388" s="3" t="str">
        <f t="shared" si="39"/>
        <v/>
      </c>
      <c r="R388" s="3" t="str">
        <f t="shared" si="40"/>
        <v>ITA-zan VETRI-38</v>
      </c>
      <c r="S388" s="3" t="str">
        <f t="shared" si="41"/>
        <v>130</v>
      </c>
    </row>
    <row r="389" spans="1:19" ht="12.75" customHeight="1" x14ac:dyDescent="0.3">
      <c r="A389" s="2">
        <v>391</v>
      </c>
      <c r="B389" s="2" t="s">
        <v>212</v>
      </c>
      <c r="C389" s="8" t="s">
        <v>8</v>
      </c>
      <c r="D389" s="2" t="s">
        <v>44</v>
      </c>
      <c r="F389" s="2">
        <v>20</v>
      </c>
      <c r="G389" s="3">
        <v>15</v>
      </c>
      <c r="H389" s="3" t="str">
        <f>IF(E389="","non terminato","terminato")</f>
        <v>non terminato</v>
      </c>
      <c r="J389" s="2">
        <v>391</v>
      </c>
      <c r="K389" s="2" t="str">
        <f t="shared" si="35"/>
        <v>T1375029</v>
      </c>
      <c r="L389" s="2" t="str">
        <f t="shared" si="36"/>
        <v>ITA</v>
      </c>
      <c r="M389" s="2" t="str">
        <f t="shared" si="37"/>
        <v>zan pin SPA</v>
      </c>
      <c r="N389" s="2" t="str">
        <f t="shared" si="38"/>
        <v/>
      </c>
      <c r="O389" s="2">
        <v>20</v>
      </c>
      <c r="P389" s="3">
        <v>15</v>
      </c>
      <c r="Q389" s="3">
        <f t="shared" si="39"/>
        <v>300</v>
      </c>
      <c r="R389" s="3" t="str">
        <f t="shared" si="40"/>
        <v>ITA-zan pin SPA-15</v>
      </c>
      <c r="S389" s="3" t="str">
        <f t="shared" si="41"/>
        <v>375</v>
      </c>
    </row>
    <row r="390" spans="1:19" ht="12.75" customHeight="1" x14ac:dyDescent="0.3">
      <c r="A390" s="2">
        <v>392</v>
      </c>
      <c r="B390" s="2" t="s">
        <v>212</v>
      </c>
      <c r="C390" s="8" t="s">
        <v>8</v>
      </c>
      <c r="D390" s="2" t="s">
        <v>44</v>
      </c>
      <c r="E390" s="7" t="s">
        <v>10</v>
      </c>
      <c r="F390" s="2">
        <v>0</v>
      </c>
      <c r="G390" s="3">
        <v>27</v>
      </c>
      <c r="H390" s="3" t="s">
        <v>10</v>
      </c>
      <c r="J390" s="2">
        <v>392</v>
      </c>
      <c r="K390" s="2" t="str">
        <f t="shared" si="35"/>
        <v>T1375029</v>
      </c>
      <c r="L390" s="2" t="str">
        <f t="shared" si="36"/>
        <v>ITA</v>
      </c>
      <c r="M390" s="2" t="str">
        <f t="shared" si="37"/>
        <v>zan pin SPA</v>
      </c>
      <c r="N390" s="2" t="str">
        <f t="shared" si="38"/>
        <v>terminato</v>
      </c>
      <c r="O390" s="2">
        <v>0</v>
      </c>
      <c r="P390" s="3">
        <v>27</v>
      </c>
      <c r="Q390" s="3" t="str">
        <f t="shared" si="39"/>
        <v/>
      </c>
      <c r="R390" s="3" t="str">
        <f t="shared" si="40"/>
        <v>ITA-zan pin SPA-27</v>
      </c>
      <c r="S390" s="3" t="str">
        <f t="shared" si="41"/>
        <v>375</v>
      </c>
    </row>
    <row r="391" spans="1:19" ht="12.75" customHeight="1" x14ac:dyDescent="0.3">
      <c r="A391" s="2">
        <v>393</v>
      </c>
      <c r="B391" s="2" t="s">
        <v>212</v>
      </c>
      <c r="C391" s="8" t="s">
        <v>8</v>
      </c>
      <c r="D391" s="2" t="s">
        <v>44</v>
      </c>
      <c r="F391" s="2">
        <v>10</v>
      </c>
      <c r="G391" s="3">
        <v>27</v>
      </c>
      <c r="H391" s="3" t="str">
        <f>IF(E391="","non terminato","terminato")</f>
        <v>non terminato</v>
      </c>
      <c r="J391" s="2">
        <v>393</v>
      </c>
      <c r="K391" s="2" t="str">
        <f t="shared" si="35"/>
        <v>T1375029</v>
      </c>
      <c r="L391" s="2" t="str">
        <f t="shared" si="36"/>
        <v>ITA</v>
      </c>
      <c r="M391" s="2" t="str">
        <f t="shared" si="37"/>
        <v>zan pin SPA</v>
      </c>
      <c r="N391" s="2" t="str">
        <f t="shared" si="38"/>
        <v/>
      </c>
      <c r="O391" s="2">
        <v>10</v>
      </c>
      <c r="P391" s="3">
        <v>27</v>
      </c>
      <c r="Q391" s="3">
        <f t="shared" si="39"/>
        <v>270</v>
      </c>
      <c r="R391" s="3" t="str">
        <f t="shared" si="40"/>
        <v>ITA-zan pin SPA-27</v>
      </c>
      <c r="S391" s="3" t="str">
        <f t="shared" si="41"/>
        <v>375</v>
      </c>
    </row>
    <row r="392" spans="1:19" ht="12.75" customHeight="1" x14ac:dyDescent="0.3">
      <c r="A392" s="2">
        <v>394</v>
      </c>
      <c r="B392" s="2" t="s">
        <v>213</v>
      </c>
      <c r="C392" s="8" t="s">
        <v>8</v>
      </c>
      <c r="D392" s="2" t="s">
        <v>33</v>
      </c>
      <c r="E392" s="7" t="s">
        <v>10</v>
      </c>
      <c r="F392" s="2">
        <v>0</v>
      </c>
      <c r="G392" s="3">
        <v>14</v>
      </c>
      <c r="H392" s="3" t="s">
        <v>10</v>
      </c>
      <c r="J392" s="2">
        <v>394</v>
      </c>
      <c r="K392" s="2" t="str">
        <f t="shared" si="35"/>
        <v>R6566165</v>
      </c>
      <c r="L392" s="2" t="str">
        <f t="shared" si="36"/>
        <v>ITA</v>
      </c>
      <c r="M392" s="2" t="str">
        <f t="shared" si="37"/>
        <v>zan VETRI</v>
      </c>
      <c r="N392" s="2" t="str">
        <f t="shared" si="38"/>
        <v>terminato</v>
      </c>
      <c r="O392" s="2">
        <v>0</v>
      </c>
      <c r="P392" s="3">
        <v>14</v>
      </c>
      <c r="Q392" s="3" t="str">
        <f t="shared" si="39"/>
        <v/>
      </c>
      <c r="R392" s="3" t="str">
        <f t="shared" si="40"/>
        <v>ITA-zan VETRI-14</v>
      </c>
      <c r="S392" s="3" t="str">
        <f t="shared" si="41"/>
        <v>566</v>
      </c>
    </row>
    <row r="393" spans="1:19" ht="12.75" customHeight="1" x14ac:dyDescent="0.3">
      <c r="A393" s="2">
        <v>395</v>
      </c>
      <c r="B393" s="2" t="s">
        <v>213</v>
      </c>
      <c r="C393" s="8" t="s">
        <v>8</v>
      </c>
      <c r="D393" s="2" t="s">
        <v>33</v>
      </c>
      <c r="F393" s="2">
        <v>10</v>
      </c>
      <c r="G393" s="3">
        <v>16</v>
      </c>
      <c r="H393" s="3" t="str">
        <f>IF(E393="","non terminato","terminato")</f>
        <v>non terminato</v>
      </c>
      <c r="J393" s="2">
        <v>395</v>
      </c>
      <c r="K393" s="2" t="str">
        <f t="shared" si="35"/>
        <v>R6566165</v>
      </c>
      <c r="L393" s="2" t="str">
        <f t="shared" si="36"/>
        <v>ITA</v>
      </c>
      <c r="M393" s="2" t="str">
        <f t="shared" si="37"/>
        <v>zan VETRI</v>
      </c>
      <c r="N393" s="2" t="str">
        <f t="shared" si="38"/>
        <v/>
      </c>
      <c r="O393" s="2">
        <v>10</v>
      </c>
      <c r="P393" s="3">
        <v>16</v>
      </c>
      <c r="Q393" s="3">
        <f t="shared" si="39"/>
        <v>160</v>
      </c>
      <c r="R393" s="3" t="str">
        <f t="shared" si="40"/>
        <v>ITA-zan VETRI-16</v>
      </c>
      <c r="S393" s="3" t="str">
        <f t="shared" si="41"/>
        <v>566</v>
      </c>
    </row>
    <row r="394" spans="1:19" ht="12.75" customHeight="1" x14ac:dyDescent="0.3">
      <c r="A394" s="2">
        <v>396</v>
      </c>
      <c r="B394" s="2" t="s">
        <v>213</v>
      </c>
      <c r="C394" s="8" t="s">
        <v>8</v>
      </c>
      <c r="D394" s="2" t="s">
        <v>33</v>
      </c>
      <c r="F394" s="2">
        <v>20</v>
      </c>
      <c r="G394" s="3">
        <v>17</v>
      </c>
      <c r="H394" s="3" t="str">
        <f>IF(E394="","non terminato","terminato")</f>
        <v>non terminato</v>
      </c>
      <c r="J394" s="2">
        <v>396</v>
      </c>
      <c r="K394" s="2" t="str">
        <f t="shared" si="35"/>
        <v>R6566165</v>
      </c>
      <c r="L394" s="2" t="str">
        <f t="shared" si="36"/>
        <v>ITA</v>
      </c>
      <c r="M394" s="2" t="str">
        <f t="shared" si="37"/>
        <v>zan VETRI</v>
      </c>
      <c r="N394" s="2" t="str">
        <f t="shared" si="38"/>
        <v/>
      </c>
      <c r="O394" s="2">
        <v>20</v>
      </c>
      <c r="P394" s="3">
        <v>17</v>
      </c>
      <c r="Q394" s="3">
        <f t="shared" si="39"/>
        <v>340</v>
      </c>
      <c r="R394" s="3" t="str">
        <f t="shared" si="40"/>
        <v>ITA-zan VETRI-17</v>
      </c>
      <c r="S394" s="3" t="str">
        <f t="shared" si="41"/>
        <v>566</v>
      </c>
    </row>
    <row r="395" spans="1:19" ht="12.75" customHeight="1" x14ac:dyDescent="0.3">
      <c r="A395" s="2">
        <v>397</v>
      </c>
      <c r="B395" s="2" t="s">
        <v>214</v>
      </c>
      <c r="C395" s="8" t="s">
        <v>8</v>
      </c>
      <c r="D395" s="2" t="s">
        <v>33</v>
      </c>
      <c r="F395" s="2">
        <v>10</v>
      </c>
      <c r="G395" s="3">
        <v>15</v>
      </c>
      <c r="H395" s="3" t="str">
        <f>IF(E395="","non terminato","terminato")</f>
        <v>non terminato</v>
      </c>
      <c r="J395" s="2">
        <v>397</v>
      </c>
      <c r="K395" s="2" t="str">
        <f t="shared" si="35"/>
        <v>P2050728</v>
      </c>
      <c r="L395" s="2" t="str">
        <f t="shared" si="36"/>
        <v>ITA</v>
      </c>
      <c r="M395" s="2" t="str">
        <f t="shared" si="37"/>
        <v>zan VETRI</v>
      </c>
      <c r="N395" s="2" t="str">
        <f t="shared" si="38"/>
        <v/>
      </c>
      <c r="O395" s="2">
        <v>10</v>
      </c>
      <c r="P395" s="3">
        <v>15</v>
      </c>
      <c r="Q395" s="3">
        <f t="shared" si="39"/>
        <v>150</v>
      </c>
      <c r="R395" s="3" t="str">
        <f t="shared" si="40"/>
        <v>ITA-zan VETRI-15</v>
      </c>
      <c r="S395" s="3" t="str">
        <f t="shared" si="41"/>
        <v>050</v>
      </c>
    </row>
    <row r="396" spans="1:19" ht="12.75" customHeight="1" x14ac:dyDescent="0.3">
      <c r="A396" s="2">
        <v>398</v>
      </c>
      <c r="B396" s="2" t="s">
        <v>214</v>
      </c>
      <c r="C396" s="8" t="s">
        <v>8</v>
      </c>
      <c r="D396" s="2" t="s">
        <v>33</v>
      </c>
      <c r="F396" s="2">
        <v>20</v>
      </c>
      <c r="G396" s="3">
        <v>13</v>
      </c>
      <c r="H396" s="3" t="str">
        <f>IF(E396="","non terminato","terminato")</f>
        <v>non terminato</v>
      </c>
      <c r="J396" s="2">
        <v>398</v>
      </c>
      <c r="K396" s="2" t="str">
        <f t="shared" si="35"/>
        <v>P2050728</v>
      </c>
      <c r="L396" s="2" t="str">
        <f t="shared" si="36"/>
        <v>ITA</v>
      </c>
      <c r="M396" s="2" t="str">
        <f t="shared" si="37"/>
        <v>zan VETRI</v>
      </c>
      <c r="N396" s="2" t="str">
        <f t="shared" si="38"/>
        <v/>
      </c>
      <c r="O396" s="2">
        <v>20</v>
      </c>
      <c r="P396" s="3">
        <v>13</v>
      </c>
      <c r="Q396" s="3">
        <f t="shared" si="39"/>
        <v>260</v>
      </c>
      <c r="R396" s="3" t="str">
        <f t="shared" si="40"/>
        <v>ITA-zan VETRI-13</v>
      </c>
      <c r="S396" s="3" t="str">
        <f t="shared" si="41"/>
        <v>050</v>
      </c>
    </row>
    <row r="397" spans="1:19" ht="12.75" customHeight="1" x14ac:dyDescent="0.3">
      <c r="A397" s="2">
        <v>399</v>
      </c>
      <c r="B397" s="2" t="s">
        <v>214</v>
      </c>
      <c r="C397" s="8" t="s">
        <v>8</v>
      </c>
      <c r="D397" s="2" t="s">
        <v>33</v>
      </c>
      <c r="E397" s="7" t="s">
        <v>10</v>
      </c>
      <c r="F397" s="2">
        <v>0</v>
      </c>
      <c r="G397" s="3">
        <v>18</v>
      </c>
      <c r="H397" s="3" t="s">
        <v>10</v>
      </c>
      <c r="J397" s="2">
        <v>399</v>
      </c>
      <c r="K397" s="2" t="str">
        <f t="shared" si="35"/>
        <v>P2050728</v>
      </c>
      <c r="L397" s="2" t="str">
        <f t="shared" si="36"/>
        <v>ITA</v>
      </c>
      <c r="M397" s="2" t="str">
        <f t="shared" si="37"/>
        <v>zan VETRI</v>
      </c>
      <c r="N397" s="2" t="str">
        <f t="shared" si="38"/>
        <v>terminato</v>
      </c>
      <c r="O397" s="2">
        <v>0</v>
      </c>
      <c r="P397" s="3">
        <v>18</v>
      </c>
      <c r="Q397" s="3" t="str">
        <f t="shared" si="39"/>
        <v/>
      </c>
      <c r="R397" s="3" t="str">
        <f t="shared" si="40"/>
        <v>ITA-zan VETRI-18</v>
      </c>
      <c r="S397" s="3" t="str">
        <f t="shared" si="41"/>
        <v>050</v>
      </c>
    </row>
    <row r="398" spans="1:19" ht="12.75" customHeight="1" x14ac:dyDescent="0.3">
      <c r="A398" s="2">
        <v>400</v>
      </c>
      <c r="B398" s="2" t="s">
        <v>215</v>
      </c>
      <c r="C398" s="8" t="s">
        <v>8</v>
      </c>
      <c r="D398" s="2" t="s">
        <v>33</v>
      </c>
      <c r="E398" s="7" t="s">
        <v>10</v>
      </c>
      <c r="F398" s="2">
        <v>0</v>
      </c>
      <c r="G398" s="3">
        <v>24</v>
      </c>
      <c r="H398" s="3" t="s">
        <v>10</v>
      </c>
      <c r="J398" s="2">
        <v>400</v>
      </c>
      <c r="K398" s="2" t="str">
        <f t="shared" si="35"/>
        <v>M3805261</v>
      </c>
      <c r="L398" s="2" t="str">
        <f t="shared" si="36"/>
        <v>ITA</v>
      </c>
      <c r="M398" s="2" t="str">
        <f t="shared" si="37"/>
        <v>zan VETRI</v>
      </c>
      <c r="N398" s="2" t="str">
        <f t="shared" si="38"/>
        <v>terminato</v>
      </c>
      <c r="O398" s="2">
        <v>0</v>
      </c>
      <c r="P398" s="3">
        <v>24</v>
      </c>
      <c r="Q398" s="3" t="str">
        <f t="shared" si="39"/>
        <v/>
      </c>
      <c r="R398" s="3" t="str">
        <f t="shared" si="40"/>
        <v>ITA-zan VETRI-24</v>
      </c>
      <c r="S398" s="3" t="str">
        <f t="shared" si="41"/>
        <v>805</v>
      </c>
    </row>
    <row r="399" spans="1:19" ht="12.75" customHeight="1" x14ac:dyDescent="0.3">
      <c r="A399" s="2">
        <v>401</v>
      </c>
      <c r="B399" s="2" t="s">
        <v>216</v>
      </c>
      <c r="C399" s="8" t="s">
        <v>8</v>
      </c>
      <c r="D399" s="2" t="s">
        <v>94</v>
      </c>
      <c r="F399" s="2">
        <v>20</v>
      </c>
      <c r="G399" s="3">
        <v>29</v>
      </c>
      <c r="H399" s="3" t="str">
        <f>IF(E399="","non terminato","terminato")</f>
        <v>non terminato</v>
      </c>
      <c r="J399" s="2">
        <v>401</v>
      </c>
      <c r="K399" s="2" t="str">
        <f t="shared" si="35"/>
        <v>L0107814</v>
      </c>
      <c r="L399" s="2" t="str">
        <f t="shared" si="36"/>
        <v>ITA</v>
      </c>
      <c r="M399" s="2" t="str">
        <f t="shared" si="37"/>
        <v>zan SPA</v>
      </c>
      <c r="N399" s="2" t="str">
        <f t="shared" si="38"/>
        <v/>
      </c>
      <c r="O399" s="2">
        <v>20</v>
      </c>
      <c r="P399" s="3">
        <v>29</v>
      </c>
      <c r="Q399" s="3">
        <f t="shared" si="39"/>
        <v>580</v>
      </c>
      <c r="R399" s="3" t="str">
        <f t="shared" si="40"/>
        <v>ITA-zan SPA-29</v>
      </c>
      <c r="S399" s="3" t="str">
        <f t="shared" si="41"/>
        <v>107</v>
      </c>
    </row>
    <row r="400" spans="1:19" ht="12.75" customHeight="1" x14ac:dyDescent="0.3">
      <c r="A400" s="2">
        <v>402</v>
      </c>
      <c r="B400" s="2" t="s">
        <v>216</v>
      </c>
      <c r="C400" s="8" t="s">
        <v>8</v>
      </c>
      <c r="D400" s="2" t="s">
        <v>94</v>
      </c>
      <c r="F400" s="2">
        <v>20</v>
      </c>
      <c r="G400" s="3">
        <v>14</v>
      </c>
      <c r="H400" s="3" t="str">
        <f>IF(E400="","non terminato","terminato")</f>
        <v>non terminato</v>
      </c>
      <c r="J400" s="2">
        <v>402</v>
      </c>
      <c r="K400" s="2" t="str">
        <f t="shared" si="35"/>
        <v>L0107814</v>
      </c>
      <c r="L400" s="2" t="str">
        <f t="shared" si="36"/>
        <v>ITA</v>
      </c>
      <c r="M400" s="2" t="str">
        <f t="shared" si="37"/>
        <v>zan SPA</v>
      </c>
      <c r="N400" s="2" t="str">
        <f t="shared" si="38"/>
        <v/>
      </c>
      <c r="O400" s="2">
        <v>20</v>
      </c>
      <c r="P400" s="3">
        <v>14</v>
      </c>
      <c r="Q400" s="3">
        <f t="shared" si="39"/>
        <v>280</v>
      </c>
      <c r="R400" s="3" t="str">
        <f t="shared" si="40"/>
        <v>ITA-zan SPA-14</v>
      </c>
      <c r="S400" s="3" t="str">
        <f t="shared" si="41"/>
        <v>107</v>
      </c>
    </row>
    <row r="401" spans="1:19" ht="12.75" customHeight="1" x14ac:dyDescent="0.3">
      <c r="A401" s="2">
        <v>403</v>
      </c>
      <c r="B401" s="2" t="s">
        <v>216</v>
      </c>
      <c r="C401" s="8" t="s">
        <v>8</v>
      </c>
      <c r="D401" s="2" t="s">
        <v>94</v>
      </c>
      <c r="E401" s="7" t="s">
        <v>10</v>
      </c>
      <c r="F401" s="2">
        <v>0</v>
      </c>
      <c r="G401" s="3">
        <v>38</v>
      </c>
      <c r="H401" s="3" t="s">
        <v>10</v>
      </c>
      <c r="J401" s="2">
        <v>403</v>
      </c>
      <c r="K401" s="2" t="str">
        <f t="shared" si="35"/>
        <v>L0107814</v>
      </c>
      <c r="L401" s="2" t="str">
        <f t="shared" si="36"/>
        <v>ITA</v>
      </c>
      <c r="M401" s="2" t="str">
        <f t="shared" si="37"/>
        <v>zan SPA</v>
      </c>
      <c r="N401" s="2" t="str">
        <f t="shared" si="38"/>
        <v>terminato</v>
      </c>
      <c r="O401" s="2">
        <v>0</v>
      </c>
      <c r="P401" s="3">
        <v>38</v>
      </c>
      <c r="Q401" s="3" t="str">
        <f t="shared" si="39"/>
        <v/>
      </c>
      <c r="R401" s="3" t="str">
        <f t="shared" si="40"/>
        <v>ITA-zan SPA-38</v>
      </c>
      <c r="S401" s="3" t="str">
        <f t="shared" si="41"/>
        <v>107</v>
      </c>
    </row>
    <row r="402" spans="1:19" ht="12.75" customHeight="1" x14ac:dyDescent="0.3">
      <c r="A402" s="2">
        <v>404</v>
      </c>
      <c r="B402" s="2" t="s">
        <v>216</v>
      </c>
      <c r="C402" s="8" t="s">
        <v>8</v>
      </c>
      <c r="D402" s="2" t="s">
        <v>94</v>
      </c>
      <c r="F402" s="2">
        <v>10</v>
      </c>
      <c r="G402" s="3">
        <v>36</v>
      </c>
      <c r="H402" s="3" t="str">
        <f>IF(E402="","non terminato","terminato")</f>
        <v>non terminato</v>
      </c>
      <c r="J402" s="2">
        <v>404</v>
      </c>
      <c r="K402" s="2" t="str">
        <f t="shared" si="35"/>
        <v>L0107814</v>
      </c>
      <c r="L402" s="2" t="str">
        <f t="shared" si="36"/>
        <v>ITA</v>
      </c>
      <c r="M402" s="2" t="str">
        <f t="shared" si="37"/>
        <v>zan SPA</v>
      </c>
      <c r="N402" s="2" t="str">
        <f t="shared" si="38"/>
        <v/>
      </c>
      <c r="O402" s="2">
        <v>10</v>
      </c>
      <c r="P402" s="3">
        <v>36</v>
      </c>
      <c r="Q402" s="3">
        <f t="shared" si="39"/>
        <v>360</v>
      </c>
      <c r="R402" s="3" t="str">
        <f t="shared" si="40"/>
        <v>ITA-zan SPA-36</v>
      </c>
      <c r="S402" s="3" t="str">
        <f t="shared" si="41"/>
        <v>107</v>
      </c>
    </row>
    <row r="403" spans="1:19" ht="12.75" customHeight="1" x14ac:dyDescent="0.3">
      <c r="A403" s="2">
        <v>405</v>
      </c>
      <c r="B403" s="2" t="s">
        <v>217</v>
      </c>
      <c r="C403" s="8" t="s">
        <v>8</v>
      </c>
      <c r="D403" s="2" t="s">
        <v>9</v>
      </c>
      <c r="F403" s="2">
        <v>20</v>
      </c>
      <c r="G403" s="3">
        <v>21</v>
      </c>
      <c r="H403" s="3" t="str">
        <f>IF(E403="","non terminato","terminato")</f>
        <v>non terminato</v>
      </c>
      <c r="J403" s="2">
        <v>405</v>
      </c>
      <c r="K403" s="2" t="str">
        <f t="shared" si="35"/>
        <v>A1505161</v>
      </c>
      <c r="L403" s="2" t="str">
        <f t="shared" si="36"/>
        <v>ITA</v>
      </c>
      <c r="M403" s="2" t="str">
        <f t="shared" si="37"/>
        <v>SG</v>
      </c>
      <c r="N403" s="2" t="str">
        <f t="shared" si="38"/>
        <v/>
      </c>
      <c r="O403" s="2">
        <v>20</v>
      </c>
      <c r="P403" s="3">
        <v>21</v>
      </c>
      <c r="Q403" s="3">
        <f t="shared" si="39"/>
        <v>420</v>
      </c>
      <c r="R403" s="3" t="str">
        <f t="shared" si="40"/>
        <v>ITA-SG-21</v>
      </c>
      <c r="S403" s="3" t="str">
        <f t="shared" si="41"/>
        <v>505</v>
      </c>
    </row>
    <row r="404" spans="1:19" ht="12.75" customHeight="1" x14ac:dyDescent="0.3">
      <c r="A404" s="2">
        <v>406</v>
      </c>
      <c r="B404" s="2" t="s">
        <v>217</v>
      </c>
      <c r="C404" s="8" t="s">
        <v>8</v>
      </c>
      <c r="D404" s="2" t="s">
        <v>9</v>
      </c>
      <c r="E404" s="7" t="s">
        <v>10</v>
      </c>
      <c r="F404" s="2">
        <v>0</v>
      </c>
      <c r="G404" s="3">
        <v>13</v>
      </c>
      <c r="H404" s="3" t="s">
        <v>10</v>
      </c>
      <c r="J404" s="2">
        <v>406</v>
      </c>
      <c r="K404" s="2" t="str">
        <f t="shared" si="35"/>
        <v>A1505161</v>
      </c>
      <c r="L404" s="2" t="str">
        <f t="shared" si="36"/>
        <v>ITA</v>
      </c>
      <c r="M404" s="2" t="str">
        <f t="shared" si="37"/>
        <v>SG</v>
      </c>
      <c r="N404" s="2" t="str">
        <f t="shared" si="38"/>
        <v>terminato</v>
      </c>
      <c r="O404" s="2">
        <v>0</v>
      </c>
      <c r="P404" s="3">
        <v>13</v>
      </c>
      <c r="Q404" s="3" t="str">
        <f t="shared" si="39"/>
        <v/>
      </c>
      <c r="R404" s="3" t="str">
        <f t="shared" si="40"/>
        <v>ITA-SG-13</v>
      </c>
      <c r="S404" s="3" t="str">
        <f t="shared" si="41"/>
        <v>505</v>
      </c>
    </row>
    <row r="405" spans="1:19" ht="12.75" customHeight="1" x14ac:dyDescent="0.3">
      <c r="A405" s="2">
        <v>407</v>
      </c>
      <c r="B405" s="2" t="s">
        <v>217</v>
      </c>
      <c r="C405" s="8" t="s">
        <v>8</v>
      </c>
      <c r="D405" s="2" t="s">
        <v>9</v>
      </c>
      <c r="F405" s="2">
        <v>10</v>
      </c>
      <c r="G405" s="3">
        <v>33</v>
      </c>
      <c r="H405" s="3" t="str">
        <f>IF(E405="","non terminato","terminato")</f>
        <v>non terminato</v>
      </c>
      <c r="J405" s="2">
        <v>407</v>
      </c>
      <c r="K405" s="2" t="str">
        <f t="shared" si="35"/>
        <v>A1505161</v>
      </c>
      <c r="L405" s="2" t="str">
        <f t="shared" si="36"/>
        <v>ITA</v>
      </c>
      <c r="M405" s="2" t="str">
        <f t="shared" si="37"/>
        <v>SG</v>
      </c>
      <c r="N405" s="2" t="str">
        <f t="shared" si="38"/>
        <v/>
      </c>
      <c r="O405" s="2">
        <v>10</v>
      </c>
      <c r="P405" s="3">
        <v>33</v>
      </c>
      <c r="Q405" s="3">
        <f t="shared" si="39"/>
        <v>330</v>
      </c>
      <c r="R405" s="3" t="str">
        <f t="shared" si="40"/>
        <v>ITA-SG-33</v>
      </c>
      <c r="S405" s="3" t="str">
        <f t="shared" si="41"/>
        <v>505</v>
      </c>
    </row>
    <row r="406" spans="1:19" ht="12.75" customHeight="1" x14ac:dyDescent="0.3">
      <c r="A406" s="2">
        <v>408</v>
      </c>
      <c r="B406" s="2" t="s">
        <v>218</v>
      </c>
      <c r="C406" s="8" t="s">
        <v>8</v>
      </c>
      <c r="D406" s="2" t="s">
        <v>9</v>
      </c>
      <c r="E406" s="7" t="s">
        <v>10</v>
      </c>
      <c r="F406" s="2">
        <v>0</v>
      </c>
      <c r="G406" s="3">
        <v>18</v>
      </c>
      <c r="H406" s="3" t="s">
        <v>10</v>
      </c>
      <c r="J406" s="2">
        <v>408</v>
      </c>
      <c r="K406" s="2" t="str">
        <f t="shared" si="35"/>
        <v>M1428616</v>
      </c>
      <c r="L406" s="2" t="str">
        <f t="shared" si="36"/>
        <v>ITA</v>
      </c>
      <c r="M406" s="2" t="str">
        <f t="shared" si="37"/>
        <v>SG</v>
      </c>
      <c r="N406" s="2" t="str">
        <f t="shared" si="38"/>
        <v>terminato</v>
      </c>
      <c r="O406" s="2">
        <v>0</v>
      </c>
      <c r="P406" s="3">
        <v>18</v>
      </c>
      <c r="Q406" s="3" t="str">
        <f t="shared" si="39"/>
        <v/>
      </c>
      <c r="R406" s="3" t="str">
        <f t="shared" si="40"/>
        <v>ITA-SG-18</v>
      </c>
      <c r="S406" s="3" t="str">
        <f t="shared" si="41"/>
        <v>428</v>
      </c>
    </row>
    <row r="407" spans="1:19" ht="12.75" customHeight="1" x14ac:dyDescent="0.3">
      <c r="A407" s="2">
        <v>409</v>
      </c>
      <c r="B407" s="2" t="s">
        <v>219</v>
      </c>
      <c r="C407" s="8" t="s">
        <v>8</v>
      </c>
      <c r="D407" s="2" t="s">
        <v>102</v>
      </c>
      <c r="F407" s="2">
        <v>20</v>
      </c>
      <c r="G407" s="3">
        <v>14</v>
      </c>
      <c r="H407" s="3" t="str">
        <f>IF(E407="","non terminato","terminato")</f>
        <v>non terminato</v>
      </c>
      <c r="J407" s="2">
        <v>409</v>
      </c>
      <c r="K407" s="2" t="str">
        <f t="shared" si="35"/>
        <v>D5043044</v>
      </c>
      <c r="L407" s="2" t="str">
        <f t="shared" si="36"/>
        <v>ITA</v>
      </c>
      <c r="M407" s="2" t="str">
        <f t="shared" si="37"/>
        <v>SG DISTRIBUZIONE SRL</v>
      </c>
      <c r="N407" s="2" t="str">
        <f t="shared" si="38"/>
        <v/>
      </c>
      <c r="O407" s="2">
        <v>20</v>
      </c>
      <c r="P407" s="3">
        <v>14</v>
      </c>
      <c r="Q407" s="3">
        <f t="shared" si="39"/>
        <v>280</v>
      </c>
      <c r="R407" s="3" t="str">
        <f t="shared" si="40"/>
        <v>ITA-SG DISTRIBUZIONE SRL-14</v>
      </c>
      <c r="S407" s="3" t="str">
        <f t="shared" si="41"/>
        <v>043</v>
      </c>
    </row>
    <row r="408" spans="1:19" ht="12.75" customHeight="1" x14ac:dyDescent="0.3">
      <c r="A408" s="2">
        <v>410</v>
      </c>
      <c r="B408" s="2" t="s">
        <v>220</v>
      </c>
      <c r="C408" s="8" t="s">
        <v>8</v>
      </c>
      <c r="D408" s="2" t="s">
        <v>33</v>
      </c>
      <c r="F408" s="2">
        <v>10</v>
      </c>
      <c r="G408" s="3">
        <v>14</v>
      </c>
      <c r="H408" s="3" t="str">
        <f>IF(E408="","non terminato","terminato")</f>
        <v>non terminato</v>
      </c>
      <c r="J408" s="2">
        <v>410</v>
      </c>
      <c r="K408" s="2" t="str">
        <f t="shared" si="35"/>
        <v>O6175766</v>
      </c>
      <c r="L408" s="2" t="str">
        <f t="shared" si="36"/>
        <v>ITA</v>
      </c>
      <c r="M408" s="2" t="str">
        <f t="shared" si="37"/>
        <v>zan VETRI</v>
      </c>
      <c r="N408" s="2" t="str">
        <f t="shared" si="38"/>
        <v/>
      </c>
      <c r="O408" s="2">
        <v>10</v>
      </c>
      <c r="P408" s="3">
        <v>14</v>
      </c>
      <c r="Q408" s="3">
        <f t="shared" si="39"/>
        <v>140</v>
      </c>
      <c r="R408" s="3" t="str">
        <f t="shared" si="40"/>
        <v>ITA-zan VETRI-14</v>
      </c>
      <c r="S408" s="3" t="str">
        <f t="shared" si="41"/>
        <v>175</v>
      </c>
    </row>
    <row r="409" spans="1:19" ht="12.75" customHeight="1" x14ac:dyDescent="0.3">
      <c r="A409" s="2">
        <v>411</v>
      </c>
      <c r="B409" s="2" t="s">
        <v>220</v>
      </c>
      <c r="C409" s="8" t="s">
        <v>8</v>
      </c>
      <c r="D409" s="2" t="s">
        <v>33</v>
      </c>
      <c r="F409" s="2">
        <v>20</v>
      </c>
      <c r="G409" s="3">
        <v>31</v>
      </c>
      <c r="H409" s="3" t="str">
        <f>IF(E409="","non terminato","terminato")</f>
        <v>non terminato</v>
      </c>
      <c r="J409" s="2">
        <v>411</v>
      </c>
      <c r="K409" s="2" t="str">
        <f t="shared" si="35"/>
        <v>O6175766</v>
      </c>
      <c r="L409" s="2" t="str">
        <f t="shared" si="36"/>
        <v>ITA</v>
      </c>
      <c r="M409" s="2" t="str">
        <f t="shared" si="37"/>
        <v>zan VETRI</v>
      </c>
      <c r="N409" s="2" t="str">
        <f t="shared" si="38"/>
        <v/>
      </c>
      <c r="O409" s="2">
        <v>20</v>
      </c>
      <c r="P409" s="3">
        <v>31</v>
      </c>
      <c r="Q409" s="3">
        <f t="shared" si="39"/>
        <v>620</v>
      </c>
      <c r="R409" s="3" t="str">
        <f t="shared" si="40"/>
        <v>ITA-zan VETRI-31</v>
      </c>
      <c r="S409" s="3" t="str">
        <f t="shared" si="41"/>
        <v>175</v>
      </c>
    </row>
    <row r="410" spans="1:19" ht="12.75" customHeight="1" x14ac:dyDescent="0.3">
      <c r="A410" s="2">
        <v>412</v>
      </c>
      <c r="B410" s="2" t="s">
        <v>220</v>
      </c>
      <c r="C410" s="8" t="s">
        <v>8</v>
      </c>
      <c r="D410" s="2" t="s">
        <v>33</v>
      </c>
      <c r="E410" s="7" t="s">
        <v>10</v>
      </c>
      <c r="F410" s="2">
        <v>0</v>
      </c>
      <c r="G410" s="3">
        <v>24</v>
      </c>
      <c r="H410" s="3" t="s">
        <v>10</v>
      </c>
      <c r="J410" s="2">
        <v>412</v>
      </c>
      <c r="K410" s="2" t="str">
        <f t="shared" si="35"/>
        <v>O6175766</v>
      </c>
      <c r="L410" s="2" t="str">
        <f t="shared" si="36"/>
        <v>ITA</v>
      </c>
      <c r="M410" s="2" t="str">
        <f t="shared" si="37"/>
        <v>zan VETRI</v>
      </c>
      <c r="N410" s="2" t="str">
        <f t="shared" si="38"/>
        <v>terminato</v>
      </c>
      <c r="O410" s="2">
        <v>0</v>
      </c>
      <c r="P410" s="3">
        <v>24</v>
      </c>
      <c r="Q410" s="3" t="str">
        <f t="shared" si="39"/>
        <v/>
      </c>
      <c r="R410" s="3" t="str">
        <f t="shared" si="40"/>
        <v>ITA-zan VETRI-24</v>
      </c>
      <c r="S410" s="3" t="str">
        <f t="shared" si="41"/>
        <v>175</v>
      </c>
    </row>
    <row r="411" spans="1:19" ht="12.75" customHeight="1" x14ac:dyDescent="0.3">
      <c r="A411" s="2">
        <v>413</v>
      </c>
      <c r="B411" s="2" t="s">
        <v>221</v>
      </c>
      <c r="C411" s="8" t="s">
        <v>8</v>
      </c>
      <c r="D411" s="2" t="s">
        <v>9</v>
      </c>
      <c r="E411" s="7" t="s">
        <v>10</v>
      </c>
      <c r="F411" s="2">
        <v>0</v>
      </c>
      <c r="G411" s="3">
        <v>28</v>
      </c>
      <c r="H411" s="3" t="s">
        <v>10</v>
      </c>
      <c r="J411" s="2">
        <v>413</v>
      </c>
      <c r="K411" s="2" t="str">
        <f t="shared" si="35"/>
        <v>A8948687</v>
      </c>
      <c r="L411" s="2" t="str">
        <f t="shared" si="36"/>
        <v>ITA</v>
      </c>
      <c r="M411" s="2" t="str">
        <f t="shared" si="37"/>
        <v>SG</v>
      </c>
      <c r="N411" s="2" t="str">
        <f t="shared" si="38"/>
        <v>terminato</v>
      </c>
      <c r="O411" s="2">
        <v>0</v>
      </c>
      <c r="P411" s="3">
        <v>28</v>
      </c>
      <c r="Q411" s="3" t="str">
        <f t="shared" si="39"/>
        <v/>
      </c>
      <c r="R411" s="3" t="str">
        <f t="shared" si="40"/>
        <v>ITA-SG-28</v>
      </c>
      <c r="S411" s="3" t="str">
        <f t="shared" si="41"/>
        <v>948</v>
      </c>
    </row>
    <row r="412" spans="1:19" ht="12.75" customHeight="1" x14ac:dyDescent="0.3">
      <c r="A412" s="2">
        <v>414</v>
      </c>
      <c r="B412" s="2" t="s">
        <v>222</v>
      </c>
      <c r="C412" s="8" t="s">
        <v>8</v>
      </c>
      <c r="D412" s="2" t="s">
        <v>9</v>
      </c>
      <c r="F412" s="2">
        <v>20</v>
      </c>
      <c r="G412" s="3">
        <v>37</v>
      </c>
      <c r="H412" s="3" t="str">
        <f>IF(E412="","non terminato","terminato")</f>
        <v>non terminato</v>
      </c>
      <c r="J412" s="2">
        <v>414</v>
      </c>
      <c r="K412" s="2" t="str">
        <f t="shared" si="35"/>
        <v>D1890581</v>
      </c>
      <c r="L412" s="2" t="str">
        <f t="shared" si="36"/>
        <v>ITA</v>
      </c>
      <c r="M412" s="2" t="str">
        <f t="shared" si="37"/>
        <v>SG</v>
      </c>
      <c r="N412" s="2" t="str">
        <f t="shared" si="38"/>
        <v/>
      </c>
      <c r="O412" s="2">
        <v>20</v>
      </c>
      <c r="P412" s="3">
        <v>37</v>
      </c>
      <c r="Q412" s="3">
        <f t="shared" si="39"/>
        <v>740</v>
      </c>
      <c r="R412" s="3" t="str">
        <f t="shared" si="40"/>
        <v>ITA-SG-37</v>
      </c>
      <c r="S412" s="3" t="str">
        <f t="shared" si="41"/>
        <v>890</v>
      </c>
    </row>
    <row r="413" spans="1:19" ht="12.75" customHeight="1" x14ac:dyDescent="0.3">
      <c r="A413" s="2">
        <v>415</v>
      </c>
      <c r="B413" s="2" t="s">
        <v>222</v>
      </c>
      <c r="C413" s="8" t="s">
        <v>8</v>
      </c>
      <c r="D413" s="2" t="s">
        <v>9</v>
      </c>
      <c r="F413" s="2">
        <v>20</v>
      </c>
      <c r="G413" s="3">
        <v>29</v>
      </c>
      <c r="H413" s="3" t="str">
        <f>IF(E413="","non terminato","terminato")</f>
        <v>non terminato</v>
      </c>
      <c r="J413" s="2">
        <v>415</v>
      </c>
      <c r="K413" s="2" t="str">
        <f t="shared" si="35"/>
        <v>D1890581</v>
      </c>
      <c r="L413" s="2" t="str">
        <f t="shared" si="36"/>
        <v>ITA</v>
      </c>
      <c r="M413" s="2" t="str">
        <f t="shared" si="37"/>
        <v>SG</v>
      </c>
      <c r="N413" s="2" t="str">
        <f t="shared" si="38"/>
        <v/>
      </c>
      <c r="O413" s="2">
        <v>20</v>
      </c>
      <c r="P413" s="3">
        <v>29</v>
      </c>
      <c r="Q413" s="3">
        <f t="shared" si="39"/>
        <v>580</v>
      </c>
      <c r="R413" s="3" t="str">
        <f t="shared" si="40"/>
        <v>ITA-SG-29</v>
      </c>
      <c r="S413" s="3" t="str">
        <f t="shared" si="41"/>
        <v>890</v>
      </c>
    </row>
    <row r="414" spans="1:19" ht="12.75" customHeight="1" x14ac:dyDescent="0.3">
      <c r="A414" s="2">
        <v>416</v>
      </c>
      <c r="B414" s="2" t="s">
        <v>222</v>
      </c>
      <c r="C414" s="8" t="s">
        <v>8</v>
      </c>
      <c r="D414" s="2" t="s">
        <v>9</v>
      </c>
      <c r="E414" s="7" t="s">
        <v>10</v>
      </c>
      <c r="F414" s="2">
        <v>0</v>
      </c>
      <c r="G414" s="3">
        <v>11</v>
      </c>
      <c r="H414" s="3" t="s">
        <v>10</v>
      </c>
      <c r="J414" s="2">
        <v>416</v>
      </c>
      <c r="K414" s="2" t="str">
        <f t="shared" si="35"/>
        <v>D1890581</v>
      </c>
      <c r="L414" s="2" t="str">
        <f t="shared" si="36"/>
        <v>ITA</v>
      </c>
      <c r="M414" s="2" t="str">
        <f t="shared" si="37"/>
        <v>SG</v>
      </c>
      <c r="N414" s="2" t="str">
        <f t="shared" si="38"/>
        <v>terminato</v>
      </c>
      <c r="O414" s="2">
        <v>0</v>
      </c>
      <c r="P414" s="3">
        <v>11</v>
      </c>
      <c r="Q414" s="3" t="str">
        <f t="shared" si="39"/>
        <v/>
      </c>
      <c r="R414" s="3" t="str">
        <f t="shared" si="40"/>
        <v>ITA-SG-11</v>
      </c>
      <c r="S414" s="3" t="str">
        <f t="shared" si="41"/>
        <v>890</v>
      </c>
    </row>
    <row r="415" spans="1:19" ht="12.75" customHeight="1" x14ac:dyDescent="0.3">
      <c r="A415" s="2">
        <v>417</v>
      </c>
      <c r="B415" s="2" t="s">
        <v>222</v>
      </c>
      <c r="C415" s="8" t="s">
        <v>8</v>
      </c>
      <c r="D415" s="2" t="s">
        <v>9</v>
      </c>
      <c r="F415" s="2">
        <v>10</v>
      </c>
      <c r="G415" s="3">
        <v>16</v>
      </c>
      <c r="H415" s="3" t="str">
        <f>IF(E415="","non terminato","terminato")</f>
        <v>non terminato</v>
      </c>
      <c r="J415" s="2">
        <v>417</v>
      </c>
      <c r="K415" s="2" t="str">
        <f t="shared" si="35"/>
        <v>D1890581</v>
      </c>
      <c r="L415" s="2" t="str">
        <f t="shared" si="36"/>
        <v>ITA</v>
      </c>
      <c r="M415" s="2" t="str">
        <f t="shared" si="37"/>
        <v>SG</v>
      </c>
      <c r="N415" s="2" t="str">
        <f t="shared" si="38"/>
        <v/>
      </c>
      <c r="O415" s="2">
        <v>10</v>
      </c>
      <c r="P415" s="3">
        <v>16</v>
      </c>
      <c r="Q415" s="3">
        <f t="shared" si="39"/>
        <v>160</v>
      </c>
      <c r="R415" s="3" t="str">
        <f t="shared" si="40"/>
        <v>ITA-SG-16</v>
      </c>
      <c r="S415" s="3" t="str">
        <f t="shared" si="41"/>
        <v>890</v>
      </c>
    </row>
    <row r="416" spans="1:19" ht="12.75" customHeight="1" x14ac:dyDescent="0.3">
      <c r="A416" s="2">
        <v>418</v>
      </c>
      <c r="B416" s="2" t="s">
        <v>223</v>
      </c>
      <c r="C416" s="8" t="s">
        <v>8</v>
      </c>
      <c r="D416" s="2" t="s">
        <v>33</v>
      </c>
      <c r="E416" s="7" t="s">
        <v>10</v>
      </c>
      <c r="F416" s="2">
        <v>0</v>
      </c>
      <c r="G416" s="3">
        <v>21</v>
      </c>
      <c r="H416" s="3" t="s">
        <v>10</v>
      </c>
      <c r="J416" s="2">
        <v>418</v>
      </c>
      <c r="K416" s="2" t="str">
        <f t="shared" si="35"/>
        <v>F7912486</v>
      </c>
      <c r="L416" s="2" t="str">
        <f t="shared" si="36"/>
        <v>ITA</v>
      </c>
      <c r="M416" s="2" t="str">
        <f t="shared" si="37"/>
        <v>zan VETRI</v>
      </c>
      <c r="N416" s="2" t="str">
        <f t="shared" si="38"/>
        <v>terminato</v>
      </c>
      <c r="O416" s="2">
        <v>0</v>
      </c>
      <c r="P416" s="3">
        <v>21</v>
      </c>
      <c r="Q416" s="3" t="str">
        <f t="shared" si="39"/>
        <v/>
      </c>
      <c r="R416" s="3" t="str">
        <f t="shared" si="40"/>
        <v>ITA-zan VETRI-21</v>
      </c>
      <c r="S416" s="3" t="str">
        <f t="shared" si="41"/>
        <v>912</v>
      </c>
    </row>
    <row r="417" spans="1:19" ht="12.75" customHeight="1" x14ac:dyDescent="0.3">
      <c r="A417" s="2">
        <v>419</v>
      </c>
      <c r="B417" s="2" t="s">
        <v>224</v>
      </c>
      <c r="C417" s="8" t="s">
        <v>8</v>
      </c>
      <c r="D417" s="2" t="s">
        <v>33</v>
      </c>
      <c r="E417" s="7" t="s">
        <v>10</v>
      </c>
      <c r="F417" s="2">
        <v>0</v>
      </c>
      <c r="G417" s="3">
        <v>28</v>
      </c>
      <c r="H417" s="3" t="s">
        <v>10</v>
      </c>
      <c r="J417" s="2">
        <v>419</v>
      </c>
      <c r="K417" s="2" t="str">
        <f t="shared" si="35"/>
        <v>L7645998</v>
      </c>
      <c r="L417" s="2" t="str">
        <f t="shared" si="36"/>
        <v>ITA</v>
      </c>
      <c r="M417" s="2" t="str">
        <f t="shared" si="37"/>
        <v>zan VETRI</v>
      </c>
      <c r="N417" s="2" t="str">
        <f t="shared" si="38"/>
        <v>terminato</v>
      </c>
      <c r="O417" s="2">
        <v>0</v>
      </c>
      <c r="P417" s="3">
        <v>28</v>
      </c>
      <c r="Q417" s="3" t="str">
        <f t="shared" si="39"/>
        <v/>
      </c>
      <c r="R417" s="3" t="str">
        <f t="shared" si="40"/>
        <v>ITA-zan VETRI-28</v>
      </c>
      <c r="S417" s="3" t="str">
        <f t="shared" si="41"/>
        <v>645</v>
      </c>
    </row>
    <row r="418" spans="1:19" ht="12.75" customHeight="1" x14ac:dyDescent="0.3">
      <c r="A418" s="2">
        <v>420</v>
      </c>
      <c r="B418" s="2" t="s">
        <v>225</v>
      </c>
      <c r="C418" s="8" t="s">
        <v>8</v>
      </c>
      <c r="D418" s="2" t="s">
        <v>9</v>
      </c>
      <c r="E418" s="7" t="s">
        <v>10</v>
      </c>
      <c r="F418" s="2">
        <v>0</v>
      </c>
      <c r="G418" s="3">
        <v>21</v>
      </c>
      <c r="H418" s="3" t="s">
        <v>10</v>
      </c>
      <c r="J418" s="2">
        <v>420</v>
      </c>
      <c r="K418" s="2" t="str">
        <f t="shared" si="35"/>
        <v>E4874607</v>
      </c>
      <c r="L418" s="2" t="str">
        <f t="shared" si="36"/>
        <v>ITA</v>
      </c>
      <c r="M418" s="2" t="str">
        <f t="shared" si="37"/>
        <v>SG</v>
      </c>
      <c r="N418" s="2" t="str">
        <f t="shared" si="38"/>
        <v>terminato</v>
      </c>
      <c r="O418" s="2">
        <v>0</v>
      </c>
      <c r="P418" s="3">
        <v>21</v>
      </c>
      <c r="Q418" s="3" t="str">
        <f t="shared" si="39"/>
        <v/>
      </c>
      <c r="R418" s="3" t="str">
        <f t="shared" si="40"/>
        <v>ITA-SG-21</v>
      </c>
      <c r="S418" s="3" t="str">
        <f t="shared" si="41"/>
        <v>874</v>
      </c>
    </row>
    <row r="419" spans="1:19" ht="12.75" customHeight="1" x14ac:dyDescent="0.3">
      <c r="A419" s="2">
        <v>421</v>
      </c>
      <c r="B419" s="2" t="s">
        <v>226</v>
      </c>
      <c r="C419" s="8" t="s">
        <v>8</v>
      </c>
      <c r="D419" s="2" t="s">
        <v>9</v>
      </c>
      <c r="E419" s="7" t="s">
        <v>10</v>
      </c>
      <c r="F419" s="2">
        <v>0</v>
      </c>
      <c r="G419" s="3">
        <v>30</v>
      </c>
      <c r="H419" s="3" t="s">
        <v>10</v>
      </c>
      <c r="J419" s="2">
        <v>421</v>
      </c>
      <c r="K419" s="2" t="str">
        <f t="shared" si="35"/>
        <v>M1063286</v>
      </c>
      <c r="L419" s="2" t="str">
        <f t="shared" si="36"/>
        <v>ITA</v>
      </c>
      <c r="M419" s="2" t="str">
        <f t="shared" si="37"/>
        <v>SG</v>
      </c>
      <c r="N419" s="2" t="str">
        <f t="shared" si="38"/>
        <v>terminato</v>
      </c>
      <c r="O419" s="2">
        <v>0</v>
      </c>
      <c r="P419" s="3">
        <v>30</v>
      </c>
      <c r="Q419" s="3" t="str">
        <f t="shared" si="39"/>
        <v/>
      </c>
      <c r="R419" s="3" t="str">
        <f t="shared" si="40"/>
        <v>ITA-SG-30</v>
      </c>
      <c r="S419" s="3" t="str">
        <f t="shared" si="41"/>
        <v>063</v>
      </c>
    </row>
    <row r="420" spans="1:19" ht="12.75" customHeight="1" x14ac:dyDescent="0.3">
      <c r="A420" s="2">
        <v>422</v>
      </c>
      <c r="B420" s="2" t="s">
        <v>226</v>
      </c>
      <c r="C420" s="8" t="s">
        <v>8</v>
      </c>
      <c r="D420" s="2" t="s">
        <v>9</v>
      </c>
      <c r="F420" s="2">
        <v>20</v>
      </c>
      <c r="G420" s="3">
        <v>38</v>
      </c>
      <c r="H420" s="3" t="str">
        <f>IF(E420="","non terminato","terminato")</f>
        <v>non terminato</v>
      </c>
      <c r="J420" s="2">
        <v>422</v>
      </c>
      <c r="K420" s="2" t="str">
        <f t="shared" si="35"/>
        <v>M1063286</v>
      </c>
      <c r="L420" s="2" t="str">
        <f t="shared" si="36"/>
        <v>ITA</v>
      </c>
      <c r="M420" s="2" t="str">
        <f t="shared" si="37"/>
        <v>SG</v>
      </c>
      <c r="N420" s="2" t="str">
        <f t="shared" si="38"/>
        <v/>
      </c>
      <c r="O420" s="2">
        <v>20</v>
      </c>
      <c r="P420" s="3">
        <v>38</v>
      </c>
      <c r="Q420" s="3">
        <f t="shared" si="39"/>
        <v>760</v>
      </c>
      <c r="R420" s="3" t="str">
        <f t="shared" si="40"/>
        <v>ITA-SG-38</v>
      </c>
      <c r="S420" s="3" t="str">
        <f t="shared" si="41"/>
        <v>063</v>
      </c>
    </row>
    <row r="421" spans="1:19" ht="12.75" customHeight="1" x14ac:dyDescent="0.3">
      <c r="A421" s="2">
        <v>423</v>
      </c>
      <c r="B421" s="2" t="s">
        <v>227</v>
      </c>
      <c r="C421" s="8" t="s">
        <v>8</v>
      </c>
      <c r="D421" s="2" t="s">
        <v>33</v>
      </c>
      <c r="F421" s="2">
        <v>20</v>
      </c>
      <c r="G421" s="3">
        <v>26</v>
      </c>
      <c r="H421" s="3" t="str">
        <f>IF(E421="","non terminato","terminato")</f>
        <v>non terminato</v>
      </c>
      <c r="J421" s="2">
        <v>423</v>
      </c>
      <c r="K421" s="2" t="str">
        <f t="shared" si="35"/>
        <v>C4861583</v>
      </c>
      <c r="L421" s="2" t="str">
        <f t="shared" si="36"/>
        <v>ITA</v>
      </c>
      <c r="M421" s="2" t="str">
        <f t="shared" si="37"/>
        <v>zan VETRI</v>
      </c>
      <c r="N421" s="2" t="str">
        <f t="shared" si="38"/>
        <v/>
      </c>
      <c r="O421" s="2">
        <v>20</v>
      </c>
      <c r="P421" s="3">
        <v>26</v>
      </c>
      <c r="Q421" s="3">
        <f t="shared" si="39"/>
        <v>520</v>
      </c>
      <c r="R421" s="3" t="str">
        <f t="shared" si="40"/>
        <v>ITA-zan VETRI-26</v>
      </c>
      <c r="S421" s="3" t="str">
        <f t="shared" si="41"/>
        <v>861</v>
      </c>
    </row>
    <row r="422" spans="1:19" ht="12.75" customHeight="1" x14ac:dyDescent="0.3">
      <c r="A422" s="2">
        <v>424</v>
      </c>
      <c r="B422" s="2" t="s">
        <v>227</v>
      </c>
      <c r="C422" s="8" t="s">
        <v>8</v>
      </c>
      <c r="D422" s="2" t="s">
        <v>33</v>
      </c>
      <c r="E422" s="7" t="s">
        <v>10</v>
      </c>
      <c r="F422" s="2">
        <v>0</v>
      </c>
      <c r="G422" s="3">
        <v>18</v>
      </c>
      <c r="H422" s="3" t="s">
        <v>10</v>
      </c>
      <c r="J422" s="2">
        <v>424</v>
      </c>
      <c r="K422" s="2" t="str">
        <f t="shared" si="35"/>
        <v>C4861583</v>
      </c>
      <c r="L422" s="2" t="str">
        <f t="shared" si="36"/>
        <v>ITA</v>
      </c>
      <c r="M422" s="2" t="str">
        <f t="shared" si="37"/>
        <v>zan VETRI</v>
      </c>
      <c r="N422" s="2" t="str">
        <f t="shared" si="38"/>
        <v>terminato</v>
      </c>
      <c r="O422" s="2">
        <v>0</v>
      </c>
      <c r="P422" s="3">
        <v>18</v>
      </c>
      <c r="Q422" s="3" t="str">
        <f t="shared" si="39"/>
        <v/>
      </c>
      <c r="R422" s="3" t="str">
        <f t="shared" si="40"/>
        <v>ITA-zan VETRI-18</v>
      </c>
      <c r="S422" s="3" t="str">
        <f t="shared" si="41"/>
        <v>861</v>
      </c>
    </row>
    <row r="423" spans="1:19" ht="12.75" customHeight="1" x14ac:dyDescent="0.3">
      <c r="A423" s="2">
        <v>425</v>
      </c>
      <c r="B423" s="2" t="s">
        <v>227</v>
      </c>
      <c r="C423" s="8" t="s">
        <v>8</v>
      </c>
      <c r="D423" s="2" t="s">
        <v>33</v>
      </c>
      <c r="F423" s="2">
        <v>10</v>
      </c>
      <c r="G423" s="3">
        <v>10</v>
      </c>
      <c r="H423" s="3" t="str">
        <f>IF(E423="","non terminato","terminato")</f>
        <v>non terminato</v>
      </c>
      <c r="J423" s="2">
        <v>425</v>
      </c>
      <c r="K423" s="2" t="str">
        <f t="shared" si="35"/>
        <v>C4861583</v>
      </c>
      <c r="L423" s="2" t="str">
        <f t="shared" si="36"/>
        <v>ITA</v>
      </c>
      <c r="M423" s="2" t="str">
        <f t="shared" si="37"/>
        <v>zan VETRI</v>
      </c>
      <c r="N423" s="2" t="str">
        <f t="shared" si="38"/>
        <v/>
      </c>
      <c r="O423" s="2">
        <v>10</v>
      </c>
      <c r="P423" s="3">
        <v>10</v>
      </c>
      <c r="Q423" s="3">
        <f t="shared" si="39"/>
        <v>100</v>
      </c>
      <c r="R423" s="3" t="str">
        <f t="shared" si="40"/>
        <v>ITA-zan VETRI-10</v>
      </c>
      <c r="S423" s="3" t="str">
        <f t="shared" si="41"/>
        <v>861</v>
      </c>
    </row>
    <row r="424" spans="1:19" ht="12.75" customHeight="1" x14ac:dyDescent="0.3">
      <c r="A424" s="2">
        <v>426</v>
      </c>
      <c r="B424" s="2" t="s">
        <v>227</v>
      </c>
      <c r="C424" s="8" t="s">
        <v>8</v>
      </c>
      <c r="D424" s="2" t="s">
        <v>33</v>
      </c>
      <c r="F424" s="2">
        <v>20</v>
      </c>
      <c r="G424" s="3">
        <v>31</v>
      </c>
      <c r="H424" s="3" t="str">
        <f>IF(E424="","non terminato","terminato")</f>
        <v>non terminato</v>
      </c>
      <c r="J424" s="2">
        <v>426</v>
      </c>
      <c r="K424" s="2" t="str">
        <f t="shared" si="35"/>
        <v>C4861583</v>
      </c>
      <c r="L424" s="2" t="str">
        <f t="shared" si="36"/>
        <v>ITA</v>
      </c>
      <c r="M424" s="2" t="str">
        <f t="shared" si="37"/>
        <v>zan VETRI</v>
      </c>
      <c r="N424" s="2" t="str">
        <f t="shared" si="38"/>
        <v/>
      </c>
      <c r="O424" s="2">
        <v>20</v>
      </c>
      <c r="P424" s="3">
        <v>31</v>
      </c>
      <c r="Q424" s="3">
        <f t="shared" si="39"/>
        <v>620</v>
      </c>
      <c r="R424" s="3" t="str">
        <f t="shared" si="40"/>
        <v>ITA-zan VETRI-31</v>
      </c>
      <c r="S424" s="3" t="str">
        <f t="shared" si="41"/>
        <v>861</v>
      </c>
    </row>
    <row r="425" spans="1:19" ht="12.75" customHeight="1" x14ac:dyDescent="0.3">
      <c r="A425" s="2">
        <v>427</v>
      </c>
      <c r="B425" s="2" t="s">
        <v>228</v>
      </c>
      <c r="C425" s="8" t="s">
        <v>8</v>
      </c>
      <c r="D425" s="2" t="s">
        <v>9</v>
      </c>
      <c r="F425" s="2">
        <v>20</v>
      </c>
      <c r="G425" s="3">
        <v>26</v>
      </c>
      <c r="H425" s="3" t="str">
        <f>IF(E425="","non terminato","terminato")</f>
        <v>non terminato</v>
      </c>
      <c r="J425" s="2">
        <v>427</v>
      </c>
      <c r="K425" s="2" t="str">
        <f t="shared" si="35"/>
        <v>E4582601</v>
      </c>
      <c r="L425" s="2" t="str">
        <f t="shared" si="36"/>
        <v>ITA</v>
      </c>
      <c r="M425" s="2" t="str">
        <f t="shared" si="37"/>
        <v>SG</v>
      </c>
      <c r="N425" s="2" t="str">
        <f t="shared" si="38"/>
        <v/>
      </c>
      <c r="O425" s="2">
        <v>20</v>
      </c>
      <c r="P425" s="3">
        <v>26</v>
      </c>
      <c r="Q425" s="3">
        <f t="shared" si="39"/>
        <v>520</v>
      </c>
      <c r="R425" s="3" t="str">
        <f t="shared" si="40"/>
        <v>ITA-SG-26</v>
      </c>
      <c r="S425" s="3" t="str">
        <f t="shared" si="41"/>
        <v>582</v>
      </c>
    </row>
    <row r="426" spans="1:19" ht="12.75" customHeight="1" x14ac:dyDescent="0.3">
      <c r="A426" s="2">
        <v>428</v>
      </c>
      <c r="B426" s="2" t="s">
        <v>228</v>
      </c>
      <c r="C426" s="8" t="s">
        <v>8</v>
      </c>
      <c r="D426" s="2" t="s">
        <v>9</v>
      </c>
      <c r="E426" s="7" t="s">
        <v>10</v>
      </c>
      <c r="F426" s="2">
        <v>0</v>
      </c>
      <c r="G426" s="3">
        <v>23</v>
      </c>
      <c r="H426" s="3" t="s">
        <v>10</v>
      </c>
      <c r="J426" s="2">
        <v>428</v>
      </c>
      <c r="K426" s="2" t="str">
        <f t="shared" si="35"/>
        <v>E4582601</v>
      </c>
      <c r="L426" s="2" t="str">
        <f t="shared" si="36"/>
        <v>ITA</v>
      </c>
      <c r="M426" s="2" t="str">
        <f t="shared" si="37"/>
        <v>SG</v>
      </c>
      <c r="N426" s="2" t="str">
        <f t="shared" si="38"/>
        <v>terminato</v>
      </c>
      <c r="O426" s="2">
        <v>0</v>
      </c>
      <c r="P426" s="3">
        <v>23</v>
      </c>
      <c r="Q426" s="3" t="str">
        <f t="shared" si="39"/>
        <v/>
      </c>
      <c r="R426" s="3" t="str">
        <f t="shared" si="40"/>
        <v>ITA-SG-23</v>
      </c>
      <c r="S426" s="3" t="str">
        <f t="shared" si="41"/>
        <v>582</v>
      </c>
    </row>
    <row r="427" spans="1:19" ht="12.75" customHeight="1" x14ac:dyDescent="0.3">
      <c r="A427" s="2">
        <v>429</v>
      </c>
      <c r="B427" s="2" t="s">
        <v>229</v>
      </c>
      <c r="C427" s="8" t="s">
        <v>8</v>
      </c>
      <c r="D427" s="2" t="s">
        <v>9</v>
      </c>
      <c r="E427" s="7" t="s">
        <v>10</v>
      </c>
      <c r="F427" s="2">
        <v>0</v>
      </c>
      <c r="G427" s="3">
        <v>26</v>
      </c>
      <c r="H427" s="3" t="s">
        <v>10</v>
      </c>
      <c r="J427" s="2">
        <v>429</v>
      </c>
      <c r="K427" s="2" t="str">
        <f t="shared" si="35"/>
        <v>E0817012</v>
      </c>
      <c r="L427" s="2" t="str">
        <f t="shared" si="36"/>
        <v>ITA</v>
      </c>
      <c r="M427" s="2" t="str">
        <f t="shared" si="37"/>
        <v>SG</v>
      </c>
      <c r="N427" s="2" t="str">
        <f t="shared" si="38"/>
        <v>terminato</v>
      </c>
      <c r="O427" s="2">
        <v>0</v>
      </c>
      <c r="P427" s="3">
        <v>26</v>
      </c>
      <c r="Q427" s="3" t="str">
        <f t="shared" si="39"/>
        <v/>
      </c>
      <c r="R427" s="3" t="str">
        <f t="shared" si="40"/>
        <v>ITA-SG-26</v>
      </c>
      <c r="S427" s="3" t="str">
        <f t="shared" si="41"/>
        <v>817</v>
      </c>
    </row>
    <row r="428" spans="1:19" ht="12.75" customHeight="1" x14ac:dyDescent="0.3">
      <c r="A428" s="2">
        <v>430</v>
      </c>
      <c r="B428" s="2" t="s">
        <v>229</v>
      </c>
      <c r="C428" s="8" t="s">
        <v>8</v>
      </c>
      <c r="D428" s="2" t="s">
        <v>9</v>
      </c>
      <c r="F428" s="2">
        <v>20</v>
      </c>
      <c r="G428" s="3">
        <v>31</v>
      </c>
      <c r="H428" s="3" t="str">
        <f>IF(E428="","non terminato","terminato")</f>
        <v>non terminato</v>
      </c>
      <c r="J428" s="2">
        <v>430</v>
      </c>
      <c r="K428" s="2" t="str">
        <f t="shared" si="35"/>
        <v>E0817012</v>
      </c>
      <c r="L428" s="2" t="str">
        <f t="shared" si="36"/>
        <v>ITA</v>
      </c>
      <c r="M428" s="2" t="str">
        <f t="shared" si="37"/>
        <v>SG</v>
      </c>
      <c r="N428" s="2" t="str">
        <f t="shared" si="38"/>
        <v/>
      </c>
      <c r="O428" s="2">
        <v>20</v>
      </c>
      <c r="P428" s="3">
        <v>31</v>
      </c>
      <c r="Q428" s="3">
        <f t="shared" si="39"/>
        <v>620</v>
      </c>
      <c r="R428" s="3" t="str">
        <f t="shared" si="40"/>
        <v>ITA-SG-31</v>
      </c>
      <c r="S428" s="3" t="str">
        <f t="shared" si="41"/>
        <v>817</v>
      </c>
    </row>
    <row r="429" spans="1:19" ht="12.75" customHeight="1" x14ac:dyDescent="0.3">
      <c r="A429" s="2">
        <v>431</v>
      </c>
      <c r="B429" s="2" t="s">
        <v>230</v>
      </c>
      <c r="C429" s="8" t="s">
        <v>8</v>
      </c>
      <c r="D429" s="2" t="s">
        <v>44</v>
      </c>
      <c r="E429" s="7" t="s">
        <v>10</v>
      </c>
      <c r="F429" s="2">
        <v>0</v>
      </c>
      <c r="G429" s="3">
        <v>10</v>
      </c>
      <c r="H429" s="3" t="s">
        <v>10</v>
      </c>
      <c r="J429" s="2">
        <v>431</v>
      </c>
      <c r="K429" s="2" t="str">
        <f t="shared" si="35"/>
        <v>G4007983</v>
      </c>
      <c r="L429" s="2" t="str">
        <f t="shared" si="36"/>
        <v>ITA</v>
      </c>
      <c r="M429" s="2" t="str">
        <f t="shared" si="37"/>
        <v>zan pin SPA</v>
      </c>
      <c r="N429" s="2" t="str">
        <f t="shared" si="38"/>
        <v>terminato</v>
      </c>
      <c r="O429" s="2">
        <v>0</v>
      </c>
      <c r="P429" s="3">
        <v>10</v>
      </c>
      <c r="Q429" s="3" t="str">
        <f t="shared" si="39"/>
        <v/>
      </c>
      <c r="R429" s="3" t="str">
        <f t="shared" si="40"/>
        <v>ITA-zan pin SPA-10</v>
      </c>
      <c r="S429" s="3" t="str">
        <f t="shared" si="41"/>
        <v>007</v>
      </c>
    </row>
    <row r="430" spans="1:19" ht="12.75" customHeight="1" x14ac:dyDescent="0.3">
      <c r="A430" s="2">
        <v>432</v>
      </c>
      <c r="B430" s="2" t="s">
        <v>230</v>
      </c>
      <c r="C430" s="8" t="s">
        <v>8</v>
      </c>
      <c r="D430" s="2" t="s">
        <v>44</v>
      </c>
      <c r="F430" s="2">
        <v>20</v>
      </c>
      <c r="G430" s="3">
        <v>18</v>
      </c>
      <c r="H430" s="3" t="str">
        <f>IF(E430="","non terminato","terminato")</f>
        <v>non terminato</v>
      </c>
      <c r="J430" s="2">
        <v>432</v>
      </c>
      <c r="K430" s="2" t="str">
        <f t="shared" si="35"/>
        <v>G4007983</v>
      </c>
      <c r="L430" s="2" t="str">
        <f t="shared" si="36"/>
        <v>ITA</v>
      </c>
      <c r="M430" s="2" t="str">
        <f t="shared" si="37"/>
        <v>zan pin SPA</v>
      </c>
      <c r="N430" s="2" t="str">
        <f t="shared" si="38"/>
        <v/>
      </c>
      <c r="O430" s="2">
        <v>20</v>
      </c>
      <c r="P430" s="3">
        <v>18</v>
      </c>
      <c r="Q430" s="3">
        <f t="shared" si="39"/>
        <v>360</v>
      </c>
      <c r="R430" s="3" t="str">
        <f t="shared" si="40"/>
        <v>ITA-zan pin SPA-18</v>
      </c>
      <c r="S430" s="3" t="str">
        <f t="shared" si="41"/>
        <v>007</v>
      </c>
    </row>
    <row r="431" spans="1:19" ht="12.75" customHeight="1" x14ac:dyDescent="0.3">
      <c r="A431" s="2">
        <v>433</v>
      </c>
      <c r="B431" s="2" t="s">
        <v>230</v>
      </c>
      <c r="C431" s="8" t="s">
        <v>8</v>
      </c>
      <c r="D431" s="2" t="s">
        <v>44</v>
      </c>
      <c r="F431" s="2">
        <v>10</v>
      </c>
      <c r="G431" s="3">
        <v>33</v>
      </c>
      <c r="H431" s="3" t="str">
        <f>IF(E431="","non terminato","terminato")</f>
        <v>non terminato</v>
      </c>
      <c r="J431" s="2">
        <v>433</v>
      </c>
      <c r="K431" s="2" t="str">
        <f t="shared" si="35"/>
        <v>G4007983</v>
      </c>
      <c r="L431" s="2" t="str">
        <f t="shared" si="36"/>
        <v>ITA</v>
      </c>
      <c r="M431" s="2" t="str">
        <f t="shared" si="37"/>
        <v>zan pin SPA</v>
      </c>
      <c r="N431" s="2" t="str">
        <f t="shared" si="38"/>
        <v/>
      </c>
      <c r="O431" s="2">
        <v>10</v>
      </c>
      <c r="P431" s="3">
        <v>33</v>
      </c>
      <c r="Q431" s="3">
        <f t="shared" si="39"/>
        <v>330</v>
      </c>
      <c r="R431" s="3" t="str">
        <f t="shared" si="40"/>
        <v>ITA-zan pin SPA-33</v>
      </c>
      <c r="S431" s="3" t="str">
        <f t="shared" si="41"/>
        <v>007</v>
      </c>
    </row>
    <row r="432" spans="1:19" ht="12.75" customHeight="1" x14ac:dyDescent="0.3">
      <c r="A432" s="2">
        <v>434</v>
      </c>
      <c r="B432" s="2" t="s">
        <v>231</v>
      </c>
      <c r="C432" s="8" t="s">
        <v>8</v>
      </c>
      <c r="D432" s="2" t="s">
        <v>44</v>
      </c>
      <c r="E432" s="7" t="s">
        <v>10</v>
      </c>
      <c r="F432" s="2">
        <v>0</v>
      </c>
      <c r="G432" s="3">
        <v>16</v>
      </c>
      <c r="H432" s="3" t="s">
        <v>10</v>
      </c>
      <c r="J432" s="2">
        <v>434</v>
      </c>
      <c r="K432" s="2" t="str">
        <f t="shared" si="35"/>
        <v>R6478266</v>
      </c>
      <c r="L432" s="2" t="str">
        <f t="shared" si="36"/>
        <v>ITA</v>
      </c>
      <c r="M432" s="2" t="str">
        <f t="shared" si="37"/>
        <v>zan pin SPA</v>
      </c>
      <c r="N432" s="2" t="str">
        <f t="shared" si="38"/>
        <v>terminato</v>
      </c>
      <c r="O432" s="2">
        <v>0</v>
      </c>
      <c r="P432" s="3">
        <v>16</v>
      </c>
      <c r="Q432" s="3" t="str">
        <f t="shared" si="39"/>
        <v/>
      </c>
      <c r="R432" s="3" t="str">
        <f t="shared" si="40"/>
        <v>ITA-zan pin SPA-16</v>
      </c>
      <c r="S432" s="3" t="str">
        <f t="shared" si="41"/>
        <v>478</v>
      </c>
    </row>
    <row r="433" spans="1:19" ht="12.75" customHeight="1" x14ac:dyDescent="0.3">
      <c r="A433" s="2">
        <v>435</v>
      </c>
      <c r="B433" s="2" t="s">
        <v>231</v>
      </c>
      <c r="C433" s="8" t="s">
        <v>8</v>
      </c>
      <c r="D433" s="2" t="s">
        <v>44</v>
      </c>
      <c r="F433" s="2">
        <v>20</v>
      </c>
      <c r="G433" s="3">
        <v>21</v>
      </c>
      <c r="H433" s="3" t="str">
        <f>IF(E433="","non terminato","terminato")</f>
        <v>non terminato</v>
      </c>
      <c r="J433" s="2">
        <v>435</v>
      </c>
      <c r="K433" s="2" t="str">
        <f t="shared" si="35"/>
        <v>R6478266</v>
      </c>
      <c r="L433" s="2" t="str">
        <f t="shared" si="36"/>
        <v>ITA</v>
      </c>
      <c r="M433" s="2" t="str">
        <f t="shared" si="37"/>
        <v>zan pin SPA</v>
      </c>
      <c r="N433" s="2" t="str">
        <f t="shared" si="38"/>
        <v/>
      </c>
      <c r="O433" s="2">
        <v>20</v>
      </c>
      <c r="P433" s="3">
        <v>21</v>
      </c>
      <c r="Q433" s="3">
        <f t="shared" si="39"/>
        <v>420</v>
      </c>
      <c r="R433" s="3" t="str">
        <f t="shared" si="40"/>
        <v>ITA-zan pin SPA-21</v>
      </c>
      <c r="S433" s="3" t="str">
        <f t="shared" si="41"/>
        <v>478</v>
      </c>
    </row>
    <row r="434" spans="1:19" ht="12.75" customHeight="1" x14ac:dyDescent="0.3">
      <c r="A434" s="2">
        <v>436</v>
      </c>
      <c r="B434" s="2" t="s">
        <v>231</v>
      </c>
      <c r="C434" s="8" t="s">
        <v>8</v>
      </c>
      <c r="D434" s="2" t="s">
        <v>44</v>
      </c>
      <c r="F434" s="2">
        <v>10</v>
      </c>
      <c r="G434" s="3">
        <v>23</v>
      </c>
      <c r="H434" s="3" t="str">
        <f>IF(E434="","non terminato","terminato")</f>
        <v>non terminato</v>
      </c>
      <c r="J434" s="2">
        <v>436</v>
      </c>
      <c r="K434" s="2" t="str">
        <f t="shared" si="35"/>
        <v>R6478266</v>
      </c>
      <c r="L434" s="2" t="str">
        <f t="shared" si="36"/>
        <v>ITA</v>
      </c>
      <c r="M434" s="2" t="str">
        <f t="shared" si="37"/>
        <v>zan pin SPA</v>
      </c>
      <c r="N434" s="2" t="str">
        <f t="shared" si="38"/>
        <v/>
      </c>
      <c r="O434" s="2">
        <v>10</v>
      </c>
      <c r="P434" s="3">
        <v>23</v>
      </c>
      <c r="Q434" s="3">
        <f t="shared" si="39"/>
        <v>230</v>
      </c>
      <c r="R434" s="3" t="str">
        <f t="shared" si="40"/>
        <v>ITA-zan pin SPA-23</v>
      </c>
      <c r="S434" s="3" t="str">
        <f t="shared" si="41"/>
        <v>478</v>
      </c>
    </row>
    <row r="435" spans="1:19" ht="12.75" customHeight="1" x14ac:dyDescent="0.3">
      <c r="A435" s="2">
        <v>437</v>
      </c>
      <c r="B435" s="2" t="s">
        <v>232</v>
      </c>
      <c r="C435" s="8" t="s">
        <v>8</v>
      </c>
      <c r="D435" s="2" t="s">
        <v>9</v>
      </c>
      <c r="F435" s="2">
        <v>20</v>
      </c>
      <c r="G435" s="3">
        <v>18</v>
      </c>
      <c r="H435" s="3" t="str">
        <f>IF(E435="","non terminato","terminato")</f>
        <v>non terminato</v>
      </c>
      <c r="J435" s="2">
        <v>437</v>
      </c>
      <c r="K435" s="2" t="str">
        <f t="shared" si="35"/>
        <v>L2986504</v>
      </c>
      <c r="L435" s="2" t="str">
        <f t="shared" si="36"/>
        <v>ITA</v>
      </c>
      <c r="M435" s="2" t="str">
        <f t="shared" si="37"/>
        <v>SG</v>
      </c>
      <c r="N435" s="2" t="str">
        <f t="shared" si="38"/>
        <v/>
      </c>
      <c r="O435" s="2">
        <v>20</v>
      </c>
      <c r="P435" s="3">
        <v>18</v>
      </c>
      <c r="Q435" s="3">
        <f t="shared" si="39"/>
        <v>360</v>
      </c>
      <c r="R435" s="3" t="str">
        <f t="shared" si="40"/>
        <v>ITA-SG-18</v>
      </c>
      <c r="S435" s="3" t="str">
        <f t="shared" si="41"/>
        <v>986</v>
      </c>
    </row>
    <row r="436" spans="1:19" ht="12.75" customHeight="1" x14ac:dyDescent="0.3">
      <c r="A436" s="2">
        <v>438</v>
      </c>
      <c r="B436" s="2" t="s">
        <v>232</v>
      </c>
      <c r="C436" s="8" t="s">
        <v>8</v>
      </c>
      <c r="D436" s="2" t="s">
        <v>9</v>
      </c>
      <c r="E436" s="7" t="s">
        <v>10</v>
      </c>
      <c r="F436" s="2">
        <v>0</v>
      </c>
      <c r="G436" s="3">
        <v>12</v>
      </c>
      <c r="H436" s="3" t="s">
        <v>10</v>
      </c>
      <c r="J436" s="2">
        <v>438</v>
      </c>
      <c r="K436" s="2" t="str">
        <f t="shared" si="35"/>
        <v>L2986504</v>
      </c>
      <c r="L436" s="2" t="str">
        <f t="shared" si="36"/>
        <v>ITA</v>
      </c>
      <c r="M436" s="2" t="str">
        <f t="shared" si="37"/>
        <v>SG</v>
      </c>
      <c r="N436" s="2" t="str">
        <f t="shared" si="38"/>
        <v>terminato</v>
      </c>
      <c r="O436" s="2">
        <v>0</v>
      </c>
      <c r="P436" s="3">
        <v>12</v>
      </c>
      <c r="Q436" s="3" t="str">
        <f t="shared" si="39"/>
        <v/>
      </c>
      <c r="R436" s="3" t="str">
        <f t="shared" si="40"/>
        <v>ITA-SG-12</v>
      </c>
      <c r="S436" s="3" t="str">
        <f t="shared" si="41"/>
        <v>986</v>
      </c>
    </row>
    <row r="437" spans="1:19" ht="12.75" customHeight="1" x14ac:dyDescent="0.3">
      <c r="A437" s="2">
        <v>439</v>
      </c>
      <c r="B437" s="2" t="s">
        <v>233</v>
      </c>
      <c r="C437" s="8" t="s">
        <v>8</v>
      </c>
      <c r="D437" s="2" t="s">
        <v>9</v>
      </c>
      <c r="E437" s="7" t="s">
        <v>10</v>
      </c>
      <c r="F437" s="2">
        <v>0</v>
      </c>
      <c r="G437" s="3">
        <v>24</v>
      </c>
      <c r="H437" s="3" t="s">
        <v>10</v>
      </c>
      <c r="J437" s="2">
        <v>439</v>
      </c>
      <c r="K437" s="2" t="str">
        <f t="shared" si="35"/>
        <v>G6517237</v>
      </c>
      <c r="L437" s="2" t="str">
        <f t="shared" si="36"/>
        <v>ITA</v>
      </c>
      <c r="M437" s="2" t="str">
        <f t="shared" si="37"/>
        <v>SG</v>
      </c>
      <c r="N437" s="2" t="str">
        <f t="shared" si="38"/>
        <v>terminato</v>
      </c>
      <c r="O437" s="2">
        <v>0</v>
      </c>
      <c r="P437" s="3">
        <v>24</v>
      </c>
      <c r="Q437" s="3" t="str">
        <f t="shared" si="39"/>
        <v/>
      </c>
      <c r="R437" s="3" t="str">
        <f t="shared" si="40"/>
        <v>ITA-SG-24</v>
      </c>
      <c r="S437" s="3" t="str">
        <f t="shared" si="41"/>
        <v>517</v>
      </c>
    </row>
    <row r="438" spans="1:19" ht="12.75" customHeight="1" x14ac:dyDescent="0.3">
      <c r="A438" s="2">
        <v>440</v>
      </c>
      <c r="B438" s="2" t="s">
        <v>234</v>
      </c>
      <c r="C438" s="8" t="s">
        <v>8</v>
      </c>
      <c r="D438" s="2" t="s">
        <v>33</v>
      </c>
      <c r="E438" s="7" t="s">
        <v>10</v>
      </c>
      <c r="F438" s="2">
        <v>0</v>
      </c>
      <c r="G438" s="3">
        <v>32</v>
      </c>
      <c r="H438" s="3" t="s">
        <v>10</v>
      </c>
      <c r="J438" s="2">
        <v>440</v>
      </c>
      <c r="K438" s="2" t="str">
        <f t="shared" si="35"/>
        <v>A6207584</v>
      </c>
      <c r="L438" s="2" t="str">
        <f t="shared" si="36"/>
        <v>ITA</v>
      </c>
      <c r="M438" s="2" t="str">
        <f t="shared" si="37"/>
        <v>zan VETRI</v>
      </c>
      <c r="N438" s="2" t="str">
        <f t="shared" si="38"/>
        <v>terminato</v>
      </c>
      <c r="O438" s="2">
        <v>0</v>
      </c>
      <c r="P438" s="3">
        <v>32</v>
      </c>
      <c r="Q438" s="3" t="str">
        <f t="shared" si="39"/>
        <v/>
      </c>
      <c r="R438" s="3" t="str">
        <f t="shared" si="40"/>
        <v>ITA-zan VETRI-32</v>
      </c>
      <c r="S438" s="3" t="str">
        <f t="shared" si="41"/>
        <v>207</v>
      </c>
    </row>
    <row r="439" spans="1:19" ht="12.75" customHeight="1" x14ac:dyDescent="0.3">
      <c r="A439" s="2">
        <v>441</v>
      </c>
      <c r="B439" s="2" t="s">
        <v>235</v>
      </c>
      <c r="C439" s="8" t="s">
        <v>8</v>
      </c>
      <c r="D439" s="2" t="s">
        <v>44</v>
      </c>
      <c r="E439" s="7" t="s">
        <v>10</v>
      </c>
      <c r="F439" s="2">
        <v>0</v>
      </c>
      <c r="G439" s="3">
        <v>24</v>
      </c>
      <c r="H439" s="3" t="s">
        <v>10</v>
      </c>
      <c r="J439" s="2">
        <v>441</v>
      </c>
      <c r="K439" s="2" t="str">
        <f t="shared" si="35"/>
        <v>M6940478</v>
      </c>
      <c r="L439" s="2" t="str">
        <f t="shared" si="36"/>
        <v>ITA</v>
      </c>
      <c r="M439" s="2" t="str">
        <f t="shared" si="37"/>
        <v>zan pin SPA</v>
      </c>
      <c r="N439" s="2" t="str">
        <f t="shared" si="38"/>
        <v>terminato</v>
      </c>
      <c r="O439" s="2">
        <v>0</v>
      </c>
      <c r="P439" s="3">
        <v>24</v>
      </c>
      <c r="Q439" s="3" t="str">
        <f t="shared" si="39"/>
        <v/>
      </c>
      <c r="R439" s="3" t="str">
        <f t="shared" si="40"/>
        <v>ITA-zan pin SPA-24</v>
      </c>
      <c r="S439" s="3" t="str">
        <f t="shared" si="41"/>
        <v>940</v>
      </c>
    </row>
    <row r="440" spans="1:19" ht="12.75" customHeight="1" x14ac:dyDescent="0.3">
      <c r="A440" s="2">
        <v>442</v>
      </c>
      <c r="B440" s="2" t="s">
        <v>236</v>
      </c>
      <c r="C440" s="8" t="s">
        <v>8</v>
      </c>
      <c r="D440" s="2" t="s">
        <v>44</v>
      </c>
      <c r="E440" s="7" t="s">
        <v>10</v>
      </c>
      <c r="F440" s="2">
        <v>0</v>
      </c>
      <c r="G440" s="3">
        <v>14</v>
      </c>
      <c r="H440" s="3" t="s">
        <v>10</v>
      </c>
      <c r="J440" s="2">
        <v>442</v>
      </c>
      <c r="K440" s="2" t="str">
        <f t="shared" si="35"/>
        <v>A6719599</v>
      </c>
      <c r="L440" s="2" t="str">
        <f t="shared" si="36"/>
        <v>ITA</v>
      </c>
      <c r="M440" s="2" t="str">
        <f t="shared" si="37"/>
        <v>zan pin SPA</v>
      </c>
      <c r="N440" s="2" t="str">
        <f t="shared" si="38"/>
        <v>terminato</v>
      </c>
      <c r="O440" s="2">
        <v>0</v>
      </c>
      <c r="P440" s="3">
        <v>14</v>
      </c>
      <c r="Q440" s="3" t="str">
        <f t="shared" si="39"/>
        <v/>
      </c>
      <c r="R440" s="3" t="str">
        <f t="shared" si="40"/>
        <v>ITA-zan pin SPA-14</v>
      </c>
      <c r="S440" s="3" t="str">
        <f t="shared" si="41"/>
        <v>719</v>
      </c>
    </row>
    <row r="441" spans="1:19" ht="12.75" customHeight="1" x14ac:dyDescent="0.3">
      <c r="A441" s="2">
        <v>443</v>
      </c>
      <c r="B441" s="2" t="s">
        <v>237</v>
      </c>
      <c r="C441" s="8" t="s">
        <v>8</v>
      </c>
      <c r="D441" s="2" t="s">
        <v>9</v>
      </c>
      <c r="F441" s="2">
        <v>20</v>
      </c>
      <c r="G441" s="3">
        <v>39</v>
      </c>
      <c r="H441" s="3" t="str">
        <f>IF(E441="","non terminato","terminato")</f>
        <v>non terminato</v>
      </c>
      <c r="J441" s="2">
        <v>443</v>
      </c>
      <c r="K441" s="2" t="str">
        <f t="shared" si="35"/>
        <v>F8586053</v>
      </c>
      <c r="L441" s="2" t="str">
        <f t="shared" si="36"/>
        <v>ITA</v>
      </c>
      <c r="M441" s="2" t="str">
        <f t="shared" si="37"/>
        <v>SG</v>
      </c>
      <c r="N441" s="2" t="str">
        <f t="shared" si="38"/>
        <v/>
      </c>
      <c r="O441" s="2">
        <v>20</v>
      </c>
      <c r="P441" s="3">
        <v>39</v>
      </c>
      <c r="Q441" s="3">
        <f t="shared" si="39"/>
        <v>780</v>
      </c>
      <c r="R441" s="3" t="str">
        <f t="shared" si="40"/>
        <v>ITA-SG-39</v>
      </c>
      <c r="S441" s="3" t="str">
        <f t="shared" si="41"/>
        <v>586</v>
      </c>
    </row>
    <row r="442" spans="1:19" ht="12.75" customHeight="1" x14ac:dyDescent="0.3">
      <c r="A442" s="2">
        <v>444</v>
      </c>
      <c r="B442" s="2" t="s">
        <v>237</v>
      </c>
      <c r="C442" s="8" t="s">
        <v>8</v>
      </c>
      <c r="D442" s="2" t="s">
        <v>9</v>
      </c>
      <c r="F442" s="2">
        <v>20</v>
      </c>
      <c r="G442" s="3">
        <v>25</v>
      </c>
      <c r="H442" s="3" t="str">
        <f>IF(E442="","non terminato","terminato")</f>
        <v>non terminato</v>
      </c>
      <c r="J442" s="2">
        <v>444</v>
      </c>
      <c r="K442" s="2" t="str">
        <f t="shared" si="35"/>
        <v>F8586053</v>
      </c>
      <c r="L442" s="2" t="str">
        <f t="shared" si="36"/>
        <v>ITA</v>
      </c>
      <c r="M442" s="2" t="str">
        <f t="shared" si="37"/>
        <v>SG</v>
      </c>
      <c r="N442" s="2" t="str">
        <f t="shared" si="38"/>
        <v/>
      </c>
      <c r="O442" s="2">
        <v>20</v>
      </c>
      <c r="P442" s="3">
        <v>25</v>
      </c>
      <c r="Q442" s="3">
        <f t="shared" si="39"/>
        <v>500</v>
      </c>
      <c r="R442" s="3" t="str">
        <f t="shared" si="40"/>
        <v>ITA-SG-25</v>
      </c>
      <c r="S442" s="3" t="str">
        <f t="shared" si="41"/>
        <v>586</v>
      </c>
    </row>
    <row r="443" spans="1:19" ht="12.75" customHeight="1" x14ac:dyDescent="0.3">
      <c r="A443" s="2">
        <v>445</v>
      </c>
      <c r="B443" s="2" t="s">
        <v>237</v>
      </c>
      <c r="C443" s="8" t="s">
        <v>8</v>
      </c>
      <c r="D443" s="2" t="s">
        <v>9</v>
      </c>
      <c r="E443" s="7" t="s">
        <v>10</v>
      </c>
      <c r="F443" s="2">
        <v>0</v>
      </c>
      <c r="G443" s="3">
        <v>31</v>
      </c>
      <c r="H443" s="3" t="s">
        <v>10</v>
      </c>
      <c r="J443" s="2">
        <v>445</v>
      </c>
      <c r="K443" s="2" t="str">
        <f t="shared" si="35"/>
        <v>F8586053</v>
      </c>
      <c r="L443" s="2" t="str">
        <f t="shared" si="36"/>
        <v>ITA</v>
      </c>
      <c r="M443" s="2" t="str">
        <f t="shared" si="37"/>
        <v>SG</v>
      </c>
      <c r="N443" s="2" t="str">
        <f t="shared" si="38"/>
        <v>terminato</v>
      </c>
      <c r="O443" s="2">
        <v>0</v>
      </c>
      <c r="P443" s="3">
        <v>31</v>
      </c>
      <c r="Q443" s="3" t="str">
        <f t="shared" si="39"/>
        <v/>
      </c>
      <c r="R443" s="3" t="str">
        <f t="shared" si="40"/>
        <v>ITA-SG-31</v>
      </c>
      <c r="S443" s="3" t="str">
        <f t="shared" si="41"/>
        <v>586</v>
      </c>
    </row>
    <row r="444" spans="1:19" ht="12.75" customHeight="1" x14ac:dyDescent="0.3">
      <c r="A444" s="2">
        <v>446</v>
      </c>
      <c r="B444" s="2" t="s">
        <v>237</v>
      </c>
      <c r="C444" s="8" t="s">
        <v>8</v>
      </c>
      <c r="D444" s="2" t="s">
        <v>9</v>
      </c>
      <c r="F444" s="2">
        <v>10</v>
      </c>
      <c r="G444" s="3">
        <v>39</v>
      </c>
      <c r="H444" s="3" t="str">
        <f>IF(E444="","non terminato","terminato")</f>
        <v>non terminato</v>
      </c>
      <c r="J444" s="2">
        <v>446</v>
      </c>
      <c r="K444" s="2" t="str">
        <f t="shared" si="35"/>
        <v>F8586053</v>
      </c>
      <c r="L444" s="2" t="str">
        <f t="shared" si="36"/>
        <v>ITA</v>
      </c>
      <c r="M444" s="2" t="str">
        <f t="shared" si="37"/>
        <v>SG</v>
      </c>
      <c r="N444" s="2" t="str">
        <f t="shared" si="38"/>
        <v/>
      </c>
      <c r="O444" s="2">
        <v>10</v>
      </c>
      <c r="P444" s="3">
        <v>39</v>
      </c>
      <c r="Q444" s="3">
        <f t="shared" si="39"/>
        <v>390</v>
      </c>
      <c r="R444" s="3" t="str">
        <f t="shared" si="40"/>
        <v>ITA-SG-39</v>
      </c>
      <c r="S444" s="3" t="str">
        <f t="shared" si="41"/>
        <v>586</v>
      </c>
    </row>
    <row r="445" spans="1:19" ht="12.75" customHeight="1" x14ac:dyDescent="0.3">
      <c r="A445" s="2">
        <v>447</v>
      </c>
      <c r="B445" s="2" t="s">
        <v>238</v>
      </c>
      <c r="C445" s="8" t="s">
        <v>8</v>
      </c>
      <c r="D445" s="2" t="s">
        <v>62</v>
      </c>
      <c r="F445" s="2">
        <v>20</v>
      </c>
      <c r="G445" s="3">
        <v>28</v>
      </c>
      <c r="H445" s="3" t="str">
        <f>IF(E445="","non terminato","terminato")</f>
        <v>non terminato</v>
      </c>
      <c r="J445" s="2">
        <v>447</v>
      </c>
      <c r="K445" s="2" t="str">
        <f t="shared" si="35"/>
        <v>L4253551</v>
      </c>
      <c r="L445" s="2" t="str">
        <f t="shared" si="36"/>
        <v>ITA</v>
      </c>
      <c r="M445" s="2" t="str">
        <f t="shared" si="37"/>
        <v>zan PAM</v>
      </c>
      <c r="N445" s="2" t="str">
        <f t="shared" si="38"/>
        <v/>
      </c>
      <c r="O445" s="2">
        <v>20</v>
      </c>
      <c r="P445" s="3">
        <v>28</v>
      </c>
      <c r="Q445" s="3">
        <f t="shared" si="39"/>
        <v>560</v>
      </c>
      <c r="R445" s="3" t="str">
        <f t="shared" si="40"/>
        <v>ITA-zan PAM-28</v>
      </c>
      <c r="S445" s="3" t="str">
        <f t="shared" si="41"/>
        <v>253</v>
      </c>
    </row>
    <row r="446" spans="1:19" ht="12.75" customHeight="1" x14ac:dyDescent="0.3">
      <c r="A446" s="2">
        <v>448</v>
      </c>
      <c r="B446" s="2" t="s">
        <v>238</v>
      </c>
      <c r="C446" s="8" t="s">
        <v>8</v>
      </c>
      <c r="D446" s="2" t="s">
        <v>62</v>
      </c>
      <c r="E446" s="7" t="s">
        <v>10</v>
      </c>
      <c r="F446" s="2">
        <v>0</v>
      </c>
      <c r="G446" s="3">
        <v>40</v>
      </c>
      <c r="H446" s="3" t="s">
        <v>10</v>
      </c>
      <c r="J446" s="2">
        <v>448</v>
      </c>
      <c r="K446" s="2" t="str">
        <f t="shared" si="35"/>
        <v>L4253551</v>
      </c>
      <c r="L446" s="2" t="str">
        <f t="shared" si="36"/>
        <v>ITA</v>
      </c>
      <c r="M446" s="2" t="str">
        <f t="shared" si="37"/>
        <v>zan PAM</v>
      </c>
      <c r="N446" s="2" t="str">
        <f t="shared" si="38"/>
        <v>terminato</v>
      </c>
      <c r="O446" s="2">
        <v>0</v>
      </c>
      <c r="P446" s="3">
        <v>40</v>
      </c>
      <c r="Q446" s="3" t="str">
        <f t="shared" si="39"/>
        <v/>
      </c>
      <c r="R446" s="3" t="str">
        <f t="shared" si="40"/>
        <v>ITA-zan PAM-40</v>
      </c>
      <c r="S446" s="3" t="str">
        <f t="shared" si="41"/>
        <v>253</v>
      </c>
    </row>
    <row r="447" spans="1:19" ht="12.75" customHeight="1" x14ac:dyDescent="0.3">
      <c r="A447" s="2">
        <v>449</v>
      </c>
      <c r="B447" s="2" t="s">
        <v>238</v>
      </c>
      <c r="C447" s="8" t="s">
        <v>8</v>
      </c>
      <c r="D447" s="2" t="s">
        <v>62</v>
      </c>
      <c r="F447" s="2">
        <v>10</v>
      </c>
      <c r="G447" s="3">
        <v>31</v>
      </c>
      <c r="H447" s="3" t="str">
        <f>IF(E447="","non terminato","terminato")</f>
        <v>non terminato</v>
      </c>
      <c r="J447" s="2">
        <v>449</v>
      </c>
      <c r="K447" s="2" t="str">
        <f t="shared" si="35"/>
        <v>L4253551</v>
      </c>
      <c r="L447" s="2" t="str">
        <f t="shared" si="36"/>
        <v>ITA</v>
      </c>
      <c r="M447" s="2" t="str">
        <f t="shared" si="37"/>
        <v>zan PAM</v>
      </c>
      <c r="N447" s="2" t="str">
        <f t="shared" si="38"/>
        <v/>
      </c>
      <c r="O447" s="2">
        <v>10</v>
      </c>
      <c r="P447" s="3">
        <v>31</v>
      </c>
      <c r="Q447" s="3">
        <f t="shared" si="39"/>
        <v>310</v>
      </c>
      <c r="R447" s="3" t="str">
        <f t="shared" si="40"/>
        <v>ITA-zan PAM-31</v>
      </c>
      <c r="S447" s="3" t="str">
        <f t="shared" si="41"/>
        <v>253</v>
      </c>
    </row>
    <row r="448" spans="1:19" ht="12.75" customHeight="1" x14ac:dyDescent="0.3">
      <c r="A448" s="2">
        <v>450</v>
      </c>
      <c r="B448" s="2" t="s">
        <v>239</v>
      </c>
      <c r="C448" s="8" t="s">
        <v>8</v>
      </c>
      <c r="D448" s="2" t="s">
        <v>72</v>
      </c>
      <c r="E448" s="7" t="s">
        <v>10</v>
      </c>
      <c r="F448" s="2">
        <v>0</v>
      </c>
      <c r="G448" s="3">
        <v>28</v>
      </c>
      <c r="H448" s="3" t="s">
        <v>10</v>
      </c>
      <c r="J448" s="2">
        <v>450</v>
      </c>
      <c r="K448" s="2" t="str">
        <f t="shared" si="35"/>
        <v>B5074715</v>
      </c>
      <c r="L448" s="2" t="str">
        <f t="shared" si="36"/>
        <v>ITA</v>
      </c>
      <c r="M448" s="2" t="str">
        <f t="shared" si="37"/>
        <v>lollo SRL</v>
      </c>
      <c r="N448" s="2" t="str">
        <f t="shared" si="38"/>
        <v>terminato</v>
      </c>
      <c r="O448" s="2">
        <v>0</v>
      </c>
      <c r="P448" s="3">
        <v>28</v>
      </c>
      <c r="Q448" s="3" t="str">
        <f t="shared" si="39"/>
        <v/>
      </c>
      <c r="R448" s="3" t="str">
        <f t="shared" si="40"/>
        <v>ITA-lollo SRL-28</v>
      </c>
      <c r="S448" s="3" t="str">
        <f t="shared" si="41"/>
        <v>074</v>
      </c>
    </row>
    <row r="449" spans="1:19" ht="12.75" customHeight="1" x14ac:dyDescent="0.3">
      <c r="A449" s="2">
        <v>451</v>
      </c>
      <c r="B449" s="2" t="s">
        <v>240</v>
      </c>
      <c r="C449" s="8" t="s">
        <v>8</v>
      </c>
      <c r="D449" s="2" t="s">
        <v>72</v>
      </c>
      <c r="E449" s="7" t="s">
        <v>10</v>
      </c>
      <c r="F449" s="2">
        <v>0</v>
      </c>
      <c r="G449" s="3">
        <v>13</v>
      </c>
      <c r="H449" s="3" t="s">
        <v>10</v>
      </c>
      <c r="J449" s="2">
        <v>451</v>
      </c>
      <c r="K449" s="2" t="str">
        <f t="shared" si="35"/>
        <v>G8088882</v>
      </c>
      <c r="L449" s="2" t="str">
        <f t="shared" si="36"/>
        <v>ITA</v>
      </c>
      <c r="M449" s="2" t="str">
        <f t="shared" si="37"/>
        <v>lollo SRL</v>
      </c>
      <c r="N449" s="2" t="str">
        <f t="shared" si="38"/>
        <v>terminato</v>
      </c>
      <c r="O449" s="2">
        <v>0</v>
      </c>
      <c r="P449" s="3">
        <v>13</v>
      </c>
      <c r="Q449" s="3" t="str">
        <f t="shared" si="39"/>
        <v/>
      </c>
      <c r="R449" s="3" t="str">
        <f t="shared" si="40"/>
        <v>ITA-lollo SRL-13</v>
      </c>
      <c r="S449" s="3" t="str">
        <f t="shared" si="41"/>
        <v>088</v>
      </c>
    </row>
    <row r="450" spans="1:19" ht="12.75" customHeight="1" x14ac:dyDescent="0.3">
      <c r="A450" s="2">
        <v>452</v>
      </c>
      <c r="B450" s="2" t="s">
        <v>241</v>
      </c>
      <c r="C450" s="8" t="s">
        <v>8</v>
      </c>
      <c r="D450" s="2" t="s">
        <v>33</v>
      </c>
      <c r="F450" s="2">
        <v>20</v>
      </c>
      <c r="G450" s="3">
        <v>31</v>
      </c>
      <c r="H450" s="3" t="str">
        <f>IF(E450="","non terminato","terminato")</f>
        <v>non terminato</v>
      </c>
      <c r="J450" s="2">
        <v>452</v>
      </c>
      <c r="K450" s="2" t="str">
        <f t="shared" ref="K450:K513" si="42">TRIM(B450)</f>
        <v>A4981285</v>
      </c>
      <c r="L450" s="2" t="str">
        <f t="shared" ref="L450:L513" si="43">TRIM(C450)</f>
        <v>ITA</v>
      </c>
      <c r="M450" s="2" t="str">
        <f t="shared" ref="M450:M513" si="44">TRIM(D450)</f>
        <v>zan VETRI</v>
      </c>
      <c r="N450" s="2" t="str">
        <f t="shared" ref="N450:N513" si="45">TRIM(E450)</f>
        <v/>
      </c>
      <c r="O450" s="2">
        <v>20</v>
      </c>
      <c r="P450" s="3">
        <v>31</v>
      </c>
      <c r="Q450" s="3">
        <f t="shared" si="39"/>
        <v>620</v>
      </c>
      <c r="R450" s="3" t="str">
        <f t="shared" si="40"/>
        <v>ITA-zan VETRI-31</v>
      </c>
      <c r="S450" s="3" t="str">
        <f t="shared" si="41"/>
        <v>981</v>
      </c>
    </row>
    <row r="451" spans="1:19" ht="12.75" customHeight="1" x14ac:dyDescent="0.3">
      <c r="A451" s="2">
        <v>453</v>
      </c>
      <c r="B451" s="2" t="s">
        <v>241</v>
      </c>
      <c r="C451" s="8" t="s">
        <v>8</v>
      </c>
      <c r="D451" s="2" t="s">
        <v>33</v>
      </c>
      <c r="E451" s="7" t="s">
        <v>10</v>
      </c>
      <c r="F451" s="2">
        <v>0</v>
      </c>
      <c r="G451" s="3">
        <v>11</v>
      </c>
      <c r="H451" s="3" t="s">
        <v>10</v>
      </c>
      <c r="J451" s="2">
        <v>453</v>
      </c>
      <c r="K451" s="2" t="str">
        <f t="shared" si="42"/>
        <v>A4981285</v>
      </c>
      <c r="L451" s="2" t="str">
        <f t="shared" si="43"/>
        <v>ITA</v>
      </c>
      <c r="M451" s="2" t="str">
        <f t="shared" si="44"/>
        <v>zan VETRI</v>
      </c>
      <c r="N451" s="2" t="str">
        <f t="shared" si="45"/>
        <v>terminato</v>
      </c>
      <c r="O451" s="2">
        <v>0</v>
      </c>
      <c r="P451" s="3">
        <v>11</v>
      </c>
      <c r="Q451" s="3" t="str">
        <f t="shared" ref="Q451:Q514" si="46">IF(F451=0,"",F451*G451)</f>
        <v/>
      </c>
      <c r="R451" s="3" t="str">
        <f t="shared" ref="R451:R514" si="47">_xlfn.CONCAT(C451,"-",D451,"-",G451)</f>
        <v>ITA-zan VETRI-11</v>
      </c>
      <c r="S451" s="3" t="str">
        <f t="shared" ref="S451:S514" si="48">MID(B451,3,3)</f>
        <v>981</v>
      </c>
    </row>
    <row r="452" spans="1:19" ht="12.75" customHeight="1" x14ac:dyDescent="0.3">
      <c r="A452" s="2">
        <v>454</v>
      </c>
      <c r="B452" s="2" t="s">
        <v>241</v>
      </c>
      <c r="C452" s="8" t="s">
        <v>8</v>
      </c>
      <c r="D452" s="2" t="s">
        <v>33</v>
      </c>
      <c r="F452" s="2">
        <v>20</v>
      </c>
      <c r="G452" s="3">
        <v>39</v>
      </c>
      <c r="H452" s="3" t="str">
        <f>IF(E452="","non terminato","terminato")</f>
        <v>non terminato</v>
      </c>
      <c r="J452" s="2">
        <v>454</v>
      </c>
      <c r="K452" s="2" t="str">
        <f t="shared" si="42"/>
        <v>A4981285</v>
      </c>
      <c r="L452" s="2" t="str">
        <f t="shared" si="43"/>
        <v>ITA</v>
      </c>
      <c r="M452" s="2" t="str">
        <f t="shared" si="44"/>
        <v>zan VETRI</v>
      </c>
      <c r="N452" s="2" t="str">
        <f t="shared" si="45"/>
        <v/>
      </c>
      <c r="O452" s="2">
        <v>20</v>
      </c>
      <c r="P452" s="3">
        <v>39</v>
      </c>
      <c r="Q452" s="3">
        <f t="shared" si="46"/>
        <v>780</v>
      </c>
      <c r="R452" s="3" t="str">
        <f t="shared" si="47"/>
        <v>ITA-zan VETRI-39</v>
      </c>
      <c r="S452" s="3" t="str">
        <f t="shared" si="48"/>
        <v>981</v>
      </c>
    </row>
    <row r="453" spans="1:19" ht="12.75" customHeight="1" x14ac:dyDescent="0.3">
      <c r="A453" s="2">
        <v>455</v>
      </c>
      <c r="B453" s="2" t="s">
        <v>241</v>
      </c>
      <c r="C453" s="8" t="s">
        <v>8</v>
      </c>
      <c r="D453" s="2" t="s">
        <v>33</v>
      </c>
      <c r="F453" s="2">
        <v>10</v>
      </c>
      <c r="G453" s="3">
        <v>10</v>
      </c>
      <c r="H453" s="3" t="str">
        <f>IF(E453="","non terminato","terminato")</f>
        <v>non terminato</v>
      </c>
      <c r="J453" s="2">
        <v>455</v>
      </c>
      <c r="K453" s="2" t="str">
        <f t="shared" si="42"/>
        <v>A4981285</v>
      </c>
      <c r="L453" s="2" t="str">
        <f t="shared" si="43"/>
        <v>ITA</v>
      </c>
      <c r="M453" s="2" t="str">
        <f t="shared" si="44"/>
        <v>zan VETRI</v>
      </c>
      <c r="N453" s="2" t="str">
        <f t="shared" si="45"/>
        <v/>
      </c>
      <c r="O453" s="2">
        <v>10</v>
      </c>
      <c r="P453" s="3">
        <v>10</v>
      </c>
      <c r="Q453" s="3">
        <f t="shared" si="46"/>
        <v>100</v>
      </c>
      <c r="R453" s="3" t="str">
        <f t="shared" si="47"/>
        <v>ITA-zan VETRI-10</v>
      </c>
      <c r="S453" s="3" t="str">
        <f t="shared" si="48"/>
        <v>981</v>
      </c>
    </row>
    <row r="454" spans="1:19" ht="12.75" customHeight="1" x14ac:dyDescent="0.3">
      <c r="A454" s="2">
        <v>456</v>
      </c>
      <c r="B454" s="2" t="s">
        <v>242</v>
      </c>
      <c r="C454" s="8" t="s">
        <v>8</v>
      </c>
      <c r="D454" s="2" t="s">
        <v>9</v>
      </c>
      <c r="F454" s="2">
        <v>30</v>
      </c>
      <c r="G454" s="3">
        <v>15</v>
      </c>
      <c r="H454" s="3" t="str">
        <f>IF(E454="","non terminato","terminato")</f>
        <v>non terminato</v>
      </c>
      <c r="J454" s="2">
        <v>456</v>
      </c>
      <c r="K454" s="2" t="str">
        <f t="shared" si="42"/>
        <v>L4216298</v>
      </c>
      <c r="L454" s="2" t="str">
        <f t="shared" si="43"/>
        <v>ITA</v>
      </c>
      <c r="M454" s="2" t="str">
        <f t="shared" si="44"/>
        <v>SG</v>
      </c>
      <c r="N454" s="2" t="str">
        <f t="shared" si="45"/>
        <v/>
      </c>
      <c r="O454" s="2">
        <v>30</v>
      </c>
      <c r="P454" s="3">
        <v>15</v>
      </c>
      <c r="Q454" s="3">
        <f t="shared" si="46"/>
        <v>450</v>
      </c>
      <c r="R454" s="3" t="str">
        <f t="shared" si="47"/>
        <v>ITA-SG-15</v>
      </c>
      <c r="S454" s="3" t="str">
        <f t="shared" si="48"/>
        <v>216</v>
      </c>
    </row>
    <row r="455" spans="1:19" ht="12.75" customHeight="1" x14ac:dyDescent="0.3">
      <c r="A455" s="2">
        <v>457</v>
      </c>
      <c r="B455" s="2" t="s">
        <v>242</v>
      </c>
      <c r="C455" s="8" t="s">
        <v>8</v>
      </c>
      <c r="D455" s="2" t="s">
        <v>9</v>
      </c>
      <c r="E455" s="7" t="s">
        <v>10</v>
      </c>
      <c r="F455" s="2">
        <v>0</v>
      </c>
      <c r="G455" s="3">
        <v>10</v>
      </c>
      <c r="H455" s="3" t="s">
        <v>10</v>
      </c>
      <c r="J455" s="2">
        <v>457</v>
      </c>
      <c r="K455" s="2" t="str">
        <f t="shared" si="42"/>
        <v>L4216298</v>
      </c>
      <c r="L455" s="2" t="str">
        <f t="shared" si="43"/>
        <v>ITA</v>
      </c>
      <c r="M455" s="2" t="str">
        <f t="shared" si="44"/>
        <v>SG</v>
      </c>
      <c r="N455" s="2" t="str">
        <f t="shared" si="45"/>
        <v>terminato</v>
      </c>
      <c r="O455" s="2">
        <v>0</v>
      </c>
      <c r="P455" s="3">
        <v>10</v>
      </c>
      <c r="Q455" s="3" t="str">
        <f t="shared" si="46"/>
        <v/>
      </c>
      <c r="R455" s="3" t="str">
        <f t="shared" si="47"/>
        <v>ITA-SG-10</v>
      </c>
      <c r="S455" s="3" t="str">
        <f t="shared" si="48"/>
        <v>216</v>
      </c>
    </row>
    <row r="456" spans="1:19" ht="12.75" customHeight="1" x14ac:dyDescent="0.3">
      <c r="A456" s="2">
        <v>458</v>
      </c>
      <c r="B456" s="2" t="s">
        <v>243</v>
      </c>
      <c r="C456" s="8" t="s">
        <v>8</v>
      </c>
      <c r="D456" s="2" t="s">
        <v>9</v>
      </c>
      <c r="F456" s="2">
        <v>10</v>
      </c>
      <c r="G456" s="3">
        <v>29</v>
      </c>
      <c r="H456" s="3" t="str">
        <f>IF(E456="","non terminato","terminato")</f>
        <v>non terminato</v>
      </c>
      <c r="J456" s="2">
        <v>458</v>
      </c>
      <c r="K456" s="2" t="str">
        <f t="shared" si="42"/>
        <v>M5022198</v>
      </c>
      <c r="L456" s="2" t="str">
        <f t="shared" si="43"/>
        <v>ITA</v>
      </c>
      <c r="M456" s="2" t="str">
        <f t="shared" si="44"/>
        <v>SG</v>
      </c>
      <c r="N456" s="2" t="str">
        <f t="shared" si="45"/>
        <v/>
      </c>
      <c r="O456" s="2">
        <v>10</v>
      </c>
      <c r="P456" s="3">
        <v>29</v>
      </c>
      <c r="Q456" s="3">
        <f t="shared" si="46"/>
        <v>290</v>
      </c>
      <c r="R456" s="3" t="str">
        <f t="shared" si="47"/>
        <v>ITA-SG-29</v>
      </c>
      <c r="S456" s="3" t="str">
        <f t="shared" si="48"/>
        <v>022</v>
      </c>
    </row>
    <row r="457" spans="1:19" ht="12.75" customHeight="1" x14ac:dyDescent="0.3">
      <c r="A457" s="2">
        <v>459</v>
      </c>
      <c r="B457" s="2" t="s">
        <v>243</v>
      </c>
      <c r="C457" s="8" t="s">
        <v>8</v>
      </c>
      <c r="D457" s="2" t="s">
        <v>9</v>
      </c>
      <c r="E457" s="7" t="s">
        <v>10</v>
      </c>
      <c r="F457" s="2">
        <v>0</v>
      </c>
      <c r="G457" s="3">
        <v>16</v>
      </c>
      <c r="H457" s="3" t="s">
        <v>10</v>
      </c>
      <c r="J457" s="2">
        <v>459</v>
      </c>
      <c r="K457" s="2" t="str">
        <f t="shared" si="42"/>
        <v>M5022198</v>
      </c>
      <c r="L457" s="2" t="str">
        <f t="shared" si="43"/>
        <v>ITA</v>
      </c>
      <c r="M457" s="2" t="str">
        <f t="shared" si="44"/>
        <v>SG</v>
      </c>
      <c r="N457" s="2" t="str">
        <f t="shared" si="45"/>
        <v>terminato</v>
      </c>
      <c r="O457" s="2">
        <v>0</v>
      </c>
      <c r="P457" s="3">
        <v>16</v>
      </c>
      <c r="Q457" s="3" t="str">
        <f t="shared" si="46"/>
        <v/>
      </c>
      <c r="R457" s="3" t="str">
        <f t="shared" si="47"/>
        <v>ITA-SG-16</v>
      </c>
      <c r="S457" s="3" t="str">
        <f t="shared" si="48"/>
        <v>022</v>
      </c>
    </row>
    <row r="458" spans="1:19" ht="12.75" customHeight="1" x14ac:dyDescent="0.3">
      <c r="A458" s="2">
        <v>460</v>
      </c>
      <c r="B458" s="2" t="s">
        <v>243</v>
      </c>
      <c r="C458" s="8" t="s">
        <v>8</v>
      </c>
      <c r="D458" s="2" t="s">
        <v>9</v>
      </c>
      <c r="F458" s="2">
        <v>30</v>
      </c>
      <c r="G458" s="3">
        <v>39</v>
      </c>
      <c r="H458" s="3" t="str">
        <f>IF(E458="","non terminato","terminato")</f>
        <v>non terminato</v>
      </c>
      <c r="J458" s="2">
        <v>460</v>
      </c>
      <c r="K458" s="2" t="str">
        <f t="shared" si="42"/>
        <v>M5022198</v>
      </c>
      <c r="L458" s="2" t="str">
        <f t="shared" si="43"/>
        <v>ITA</v>
      </c>
      <c r="M458" s="2" t="str">
        <f t="shared" si="44"/>
        <v>SG</v>
      </c>
      <c r="N458" s="2" t="str">
        <f t="shared" si="45"/>
        <v/>
      </c>
      <c r="O458" s="2">
        <v>30</v>
      </c>
      <c r="P458" s="3">
        <v>39</v>
      </c>
      <c r="Q458" s="3">
        <f t="shared" si="46"/>
        <v>1170</v>
      </c>
      <c r="R458" s="3" t="str">
        <f t="shared" si="47"/>
        <v>ITA-SG-39</v>
      </c>
      <c r="S458" s="3" t="str">
        <f t="shared" si="48"/>
        <v>022</v>
      </c>
    </row>
    <row r="459" spans="1:19" ht="12.75" customHeight="1" x14ac:dyDescent="0.3">
      <c r="A459" s="2">
        <v>461</v>
      </c>
      <c r="B459" s="2" t="s">
        <v>244</v>
      </c>
      <c r="C459" s="8" t="s">
        <v>8</v>
      </c>
      <c r="D459" s="2" t="s">
        <v>44</v>
      </c>
      <c r="F459" s="2">
        <v>10</v>
      </c>
      <c r="G459" s="3">
        <v>39</v>
      </c>
      <c r="H459" s="3" t="str">
        <f>IF(E459="","non terminato","terminato")</f>
        <v>non terminato</v>
      </c>
      <c r="J459" s="2">
        <v>461</v>
      </c>
      <c r="K459" s="2" t="str">
        <f t="shared" si="42"/>
        <v>E0907190</v>
      </c>
      <c r="L459" s="2" t="str">
        <f t="shared" si="43"/>
        <v>ITA</v>
      </c>
      <c r="M459" s="2" t="str">
        <f t="shared" si="44"/>
        <v>zan pin SPA</v>
      </c>
      <c r="N459" s="2" t="str">
        <f t="shared" si="45"/>
        <v/>
      </c>
      <c r="O459" s="2">
        <v>10</v>
      </c>
      <c r="P459" s="3">
        <v>39</v>
      </c>
      <c r="Q459" s="3">
        <f t="shared" si="46"/>
        <v>390</v>
      </c>
      <c r="R459" s="3" t="str">
        <f t="shared" si="47"/>
        <v>ITA-zan pin SPA-39</v>
      </c>
      <c r="S459" s="3" t="str">
        <f t="shared" si="48"/>
        <v>907</v>
      </c>
    </row>
    <row r="460" spans="1:19" ht="12.75" customHeight="1" x14ac:dyDescent="0.3">
      <c r="A460" s="2">
        <v>462</v>
      </c>
      <c r="B460" s="2" t="s">
        <v>244</v>
      </c>
      <c r="C460" s="8" t="s">
        <v>8</v>
      </c>
      <c r="D460" s="2" t="s">
        <v>44</v>
      </c>
      <c r="F460" s="2">
        <v>30</v>
      </c>
      <c r="G460" s="3">
        <v>13</v>
      </c>
      <c r="H460" s="3" t="str">
        <f>IF(E460="","non terminato","terminato")</f>
        <v>non terminato</v>
      </c>
      <c r="J460" s="2">
        <v>462</v>
      </c>
      <c r="K460" s="2" t="str">
        <f t="shared" si="42"/>
        <v>E0907190</v>
      </c>
      <c r="L460" s="2" t="str">
        <f t="shared" si="43"/>
        <v>ITA</v>
      </c>
      <c r="M460" s="2" t="str">
        <f t="shared" si="44"/>
        <v>zan pin SPA</v>
      </c>
      <c r="N460" s="2" t="str">
        <f t="shared" si="45"/>
        <v/>
      </c>
      <c r="O460" s="2">
        <v>30</v>
      </c>
      <c r="P460" s="3">
        <v>13</v>
      </c>
      <c r="Q460" s="3">
        <f t="shared" si="46"/>
        <v>390</v>
      </c>
      <c r="R460" s="3" t="str">
        <f t="shared" si="47"/>
        <v>ITA-zan pin SPA-13</v>
      </c>
      <c r="S460" s="3" t="str">
        <f t="shared" si="48"/>
        <v>907</v>
      </c>
    </row>
    <row r="461" spans="1:19" ht="12.75" customHeight="1" x14ac:dyDescent="0.3">
      <c r="A461" s="2">
        <v>463</v>
      </c>
      <c r="B461" s="2" t="s">
        <v>244</v>
      </c>
      <c r="C461" s="8" t="s">
        <v>8</v>
      </c>
      <c r="D461" s="2" t="s">
        <v>44</v>
      </c>
      <c r="E461" s="7" t="s">
        <v>10</v>
      </c>
      <c r="F461" s="2">
        <v>0</v>
      </c>
      <c r="G461" s="3">
        <v>36</v>
      </c>
      <c r="H461" s="3" t="s">
        <v>10</v>
      </c>
      <c r="J461" s="2">
        <v>463</v>
      </c>
      <c r="K461" s="2" t="str">
        <f t="shared" si="42"/>
        <v>E0907190</v>
      </c>
      <c r="L461" s="2" t="str">
        <f t="shared" si="43"/>
        <v>ITA</v>
      </c>
      <c r="M461" s="2" t="str">
        <f t="shared" si="44"/>
        <v>zan pin SPA</v>
      </c>
      <c r="N461" s="2" t="str">
        <f t="shared" si="45"/>
        <v>terminato</v>
      </c>
      <c r="O461" s="2">
        <v>0</v>
      </c>
      <c r="P461" s="3">
        <v>36</v>
      </c>
      <c r="Q461" s="3" t="str">
        <f t="shared" si="46"/>
        <v/>
      </c>
      <c r="R461" s="3" t="str">
        <f t="shared" si="47"/>
        <v>ITA-zan pin SPA-36</v>
      </c>
      <c r="S461" s="3" t="str">
        <f t="shared" si="48"/>
        <v>907</v>
      </c>
    </row>
    <row r="462" spans="1:19" ht="12.75" customHeight="1" x14ac:dyDescent="0.3">
      <c r="A462" s="2">
        <v>464</v>
      </c>
      <c r="B462" s="2" t="s">
        <v>245</v>
      </c>
      <c r="C462" s="8" t="s">
        <v>8</v>
      </c>
      <c r="D462" s="2" t="s">
        <v>44</v>
      </c>
      <c r="E462" s="7" t="s">
        <v>10</v>
      </c>
      <c r="F462" s="2">
        <v>0</v>
      </c>
      <c r="G462" s="3">
        <v>21</v>
      </c>
      <c r="H462" s="3" t="s">
        <v>10</v>
      </c>
      <c r="J462" s="2">
        <v>464</v>
      </c>
      <c r="K462" s="2" t="str">
        <f t="shared" si="42"/>
        <v>R9504414</v>
      </c>
      <c r="L462" s="2" t="str">
        <f t="shared" si="43"/>
        <v>ITA</v>
      </c>
      <c r="M462" s="2" t="str">
        <f t="shared" si="44"/>
        <v>zan pin SPA</v>
      </c>
      <c r="N462" s="2" t="str">
        <f t="shared" si="45"/>
        <v>terminato</v>
      </c>
      <c r="O462" s="2">
        <v>0</v>
      </c>
      <c r="P462" s="3">
        <v>21</v>
      </c>
      <c r="Q462" s="3" t="str">
        <f t="shared" si="46"/>
        <v/>
      </c>
      <c r="R462" s="3" t="str">
        <f t="shared" si="47"/>
        <v>ITA-zan pin SPA-21</v>
      </c>
      <c r="S462" s="3" t="str">
        <f t="shared" si="48"/>
        <v>504</v>
      </c>
    </row>
    <row r="463" spans="1:19" ht="12.75" customHeight="1" x14ac:dyDescent="0.3">
      <c r="A463" s="2">
        <v>465</v>
      </c>
      <c r="B463" s="2" t="s">
        <v>246</v>
      </c>
      <c r="C463" s="8" t="s">
        <v>8</v>
      </c>
      <c r="D463" s="2" t="s">
        <v>177</v>
      </c>
      <c r="F463" s="2">
        <v>30</v>
      </c>
      <c r="G463" s="3">
        <v>17</v>
      </c>
      <c r="H463" s="3" t="str">
        <f>IF(E463="","non terminato","terminato")</f>
        <v>non terminato</v>
      </c>
      <c r="J463" s="2">
        <v>465</v>
      </c>
      <c r="K463" s="2" t="str">
        <f t="shared" si="42"/>
        <v>A9638905</v>
      </c>
      <c r="L463" s="2" t="str">
        <f t="shared" si="43"/>
        <v>ITA</v>
      </c>
      <c r="M463" s="2" t="str">
        <f t="shared" si="44"/>
        <v>mull</v>
      </c>
      <c r="N463" s="2" t="str">
        <f t="shared" si="45"/>
        <v/>
      </c>
      <c r="O463" s="2">
        <v>30</v>
      </c>
      <c r="P463" s="3">
        <v>17</v>
      </c>
      <c r="Q463" s="3">
        <f t="shared" si="46"/>
        <v>510</v>
      </c>
      <c r="R463" s="3" t="str">
        <f t="shared" si="47"/>
        <v>ITA-mull-17</v>
      </c>
      <c r="S463" s="3" t="str">
        <f t="shared" si="48"/>
        <v>638</v>
      </c>
    </row>
    <row r="464" spans="1:19" ht="12.75" customHeight="1" x14ac:dyDescent="0.3">
      <c r="A464" s="2">
        <v>466</v>
      </c>
      <c r="B464" s="2" t="s">
        <v>246</v>
      </c>
      <c r="C464" s="8" t="s">
        <v>8</v>
      </c>
      <c r="D464" s="2" t="s">
        <v>177</v>
      </c>
      <c r="E464" s="7" t="s">
        <v>10</v>
      </c>
      <c r="F464" s="2">
        <v>0</v>
      </c>
      <c r="G464" s="3">
        <v>22</v>
      </c>
      <c r="H464" s="3" t="s">
        <v>10</v>
      </c>
      <c r="J464" s="2">
        <v>466</v>
      </c>
      <c r="K464" s="2" t="str">
        <f t="shared" si="42"/>
        <v>A9638905</v>
      </c>
      <c r="L464" s="2" t="str">
        <f t="shared" si="43"/>
        <v>ITA</v>
      </c>
      <c r="M464" s="2" t="str">
        <f t="shared" si="44"/>
        <v>mull</v>
      </c>
      <c r="N464" s="2" t="str">
        <f t="shared" si="45"/>
        <v>terminato</v>
      </c>
      <c r="O464" s="2">
        <v>0</v>
      </c>
      <c r="P464" s="3">
        <v>22</v>
      </c>
      <c r="Q464" s="3" t="str">
        <f t="shared" si="46"/>
        <v/>
      </c>
      <c r="R464" s="3" t="str">
        <f t="shared" si="47"/>
        <v>ITA-mull-22</v>
      </c>
      <c r="S464" s="3" t="str">
        <f t="shared" si="48"/>
        <v>638</v>
      </c>
    </row>
    <row r="465" spans="1:19" ht="12.75" customHeight="1" x14ac:dyDescent="0.3">
      <c r="A465" s="2">
        <v>467</v>
      </c>
      <c r="B465" s="2" t="s">
        <v>247</v>
      </c>
      <c r="C465" s="8" t="s">
        <v>8</v>
      </c>
      <c r="D465" s="2" t="s">
        <v>51</v>
      </c>
      <c r="E465" s="7" t="s">
        <v>10</v>
      </c>
      <c r="F465" s="2">
        <v>0</v>
      </c>
      <c r="G465" s="3">
        <v>31</v>
      </c>
      <c r="H465" s="3" t="s">
        <v>10</v>
      </c>
      <c r="J465" s="2">
        <v>467</v>
      </c>
      <c r="K465" s="2" t="str">
        <f t="shared" si="42"/>
        <v>S4084044</v>
      </c>
      <c r="L465" s="2" t="str">
        <f t="shared" si="43"/>
        <v>ITA</v>
      </c>
      <c r="M465" s="2" t="str">
        <f t="shared" si="44"/>
        <v>zan S.R.L.</v>
      </c>
      <c r="N465" s="2" t="str">
        <f t="shared" si="45"/>
        <v>terminato</v>
      </c>
      <c r="O465" s="2">
        <v>0</v>
      </c>
      <c r="P465" s="3">
        <v>31</v>
      </c>
      <c r="Q465" s="3" t="str">
        <f t="shared" si="46"/>
        <v/>
      </c>
      <c r="R465" s="3" t="str">
        <f t="shared" si="47"/>
        <v>ITA-zan S.R.L.-31</v>
      </c>
      <c r="S465" s="3" t="str">
        <f t="shared" si="48"/>
        <v>084</v>
      </c>
    </row>
    <row r="466" spans="1:19" ht="12.75" customHeight="1" x14ac:dyDescent="0.3">
      <c r="A466" s="2">
        <v>468</v>
      </c>
      <c r="B466" s="2" t="s">
        <v>247</v>
      </c>
      <c r="C466" s="8" t="s">
        <v>8</v>
      </c>
      <c r="D466" s="2" t="s">
        <v>51</v>
      </c>
      <c r="F466" s="2">
        <v>10</v>
      </c>
      <c r="G466" s="3">
        <v>39</v>
      </c>
      <c r="H466" s="3" t="str">
        <f>IF(E466="","non terminato","terminato")</f>
        <v>non terminato</v>
      </c>
      <c r="J466" s="2">
        <v>468</v>
      </c>
      <c r="K466" s="2" t="str">
        <f t="shared" si="42"/>
        <v>S4084044</v>
      </c>
      <c r="L466" s="2" t="str">
        <f t="shared" si="43"/>
        <v>ITA</v>
      </c>
      <c r="M466" s="2" t="str">
        <f t="shared" si="44"/>
        <v>zan S.R.L.</v>
      </c>
      <c r="N466" s="2" t="str">
        <f t="shared" si="45"/>
        <v/>
      </c>
      <c r="O466" s="2">
        <v>10</v>
      </c>
      <c r="P466" s="3">
        <v>39</v>
      </c>
      <c r="Q466" s="3">
        <f t="shared" si="46"/>
        <v>390</v>
      </c>
      <c r="R466" s="3" t="str">
        <f t="shared" si="47"/>
        <v>ITA-zan S.R.L.-39</v>
      </c>
      <c r="S466" s="3" t="str">
        <f t="shared" si="48"/>
        <v>084</v>
      </c>
    </row>
    <row r="467" spans="1:19" ht="12.75" customHeight="1" x14ac:dyDescent="0.3">
      <c r="A467" s="2">
        <v>469</v>
      </c>
      <c r="B467" s="2" t="s">
        <v>247</v>
      </c>
      <c r="C467" s="8" t="s">
        <v>8</v>
      </c>
      <c r="D467" s="2" t="s">
        <v>51</v>
      </c>
      <c r="F467" s="2">
        <v>30</v>
      </c>
      <c r="G467" s="3">
        <v>23</v>
      </c>
      <c r="H467" s="3" t="str">
        <f>IF(E467="","non terminato","terminato")</f>
        <v>non terminato</v>
      </c>
      <c r="J467" s="2">
        <v>469</v>
      </c>
      <c r="K467" s="2" t="str">
        <f t="shared" si="42"/>
        <v>S4084044</v>
      </c>
      <c r="L467" s="2" t="str">
        <f t="shared" si="43"/>
        <v>ITA</v>
      </c>
      <c r="M467" s="2" t="str">
        <f t="shared" si="44"/>
        <v>zan S.R.L.</v>
      </c>
      <c r="N467" s="2" t="str">
        <f t="shared" si="45"/>
        <v/>
      </c>
      <c r="O467" s="2">
        <v>30</v>
      </c>
      <c r="P467" s="3">
        <v>23</v>
      </c>
      <c r="Q467" s="3">
        <f t="shared" si="46"/>
        <v>690</v>
      </c>
      <c r="R467" s="3" t="str">
        <f t="shared" si="47"/>
        <v>ITA-zan S.R.L.-23</v>
      </c>
      <c r="S467" s="3" t="str">
        <f t="shared" si="48"/>
        <v>084</v>
      </c>
    </row>
    <row r="468" spans="1:19" ht="12.75" customHeight="1" x14ac:dyDescent="0.3">
      <c r="A468" s="2">
        <v>470</v>
      </c>
      <c r="B468" s="2" t="s">
        <v>248</v>
      </c>
      <c r="C468" s="8" t="s">
        <v>8</v>
      </c>
      <c r="D468" s="2" t="s">
        <v>33</v>
      </c>
      <c r="F468" s="2">
        <v>20</v>
      </c>
      <c r="G468" s="3">
        <v>15</v>
      </c>
      <c r="H468" s="3" t="str">
        <f>IF(E468="","non terminato","terminato")</f>
        <v>non terminato</v>
      </c>
      <c r="J468" s="2">
        <v>470</v>
      </c>
      <c r="K468" s="2" t="str">
        <f t="shared" si="42"/>
        <v>D6133515</v>
      </c>
      <c r="L468" s="2" t="str">
        <f t="shared" si="43"/>
        <v>ITA</v>
      </c>
      <c r="M468" s="2" t="str">
        <f t="shared" si="44"/>
        <v>zan VETRI</v>
      </c>
      <c r="N468" s="2" t="str">
        <f t="shared" si="45"/>
        <v/>
      </c>
      <c r="O468" s="2">
        <v>20</v>
      </c>
      <c r="P468" s="3">
        <v>15</v>
      </c>
      <c r="Q468" s="3">
        <f t="shared" si="46"/>
        <v>300</v>
      </c>
      <c r="R468" s="3" t="str">
        <f t="shared" si="47"/>
        <v>ITA-zan VETRI-15</v>
      </c>
      <c r="S468" s="3" t="str">
        <f t="shared" si="48"/>
        <v>133</v>
      </c>
    </row>
    <row r="469" spans="1:19" ht="12.75" customHeight="1" x14ac:dyDescent="0.3">
      <c r="A469" s="2">
        <v>471</v>
      </c>
      <c r="B469" s="2" t="s">
        <v>248</v>
      </c>
      <c r="C469" s="8" t="s">
        <v>8</v>
      </c>
      <c r="D469" s="2" t="s">
        <v>33</v>
      </c>
      <c r="E469" s="7" t="s">
        <v>10</v>
      </c>
      <c r="F469" s="2">
        <v>0</v>
      </c>
      <c r="G469" s="3">
        <v>28</v>
      </c>
      <c r="H469" s="3" t="s">
        <v>10</v>
      </c>
      <c r="J469" s="2">
        <v>471</v>
      </c>
      <c r="K469" s="2" t="str">
        <f t="shared" si="42"/>
        <v>D6133515</v>
      </c>
      <c r="L469" s="2" t="str">
        <f t="shared" si="43"/>
        <v>ITA</v>
      </c>
      <c r="M469" s="2" t="str">
        <f t="shared" si="44"/>
        <v>zan VETRI</v>
      </c>
      <c r="N469" s="2" t="str">
        <f t="shared" si="45"/>
        <v>terminato</v>
      </c>
      <c r="O469" s="2">
        <v>0</v>
      </c>
      <c r="P469" s="3">
        <v>28</v>
      </c>
      <c r="Q469" s="3" t="str">
        <f t="shared" si="46"/>
        <v/>
      </c>
      <c r="R469" s="3" t="str">
        <f t="shared" si="47"/>
        <v>ITA-zan VETRI-28</v>
      </c>
      <c r="S469" s="3" t="str">
        <f t="shared" si="48"/>
        <v>133</v>
      </c>
    </row>
    <row r="470" spans="1:19" ht="12.75" customHeight="1" x14ac:dyDescent="0.3">
      <c r="A470" s="2">
        <v>472</v>
      </c>
      <c r="B470" s="2" t="s">
        <v>248</v>
      </c>
      <c r="C470" s="8" t="s">
        <v>8</v>
      </c>
      <c r="D470" s="2" t="s">
        <v>33</v>
      </c>
      <c r="F470" s="2">
        <v>30</v>
      </c>
      <c r="G470" s="3">
        <v>23</v>
      </c>
      <c r="H470" s="3" t="str">
        <f>IF(E470="","non terminato","terminato")</f>
        <v>non terminato</v>
      </c>
      <c r="J470" s="2">
        <v>472</v>
      </c>
      <c r="K470" s="2" t="str">
        <f t="shared" si="42"/>
        <v>D6133515</v>
      </c>
      <c r="L470" s="2" t="str">
        <f t="shared" si="43"/>
        <v>ITA</v>
      </c>
      <c r="M470" s="2" t="str">
        <f t="shared" si="44"/>
        <v>zan VETRI</v>
      </c>
      <c r="N470" s="2" t="str">
        <f t="shared" si="45"/>
        <v/>
      </c>
      <c r="O470" s="2">
        <v>30</v>
      </c>
      <c r="P470" s="3">
        <v>23</v>
      </c>
      <c r="Q470" s="3">
        <f t="shared" si="46"/>
        <v>690</v>
      </c>
      <c r="R470" s="3" t="str">
        <f t="shared" si="47"/>
        <v>ITA-zan VETRI-23</v>
      </c>
      <c r="S470" s="3" t="str">
        <f t="shared" si="48"/>
        <v>133</v>
      </c>
    </row>
    <row r="471" spans="1:19" ht="12.75" customHeight="1" x14ac:dyDescent="0.3">
      <c r="A471" s="2">
        <v>473</v>
      </c>
      <c r="B471" s="2" t="s">
        <v>248</v>
      </c>
      <c r="C471" s="8" t="s">
        <v>8</v>
      </c>
      <c r="D471" s="2" t="s">
        <v>33</v>
      </c>
      <c r="F471" s="2">
        <v>10</v>
      </c>
      <c r="G471" s="3">
        <v>32</v>
      </c>
      <c r="H471" s="3" t="str">
        <f>IF(E471="","non terminato","terminato")</f>
        <v>non terminato</v>
      </c>
      <c r="J471" s="2">
        <v>473</v>
      </c>
      <c r="K471" s="2" t="str">
        <f t="shared" si="42"/>
        <v>D6133515</v>
      </c>
      <c r="L471" s="2" t="str">
        <f t="shared" si="43"/>
        <v>ITA</v>
      </c>
      <c r="M471" s="2" t="str">
        <f t="shared" si="44"/>
        <v>zan VETRI</v>
      </c>
      <c r="N471" s="2" t="str">
        <f t="shared" si="45"/>
        <v/>
      </c>
      <c r="O471" s="2">
        <v>10</v>
      </c>
      <c r="P471" s="3">
        <v>32</v>
      </c>
      <c r="Q471" s="3">
        <f t="shared" si="46"/>
        <v>320</v>
      </c>
      <c r="R471" s="3" t="str">
        <f t="shared" si="47"/>
        <v>ITA-zan VETRI-32</v>
      </c>
      <c r="S471" s="3" t="str">
        <f t="shared" si="48"/>
        <v>133</v>
      </c>
    </row>
    <row r="472" spans="1:19" ht="12.75" customHeight="1" x14ac:dyDescent="0.3">
      <c r="A472" s="2">
        <v>474</v>
      </c>
      <c r="B472" s="2" t="s">
        <v>249</v>
      </c>
      <c r="C472" s="8" t="s">
        <v>8</v>
      </c>
      <c r="D472" s="2" t="s">
        <v>44</v>
      </c>
      <c r="E472" s="7" t="s">
        <v>10</v>
      </c>
      <c r="F472" s="2">
        <v>0</v>
      </c>
      <c r="G472" s="3">
        <v>12</v>
      </c>
      <c r="H472" s="3" t="s">
        <v>10</v>
      </c>
      <c r="J472" s="2">
        <v>474</v>
      </c>
      <c r="K472" s="2" t="str">
        <f t="shared" si="42"/>
        <v>F0271865</v>
      </c>
      <c r="L472" s="2" t="str">
        <f t="shared" si="43"/>
        <v>ITA</v>
      </c>
      <c r="M472" s="2" t="str">
        <f t="shared" si="44"/>
        <v>zan pin SPA</v>
      </c>
      <c r="N472" s="2" t="str">
        <f t="shared" si="45"/>
        <v>terminato</v>
      </c>
      <c r="O472" s="2">
        <v>0</v>
      </c>
      <c r="P472" s="3">
        <v>12</v>
      </c>
      <c r="Q472" s="3" t="str">
        <f t="shared" si="46"/>
        <v/>
      </c>
      <c r="R472" s="3" t="str">
        <f t="shared" si="47"/>
        <v>ITA-zan pin SPA-12</v>
      </c>
      <c r="S472" s="3" t="str">
        <f t="shared" si="48"/>
        <v>271</v>
      </c>
    </row>
    <row r="473" spans="1:19" ht="12.75" customHeight="1" x14ac:dyDescent="0.3">
      <c r="A473" s="2">
        <v>475</v>
      </c>
      <c r="B473" s="2" t="s">
        <v>249</v>
      </c>
      <c r="C473" s="8" t="s">
        <v>8</v>
      </c>
      <c r="D473" s="2" t="s">
        <v>44</v>
      </c>
      <c r="F473" s="2">
        <v>30</v>
      </c>
      <c r="G473" s="3">
        <v>18</v>
      </c>
      <c r="H473" s="3" t="str">
        <f>IF(E473="","non terminato","terminato")</f>
        <v>non terminato</v>
      </c>
      <c r="J473" s="2">
        <v>475</v>
      </c>
      <c r="K473" s="2" t="str">
        <f t="shared" si="42"/>
        <v>F0271865</v>
      </c>
      <c r="L473" s="2" t="str">
        <f t="shared" si="43"/>
        <v>ITA</v>
      </c>
      <c r="M473" s="2" t="str">
        <f t="shared" si="44"/>
        <v>zan pin SPA</v>
      </c>
      <c r="N473" s="2" t="str">
        <f t="shared" si="45"/>
        <v/>
      </c>
      <c r="O473" s="2">
        <v>30</v>
      </c>
      <c r="P473" s="3">
        <v>18</v>
      </c>
      <c r="Q473" s="3">
        <f t="shared" si="46"/>
        <v>540</v>
      </c>
      <c r="R473" s="3" t="str">
        <f t="shared" si="47"/>
        <v>ITA-zan pin SPA-18</v>
      </c>
      <c r="S473" s="3" t="str">
        <f t="shared" si="48"/>
        <v>271</v>
      </c>
    </row>
    <row r="474" spans="1:19" ht="12.75" customHeight="1" x14ac:dyDescent="0.3">
      <c r="A474" s="2">
        <v>476</v>
      </c>
      <c r="B474" s="2" t="s">
        <v>250</v>
      </c>
      <c r="C474" s="8" t="s">
        <v>8</v>
      </c>
      <c r="D474" s="2" t="s">
        <v>72</v>
      </c>
      <c r="E474" s="7" t="s">
        <v>10</v>
      </c>
      <c r="F474" s="2">
        <v>0</v>
      </c>
      <c r="G474" s="3">
        <v>24</v>
      </c>
      <c r="H474" s="3" t="s">
        <v>10</v>
      </c>
      <c r="J474" s="2">
        <v>476</v>
      </c>
      <c r="K474" s="2" t="str">
        <f t="shared" si="42"/>
        <v>E9917874</v>
      </c>
      <c r="L474" s="2" t="str">
        <f t="shared" si="43"/>
        <v>ITA</v>
      </c>
      <c r="M474" s="2" t="str">
        <f t="shared" si="44"/>
        <v>lollo SRL</v>
      </c>
      <c r="N474" s="2" t="str">
        <f t="shared" si="45"/>
        <v>terminato</v>
      </c>
      <c r="O474" s="2">
        <v>0</v>
      </c>
      <c r="P474" s="3">
        <v>24</v>
      </c>
      <c r="Q474" s="3" t="str">
        <f t="shared" si="46"/>
        <v/>
      </c>
      <c r="R474" s="3" t="str">
        <f t="shared" si="47"/>
        <v>ITA-lollo SRL-24</v>
      </c>
      <c r="S474" s="3" t="str">
        <f t="shared" si="48"/>
        <v>917</v>
      </c>
    </row>
    <row r="475" spans="1:19" ht="12.75" customHeight="1" x14ac:dyDescent="0.3">
      <c r="A475" s="2">
        <v>477</v>
      </c>
      <c r="B475" s="2" t="s">
        <v>251</v>
      </c>
      <c r="C475" s="8" t="s">
        <v>8</v>
      </c>
      <c r="D475" s="2" t="s">
        <v>46</v>
      </c>
      <c r="E475" s="7" t="s">
        <v>10</v>
      </c>
      <c r="F475" s="2">
        <v>0</v>
      </c>
      <c r="G475" s="3">
        <v>19</v>
      </c>
      <c r="H475" s="3" t="s">
        <v>10</v>
      </c>
      <c r="J475" s="2">
        <v>477</v>
      </c>
      <c r="K475" s="2" t="str">
        <f t="shared" si="42"/>
        <v>R2061646</v>
      </c>
      <c r="L475" s="2" t="str">
        <f t="shared" si="43"/>
        <v>ITA</v>
      </c>
      <c r="M475" s="2" t="str">
        <f t="shared" si="44"/>
        <v>SICURpin SUD S.r.l</v>
      </c>
      <c r="N475" s="2" t="str">
        <f t="shared" si="45"/>
        <v>terminato</v>
      </c>
      <c r="O475" s="2">
        <v>0</v>
      </c>
      <c r="P475" s="3">
        <v>19</v>
      </c>
      <c r="Q475" s="3" t="str">
        <f t="shared" si="46"/>
        <v/>
      </c>
      <c r="R475" s="3" t="str">
        <f t="shared" si="47"/>
        <v>ITA-SICURpin SUD S.r.l-19</v>
      </c>
      <c r="S475" s="3" t="str">
        <f t="shared" si="48"/>
        <v>061</v>
      </c>
    </row>
    <row r="476" spans="1:19" ht="12.75" customHeight="1" x14ac:dyDescent="0.3">
      <c r="A476" s="2">
        <v>478</v>
      </c>
      <c r="B476" s="2" t="s">
        <v>251</v>
      </c>
      <c r="C476" s="8" t="s">
        <v>8</v>
      </c>
      <c r="D476" s="2" t="s">
        <v>46</v>
      </c>
      <c r="F476" s="2">
        <v>20</v>
      </c>
      <c r="G476" s="3">
        <v>24</v>
      </c>
      <c r="H476" s="3" t="str">
        <f>IF(E476="","non terminato","terminato")</f>
        <v>non terminato</v>
      </c>
      <c r="J476" s="2">
        <v>478</v>
      </c>
      <c r="K476" s="2" t="str">
        <f t="shared" si="42"/>
        <v>R2061646</v>
      </c>
      <c r="L476" s="2" t="str">
        <f t="shared" si="43"/>
        <v>ITA</v>
      </c>
      <c r="M476" s="2" t="str">
        <f t="shared" si="44"/>
        <v>SICURpin SUD S.r.l</v>
      </c>
      <c r="N476" s="2" t="str">
        <f t="shared" si="45"/>
        <v/>
      </c>
      <c r="O476" s="2">
        <v>20</v>
      </c>
      <c r="P476" s="3">
        <v>24</v>
      </c>
      <c r="Q476" s="3">
        <f t="shared" si="46"/>
        <v>480</v>
      </c>
      <c r="R476" s="3" t="str">
        <f t="shared" si="47"/>
        <v>ITA-SICURpin SUD S.r.l-24</v>
      </c>
      <c r="S476" s="3" t="str">
        <f t="shared" si="48"/>
        <v>061</v>
      </c>
    </row>
    <row r="477" spans="1:19" ht="12.75" customHeight="1" x14ac:dyDescent="0.3">
      <c r="A477" s="2">
        <v>479</v>
      </c>
      <c r="B477" s="2" t="s">
        <v>251</v>
      </c>
      <c r="C477" s="8" t="s">
        <v>8</v>
      </c>
      <c r="D477" s="2" t="s">
        <v>46</v>
      </c>
      <c r="F477" s="2">
        <v>30</v>
      </c>
      <c r="G477" s="3">
        <v>26</v>
      </c>
      <c r="H477" s="3" t="str">
        <f>IF(E477="","non terminato","terminato")</f>
        <v>non terminato</v>
      </c>
      <c r="J477" s="2">
        <v>479</v>
      </c>
      <c r="K477" s="2" t="str">
        <f t="shared" si="42"/>
        <v>R2061646</v>
      </c>
      <c r="L477" s="2" t="str">
        <f t="shared" si="43"/>
        <v>ITA</v>
      </c>
      <c r="M477" s="2" t="str">
        <f t="shared" si="44"/>
        <v>SICURpin SUD S.r.l</v>
      </c>
      <c r="N477" s="2" t="str">
        <f t="shared" si="45"/>
        <v/>
      </c>
      <c r="O477" s="2">
        <v>30</v>
      </c>
      <c r="P477" s="3">
        <v>26</v>
      </c>
      <c r="Q477" s="3">
        <f t="shared" si="46"/>
        <v>780</v>
      </c>
      <c r="R477" s="3" t="str">
        <f t="shared" si="47"/>
        <v>ITA-SICURpin SUD S.r.l-26</v>
      </c>
      <c r="S477" s="3" t="str">
        <f t="shared" si="48"/>
        <v>061</v>
      </c>
    </row>
    <row r="478" spans="1:19" ht="12.75" customHeight="1" x14ac:dyDescent="0.3">
      <c r="A478" s="2">
        <v>480</v>
      </c>
      <c r="B478" s="2" t="s">
        <v>252</v>
      </c>
      <c r="C478" s="8" t="s">
        <v>8</v>
      </c>
      <c r="D478" s="2" t="s">
        <v>94</v>
      </c>
      <c r="F478" s="2">
        <v>30</v>
      </c>
      <c r="G478" s="3">
        <v>40</v>
      </c>
      <c r="H478" s="3" t="str">
        <f>IF(E478="","non terminato","terminato")</f>
        <v>non terminato</v>
      </c>
      <c r="J478" s="2">
        <v>480</v>
      </c>
      <c r="K478" s="2" t="str">
        <f t="shared" si="42"/>
        <v>A6416788</v>
      </c>
      <c r="L478" s="2" t="str">
        <f t="shared" si="43"/>
        <v>ITA</v>
      </c>
      <c r="M478" s="2" t="str">
        <f t="shared" si="44"/>
        <v>zan SPA</v>
      </c>
      <c r="N478" s="2" t="str">
        <f t="shared" si="45"/>
        <v/>
      </c>
      <c r="O478" s="2">
        <v>30</v>
      </c>
      <c r="P478" s="3">
        <v>40</v>
      </c>
      <c r="Q478" s="3">
        <f t="shared" si="46"/>
        <v>1200</v>
      </c>
      <c r="R478" s="3" t="str">
        <f t="shared" si="47"/>
        <v>ITA-zan SPA-40</v>
      </c>
      <c r="S478" s="3" t="str">
        <f t="shared" si="48"/>
        <v>416</v>
      </c>
    </row>
    <row r="479" spans="1:19" ht="12.75" customHeight="1" x14ac:dyDescent="0.3">
      <c r="A479" s="2">
        <v>481</v>
      </c>
      <c r="B479" s="2" t="s">
        <v>253</v>
      </c>
      <c r="C479" s="8" t="s">
        <v>8</v>
      </c>
      <c r="D479" s="2" t="s">
        <v>33</v>
      </c>
      <c r="E479" s="7" t="s">
        <v>10</v>
      </c>
      <c r="F479" s="2">
        <v>0</v>
      </c>
      <c r="G479" s="3">
        <v>13</v>
      </c>
      <c r="H479" s="3" t="s">
        <v>10</v>
      </c>
      <c r="J479" s="2">
        <v>481</v>
      </c>
      <c r="K479" s="2" t="str">
        <f t="shared" si="42"/>
        <v>R6999605</v>
      </c>
      <c r="L479" s="2" t="str">
        <f t="shared" si="43"/>
        <v>ITA</v>
      </c>
      <c r="M479" s="2" t="str">
        <f t="shared" si="44"/>
        <v>zan VETRI</v>
      </c>
      <c r="N479" s="2" t="str">
        <f t="shared" si="45"/>
        <v>terminato</v>
      </c>
      <c r="O479" s="2">
        <v>0</v>
      </c>
      <c r="P479" s="3">
        <v>13</v>
      </c>
      <c r="Q479" s="3" t="str">
        <f t="shared" si="46"/>
        <v/>
      </c>
      <c r="R479" s="3" t="str">
        <f t="shared" si="47"/>
        <v>ITA-zan VETRI-13</v>
      </c>
      <c r="S479" s="3" t="str">
        <f t="shared" si="48"/>
        <v>999</v>
      </c>
    </row>
    <row r="480" spans="1:19" ht="12.75" customHeight="1" x14ac:dyDescent="0.3">
      <c r="A480" s="2">
        <v>482</v>
      </c>
      <c r="B480" s="2" t="s">
        <v>253</v>
      </c>
      <c r="C480" s="8" t="s">
        <v>8</v>
      </c>
      <c r="D480" s="2" t="s">
        <v>33</v>
      </c>
      <c r="F480" s="2">
        <v>10</v>
      </c>
      <c r="G480" s="3">
        <v>10</v>
      </c>
      <c r="H480" s="3" t="str">
        <f>IF(E480="","non terminato","terminato")</f>
        <v>non terminato</v>
      </c>
      <c r="J480" s="2">
        <v>482</v>
      </c>
      <c r="K480" s="2" t="str">
        <f t="shared" si="42"/>
        <v>R6999605</v>
      </c>
      <c r="L480" s="2" t="str">
        <f t="shared" si="43"/>
        <v>ITA</v>
      </c>
      <c r="M480" s="2" t="str">
        <f t="shared" si="44"/>
        <v>zan VETRI</v>
      </c>
      <c r="N480" s="2" t="str">
        <f t="shared" si="45"/>
        <v/>
      </c>
      <c r="O480" s="2">
        <v>10</v>
      </c>
      <c r="P480" s="3">
        <v>10</v>
      </c>
      <c r="Q480" s="3">
        <f t="shared" si="46"/>
        <v>100</v>
      </c>
      <c r="R480" s="3" t="str">
        <f t="shared" si="47"/>
        <v>ITA-zan VETRI-10</v>
      </c>
      <c r="S480" s="3" t="str">
        <f t="shared" si="48"/>
        <v>999</v>
      </c>
    </row>
    <row r="481" spans="1:19" ht="12.75" customHeight="1" x14ac:dyDescent="0.3">
      <c r="A481" s="2">
        <v>483</v>
      </c>
      <c r="B481" s="2" t="s">
        <v>253</v>
      </c>
      <c r="C481" s="8" t="s">
        <v>8</v>
      </c>
      <c r="D481" s="2" t="s">
        <v>33</v>
      </c>
      <c r="F481" s="2">
        <v>30</v>
      </c>
      <c r="G481" s="3">
        <v>18</v>
      </c>
      <c r="H481" s="3" t="str">
        <f>IF(E481="","non terminato","terminato")</f>
        <v>non terminato</v>
      </c>
      <c r="J481" s="2">
        <v>483</v>
      </c>
      <c r="K481" s="2" t="str">
        <f t="shared" si="42"/>
        <v>R6999605</v>
      </c>
      <c r="L481" s="2" t="str">
        <f t="shared" si="43"/>
        <v>ITA</v>
      </c>
      <c r="M481" s="2" t="str">
        <f t="shared" si="44"/>
        <v>zan VETRI</v>
      </c>
      <c r="N481" s="2" t="str">
        <f t="shared" si="45"/>
        <v/>
      </c>
      <c r="O481" s="2">
        <v>30</v>
      </c>
      <c r="P481" s="3">
        <v>18</v>
      </c>
      <c r="Q481" s="3">
        <f t="shared" si="46"/>
        <v>540</v>
      </c>
      <c r="R481" s="3" t="str">
        <f t="shared" si="47"/>
        <v>ITA-zan VETRI-18</v>
      </c>
      <c r="S481" s="3" t="str">
        <f t="shared" si="48"/>
        <v>999</v>
      </c>
    </row>
    <row r="482" spans="1:19" ht="12.75" customHeight="1" x14ac:dyDescent="0.3">
      <c r="A482" s="2">
        <v>484</v>
      </c>
      <c r="B482" s="2" t="s">
        <v>254</v>
      </c>
      <c r="C482" s="8" t="s">
        <v>8</v>
      </c>
      <c r="D482" s="2" t="s">
        <v>9</v>
      </c>
      <c r="E482" s="7" t="s">
        <v>10</v>
      </c>
      <c r="F482" s="2">
        <v>0</v>
      </c>
      <c r="G482" s="3">
        <v>26</v>
      </c>
      <c r="H482" s="3" t="s">
        <v>10</v>
      </c>
      <c r="J482" s="2">
        <v>484</v>
      </c>
      <c r="K482" s="2" t="str">
        <f t="shared" si="42"/>
        <v>R2192190</v>
      </c>
      <c r="L482" s="2" t="str">
        <f t="shared" si="43"/>
        <v>ITA</v>
      </c>
      <c r="M482" s="2" t="str">
        <f t="shared" si="44"/>
        <v>SG</v>
      </c>
      <c r="N482" s="2" t="str">
        <f t="shared" si="45"/>
        <v>terminato</v>
      </c>
      <c r="O482" s="2">
        <v>0</v>
      </c>
      <c r="P482" s="3">
        <v>26</v>
      </c>
      <c r="Q482" s="3" t="str">
        <f t="shared" si="46"/>
        <v/>
      </c>
      <c r="R482" s="3" t="str">
        <f t="shared" si="47"/>
        <v>ITA-SG-26</v>
      </c>
      <c r="S482" s="3" t="str">
        <f t="shared" si="48"/>
        <v>192</v>
      </c>
    </row>
    <row r="483" spans="1:19" ht="12.75" customHeight="1" x14ac:dyDescent="0.3">
      <c r="A483" s="2">
        <v>485</v>
      </c>
      <c r="B483" s="2" t="s">
        <v>254</v>
      </c>
      <c r="C483" s="8" t="s">
        <v>8</v>
      </c>
      <c r="D483" s="2" t="s">
        <v>9</v>
      </c>
      <c r="F483" s="2">
        <v>30</v>
      </c>
      <c r="G483" s="3">
        <v>30</v>
      </c>
      <c r="H483" s="3" t="str">
        <f>IF(E483="","non terminato","terminato")</f>
        <v>non terminato</v>
      </c>
      <c r="J483" s="2">
        <v>485</v>
      </c>
      <c r="K483" s="2" t="str">
        <f t="shared" si="42"/>
        <v>R2192190</v>
      </c>
      <c r="L483" s="2" t="str">
        <f t="shared" si="43"/>
        <v>ITA</v>
      </c>
      <c r="M483" s="2" t="str">
        <f t="shared" si="44"/>
        <v>SG</v>
      </c>
      <c r="N483" s="2" t="str">
        <f t="shared" si="45"/>
        <v/>
      </c>
      <c r="O483" s="2">
        <v>30</v>
      </c>
      <c r="P483" s="3">
        <v>30</v>
      </c>
      <c r="Q483" s="3">
        <f t="shared" si="46"/>
        <v>900</v>
      </c>
      <c r="R483" s="3" t="str">
        <f t="shared" si="47"/>
        <v>ITA-SG-30</v>
      </c>
      <c r="S483" s="3" t="str">
        <f t="shared" si="48"/>
        <v>192</v>
      </c>
    </row>
    <row r="484" spans="1:19" ht="12.75" customHeight="1" x14ac:dyDescent="0.3">
      <c r="A484" s="2">
        <v>486</v>
      </c>
      <c r="B484" s="2" t="s">
        <v>255</v>
      </c>
      <c r="C484" s="8" t="s">
        <v>8</v>
      </c>
      <c r="D484" s="2" t="s">
        <v>9</v>
      </c>
      <c r="E484" s="7" t="s">
        <v>10</v>
      </c>
      <c r="F484" s="2">
        <v>0</v>
      </c>
      <c r="G484" s="3">
        <v>24</v>
      </c>
      <c r="H484" s="3" t="s">
        <v>10</v>
      </c>
      <c r="J484" s="2">
        <v>486</v>
      </c>
      <c r="K484" s="2" t="str">
        <f t="shared" si="42"/>
        <v>F0940215</v>
      </c>
      <c r="L484" s="2" t="str">
        <f t="shared" si="43"/>
        <v>ITA</v>
      </c>
      <c r="M484" s="2" t="str">
        <f t="shared" si="44"/>
        <v>SG</v>
      </c>
      <c r="N484" s="2" t="str">
        <f t="shared" si="45"/>
        <v>terminato</v>
      </c>
      <c r="O484" s="2">
        <v>0</v>
      </c>
      <c r="P484" s="3">
        <v>24</v>
      </c>
      <c r="Q484" s="3" t="str">
        <f t="shared" si="46"/>
        <v/>
      </c>
      <c r="R484" s="3" t="str">
        <f t="shared" si="47"/>
        <v>ITA-SG-24</v>
      </c>
      <c r="S484" s="3" t="str">
        <f t="shared" si="48"/>
        <v>940</v>
      </c>
    </row>
    <row r="485" spans="1:19" ht="12.75" customHeight="1" x14ac:dyDescent="0.3">
      <c r="A485" s="2">
        <v>487</v>
      </c>
      <c r="B485" s="2" t="s">
        <v>255</v>
      </c>
      <c r="C485" s="8" t="s">
        <v>8</v>
      </c>
      <c r="D485" s="2" t="s">
        <v>9</v>
      </c>
      <c r="F485" s="2">
        <v>20</v>
      </c>
      <c r="G485" s="3">
        <v>27</v>
      </c>
      <c r="H485" s="3" t="str">
        <f>IF(E485="","non terminato","terminato")</f>
        <v>non terminato</v>
      </c>
      <c r="J485" s="2">
        <v>487</v>
      </c>
      <c r="K485" s="2" t="str">
        <f t="shared" si="42"/>
        <v>F0940215</v>
      </c>
      <c r="L485" s="2" t="str">
        <f t="shared" si="43"/>
        <v>ITA</v>
      </c>
      <c r="M485" s="2" t="str">
        <f t="shared" si="44"/>
        <v>SG</v>
      </c>
      <c r="N485" s="2" t="str">
        <f t="shared" si="45"/>
        <v/>
      </c>
      <c r="O485" s="2">
        <v>20</v>
      </c>
      <c r="P485" s="3">
        <v>27</v>
      </c>
      <c r="Q485" s="3">
        <f t="shared" si="46"/>
        <v>540</v>
      </c>
      <c r="R485" s="3" t="str">
        <f t="shared" si="47"/>
        <v>ITA-SG-27</v>
      </c>
      <c r="S485" s="3" t="str">
        <f t="shared" si="48"/>
        <v>940</v>
      </c>
    </row>
    <row r="486" spans="1:19" ht="12.75" customHeight="1" x14ac:dyDescent="0.3">
      <c r="A486" s="2">
        <v>488</v>
      </c>
      <c r="B486" s="2" t="s">
        <v>255</v>
      </c>
      <c r="C486" s="8" t="s">
        <v>8</v>
      </c>
      <c r="D486" s="2" t="s">
        <v>9</v>
      </c>
      <c r="F486" s="2">
        <v>10</v>
      </c>
      <c r="G486" s="3">
        <v>26</v>
      </c>
      <c r="H486" s="3" t="str">
        <f>IF(E486="","non terminato","terminato")</f>
        <v>non terminato</v>
      </c>
      <c r="J486" s="2">
        <v>488</v>
      </c>
      <c r="K486" s="2" t="str">
        <f t="shared" si="42"/>
        <v>F0940215</v>
      </c>
      <c r="L486" s="2" t="str">
        <f t="shared" si="43"/>
        <v>ITA</v>
      </c>
      <c r="M486" s="2" t="str">
        <f t="shared" si="44"/>
        <v>SG</v>
      </c>
      <c r="N486" s="2" t="str">
        <f t="shared" si="45"/>
        <v/>
      </c>
      <c r="O486" s="2">
        <v>10</v>
      </c>
      <c r="P486" s="3">
        <v>26</v>
      </c>
      <c r="Q486" s="3">
        <f t="shared" si="46"/>
        <v>260</v>
      </c>
      <c r="R486" s="3" t="str">
        <f t="shared" si="47"/>
        <v>ITA-SG-26</v>
      </c>
      <c r="S486" s="3" t="str">
        <f t="shared" si="48"/>
        <v>940</v>
      </c>
    </row>
    <row r="487" spans="1:19" ht="12.75" customHeight="1" x14ac:dyDescent="0.3">
      <c r="A487" s="2">
        <v>489</v>
      </c>
      <c r="B487" s="2" t="s">
        <v>255</v>
      </c>
      <c r="C487" s="8" t="s">
        <v>8</v>
      </c>
      <c r="D487" s="2" t="s">
        <v>9</v>
      </c>
      <c r="F487" s="2">
        <v>30</v>
      </c>
      <c r="G487" s="3">
        <v>30</v>
      </c>
      <c r="H487" s="3" t="str">
        <f>IF(E487="","non terminato","terminato")</f>
        <v>non terminato</v>
      </c>
      <c r="J487" s="2">
        <v>489</v>
      </c>
      <c r="K487" s="2" t="str">
        <f t="shared" si="42"/>
        <v>F0940215</v>
      </c>
      <c r="L487" s="2" t="str">
        <f t="shared" si="43"/>
        <v>ITA</v>
      </c>
      <c r="M487" s="2" t="str">
        <f t="shared" si="44"/>
        <v>SG</v>
      </c>
      <c r="N487" s="2" t="str">
        <f t="shared" si="45"/>
        <v/>
      </c>
      <c r="O487" s="2">
        <v>30</v>
      </c>
      <c r="P487" s="3">
        <v>30</v>
      </c>
      <c r="Q487" s="3">
        <f t="shared" si="46"/>
        <v>900</v>
      </c>
      <c r="R487" s="3" t="str">
        <f t="shared" si="47"/>
        <v>ITA-SG-30</v>
      </c>
      <c r="S487" s="3" t="str">
        <f t="shared" si="48"/>
        <v>940</v>
      </c>
    </row>
    <row r="488" spans="1:19" ht="12.75" customHeight="1" x14ac:dyDescent="0.3">
      <c r="A488" s="2">
        <v>490</v>
      </c>
      <c r="B488" s="2" t="s">
        <v>256</v>
      </c>
      <c r="C488" s="8" t="s">
        <v>8</v>
      </c>
      <c r="D488" s="2" t="s">
        <v>9</v>
      </c>
      <c r="E488" s="7" t="s">
        <v>10</v>
      </c>
      <c r="F488" s="2">
        <v>0</v>
      </c>
      <c r="G488" s="3">
        <v>33</v>
      </c>
      <c r="H488" s="3" t="s">
        <v>10</v>
      </c>
      <c r="J488" s="2">
        <v>490</v>
      </c>
      <c r="K488" s="2" t="str">
        <f t="shared" si="42"/>
        <v>C8558676</v>
      </c>
      <c r="L488" s="2" t="str">
        <f t="shared" si="43"/>
        <v>ITA</v>
      </c>
      <c r="M488" s="2" t="str">
        <f t="shared" si="44"/>
        <v>SG</v>
      </c>
      <c r="N488" s="2" t="str">
        <f t="shared" si="45"/>
        <v>terminato</v>
      </c>
      <c r="O488" s="2">
        <v>0</v>
      </c>
      <c r="P488" s="3">
        <v>33</v>
      </c>
      <c r="Q488" s="3" t="str">
        <f t="shared" si="46"/>
        <v/>
      </c>
      <c r="R488" s="3" t="str">
        <f t="shared" si="47"/>
        <v>ITA-SG-33</v>
      </c>
      <c r="S488" s="3" t="str">
        <f t="shared" si="48"/>
        <v>558</v>
      </c>
    </row>
    <row r="489" spans="1:19" ht="12.75" customHeight="1" x14ac:dyDescent="0.3">
      <c r="A489" s="2">
        <v>491</v>
      </c>
      <c r="B489" s="2" t="s">
        <v>257</v>
      </c>
      <c r="C489" s="8" t="s">
        <v>8</v>
      </c>
      <c r="D489" s="2" t="s">
        <v>33</v>
      </c>
      <c r="E489" s="7" t="s">
        <v>10</v>
      </c>
      <c r="F489" s="2">
        <v>0</v>
      </c>
      <c r="G489" s="3">
        <v>17</v>
      </c>
      <c r="H489" s="3" t="s">
        <v>10</v>
      </c>
      <c r="J489" s="2">
        <v>491</v>
      </c>
      <c r="K489" s="2" t="str">
        <f t="shared" si="42"/>
        <v>S5216406</v>
      </c>
      <c r="L489" s="2" t="str">
        <f t="shared" si="43"/>
        <v>ITA</v>
      </c>
      <c r="M489" s="2" t="str">
        <f t="shared" si="44"/>
        <v>zan VETRI</v>
      </c>
      <c r="N489" s="2" t="str">
        <f t="shared" si="45"/>
        <v>terminato</v>
      </c>
      <c r="O489" s="2">
        <v>0</v>
      </c>
      <c r="P489" s="3">
        <v>17</v>
      </c>
      <c r="Q489" s="3" t="str">
        <f t="shared" si="46"/>
        <v/>
      </c>
      <c r="R489" s="3" t="str">
        <f t="shared" si="47"/>
        <v>ITA-zan VETRI-17</v>
      </c>
      <c r="S489" s="3" t="str">
        <f t="shared" si="48"/>
        <v>216</v>
      </c>
    </row>
    <row r="490" spans="1:19" ht="12.75" customHeight="1" x14ac:dyDescent="0.3">
      <c r="A490" s="2">
        <v>492</v>
      </c>
      <c r="B490" s="2" t="s">
        <v>258</v>
      </c>
      <c r="C490" s="8" t="s">
        <v>8</v>
      </c>
      <c r="D490" s="2" t="s">
        <v>9</v>
      </c>
      <c r="F490" s="2">
        <v>10</v>
      </c>
      <c r="G490" s="3">
        <v>34</v>
      </c>
      <c r="H490" s="3" t="str">
        <f>IF(E490="","non terminato","terminato")</f>
        <v>non terminato</v>
      </c>
      <c r="J490" s="2">
        <v>492</v>
      </c>
      <c r="K490" s="2" t="str">
        <f t="shared" si="42"/>
        <v>A0932335</v>
      </c>
      <c r="L490" s="2" t="str">
        <f t="shared" si="43"/>
        <v>ITA</v>
      </c>
      <c r="M490" s="2" t="str">
        <f t="shared" si="44"/>
        <v>SG</v>
      </c>
      <c r="N490" s="2" t="str">
        <f t="shared" si="45"/>
        <v/>
      </c>
      <c r="O490" s="2">
        <v>10</v>
      </c>
      <c r="P490" s="3">
        <v>34</v>
      </c>
      <c r="Q490" s="3">
        <f t="shared" si="46"/>
        <v>340</v>
      </c>
      <c r="R490" s="3" t="str">
        <f t="shared" si="47"/>
        <v>ITA-SG-34</v>
      </c>
      <c r="S490" s="3" t="str">
        <f t="shared" si="48"/>
        <v>932</v>
      </c>
    </row>
    <row r="491" spans="1:19" ht="12.75" customHeight="1" x14ac:dyDescent="0.3">
      <c r="A491" s="2">
        <v>493</v>
      </c>
      <c r="B491" s="2" t="s">
        <v>258</v>
      </c>
      <c r="C491" s="8" t="s">
        <v>8</v>
      </c>
      <c r="D491" s="2" t="s">
        <v>9</v>
      </c>
      <c r="E491" s="7" t="s">
        <v>10</v>
      </c>
      <c r="F491" s="2">
        <v>0</v>
      </c>
      <c r="G491" s="3">
        <v>40</v>
      </c>
      <c r="H491" s="3" t="s">
        <v>10</v>
      </c>
      <c r="J491" s="2">
        <v>493</v>
      </c>
      <c r="K491" s="2" t="str">
        <f t="shared" si="42"/>
        <v>A0932335</v>
      </c>
      <c r="L491" s="2" t="str">
        <f t="shared" si="43"/>
        <v>ITA</v>
      </c>
      <c r="M491" s="2" t="str">
        <f t="shared" si="44"/>
        <v>SG</v>
      </c>
      <c r="N491" s="2" t="str">
        <f t="shared" si="45"/>
        <v>terminato</v>
      </c>
      <c r="O491" s="2">
        <v>0</v>
      </c>
      <c r="P491" s="3">
        <v>40</v>
      </c>
      <c r="Q491" s="3" t="str">
        <f t="shared" si="46"/>
        <v/>
      </c>
      <c r="R491" s="3" t="str">
        <f t="shared" si="47"/>
        <v>ITA-SG-40</v>
      </c>
      <c r="S491" s="3" t="str">
        <f t="shared" si="48"/>
        <v>932</v>
      </c>
    </row>
    <row r="492" spans="1:19" ht="12.75" customHeight="1" x14ac:dyDescent="0.3">
      <c r="A492" s="2">
        <v>494</v>
      </c>
      <c r="B492" s="2" t="s">
        <v>258</v>
      </c>
      <c r="C492" s="8" t="s">
        <v>8</v>
      </c>
      <c r="D492" s="2" t="s">
        <v>9</v>
      </c>
      <c r="F492" s="2">
        <v>30</v>
      </c>
      <c r="G492" s="3">
        <v>39</v>
      </c>
      <c r="H492" s="3" t="str">
        <f>IF(E492="","non terminato","terminato")</f>
        <v>non terminato</v>
      </c>
      <c r="J492" s="2">
        <v>494</v>
      </c>
      <c r="K492" s="2" t="str">
        <f t="shared" si="42"/>
        <v>A0932335</v>
      </c>
      <c r="L492" s="2" t="str">
        <f t="shared" si="43"/>
        <v>ITA</v>
      </c>
      <c r="M492" s="2" t="str">
        <f t="shared" si="44"/>
        <v>SG</v>
      </c>
      <c r="N492" s="2" t="str">
        <f t="shared" si="45"/>
        <v/>
      </c>
      <c r="O492" s="2">
        <v>30</v>
      </c>
      <c r="P492" s="3">
        <v>39</v>
      </c>
      <c r="Q492" s="3">
        <f t="shared" si="46"/>
        <v>1170</v>
      </c>
      <c r="R492" s="3" t="str">
        <f t="shared" si="47"/>
        <v>ITA-SG-39</v>
      </c>
      <c r="S492" s="3" t="str">
        <f t="shared" si="48"/>
        <v>932</v>
      </c>
    </row>
    <row r="493" spans="1:19" ht="12.75" customHeight="1" x14ac:dyDescent="0.3">
      <c r="A493" s="2">
        <v>495</v>
      </c>
      <c r="B493" s="2" t="s">
        <v>258</v>
      </c>
      <c r="C493" s="8" t="s">
        <v>8</v>
      </c>
      <c r="D493" s="2" t="s">
        <v>9</v>
      </c>
      <c r="F493" s="2">
        <v>20</v>
      </c>
      <c r="G493" s="3">
        <v>34</v>
      </c>
      <c r="H493" s="3" t="str">
        <f>IF(E493="","non terminato","terminato")</f>
        <v>non terminato</v>
      </c>
      <c r="J493" s="2">
        <v>495</v>
      </c>
      <c r="K493" s="2" t="str">
        <f t="shared" si="42"/>
        <v>A0932335</v>
      </c>
      <c r="L493" s="2" t="str">
        <f t="shared" si="43"/>
        <v>ITA</v>
      </c>
      <c r="M493" s="2" t="str">
        <f t="shared" si="44"/>
        <v>SG</v>
      </c>
      <c r="N493" s="2" t="str">
        <f t="shared" si="45"/>
        <v/>
      </c>
      <c r="O493" s="2">
        <v>20</v>
      </c>
      <c r="P493" s="3">
        <v>34</v>
      </c>
      <c r="Q493" s="3">
        <f t="shared" si="46"/>
        <v>680</v>
      </c>
      <c r="R493" s="3" t="str">
        <f t="shared" si="47"/>
        <v>ITA-SG-34</v>
      </c>
      <c r="S493" s="3" t="str">
        <f t="shared" si="48"/>
        <v>932</v>
      </c>
    </row>
    <row r="494" spans="1:19" ht="12.75" customHeight="1" x14ac:dyDescent="0.3">
      <c r="A494" s="2">
        <v>496</v>
      </c>
      <c r="B494" s="2" t="s">
        <v>259</v>
      </c>
      <c r="C494" s="8" t="s">
        <v>8</v>
      </c>
      <c r="D494" s="2" t="s">
        <v>9</v>
      </c>
      <c r="F494" s="2">
        <v>30</v>
      </c>
      <c r="G494" s="3">
        <v>31</v>
      </c>
      <c r="H494" s="3" t="str">
        <f>IF(E494="","non terminato","terminato")</f>
        <v>non terminato</v>
      </c>
      <c r="J494" s="2">
        <v>496</v>
      </c>
      <c r="K494" s="2" t="str">
        <f t="shared" si="42"/>
        <v>C1708476</v>
      </c>
      <c r="L494" s="2" t="str">
        <f t="shared" si="43"/>
        <v>ITA</v>
      </c>
      <c r="M494" s="2" t="str">
        <f t="shared" si="44"/>
        <v>SG</v>
      </c>
      <c r="N494" s="2" t="str">
        <f t="shared" si="45"/>
        <v/>
      </c>
      <c r="O494" s="2">
        <v>30</v>
      </c>
      <c r="P494" s="3">
        <v>31</v>
      </c>
      <c r="Q494" s="3">
        <f t="shared" si="46"/>
        <v>930</v>
      </c>
      <c r="R494" s="3" t="str">
        <f t="shared" si="47"/>
        <v>ITA-SG-31</v>
      </c>
      <c r="S494" s="3" t="str">
        <f t="shared" si="48"/>
        <v>708</v>
      </c>
    </row>
    <row r="495" spans="1:19" ht="12.75" customHeight="1" x14ac:dyDescent="0.3">
      <c r="A495" s="2">
        <v>497</v>
      </c>
      <c r="B495" s="2" t="s">
        <v>259</v>
      </c>
      <c r="C495" s="8" t="s">
        <v>8</v>
      </c>
      <c r="D495" s="2" t="s">
        <v>9</v>
      </c>
      <c r="E495" s="7" t="s">
        <v>10</v>
      </c>
      <c r="F495" s="2">
        <v>0</v>
      </c>
      <c r="G495" s="3">
        <v>26</v>
      </c>
      <c r="H495" s="3" t="s">
        <v>10</v>
      </c>
      <c r="J495" s="2">
        <v>497</v>
      </c>
      <c r="K495" s="2" t="str">
        <f t="shared" si="42"/>
        <v>C1708476</v>
      </c>
      <c r="L495" s="2" t="str">
        <f t="shared" si="43"/>
        <v>ITA</v>
      </c>
      <c r="M495" s="2" t="str">
        <f t="shared" si="44"/>
        <v>SG</v>
      </c>
      <c r="N495" s="2" t="str">
        <f t="shared" si="45"/>
        <v>terminato</v>
      </c>
      <c r="O495" s="2">
        <v>0</v>
      </c>
      <c r="P495" s="3">
        <v>26</v>
      </c>
      <c r="Q495" s="3" t="str">
        <f t="shared" si="46"/>
        <v/>
      </c>
      <c r="R495" s="3" t="str">
        <f t="shared" si="47"/>
        <v>ITA-SG-26</v>
      </c>
      <c r="S495" s="3" t="str">
        <f t="shared" si="48"/>
        <v>708</v>
      </c>
    </row>
    <row r="496" spans="1:19" ht="12.75" customHeight="1" x14ac:dyDescent="0.3">
      <c r="A496" s="2">
        <v>498</v>
      </c>
      <c r="B496" s="2" t="s">
        <v>260</v>
      </c>
      <c r="C496" s="8" t="s">
        <v>8</v>
      </c>
      <c r="D496" s="2" t="s">
        <v>33</v>
      </c>
      <c r="E496" s="7" t="s">
        <v>10</v>
      </c>
      <c r="F496" s="2">
        <v>0</v>
      </c>
      <c r="G496" s="3">
        <v>21</v>
      </c>
      <c r="H496" s="3" t="s">
        <v>10</v>
      </c>
      <c r="J496" s="2">
        <v>498</v>
      </c>
      <c r="K496" s="2" t="str">
        <f t="shared" si="42"/>
        <v>P9317424</v>
      </c>
      <c r="L496" s="2" t="str">
        <f t="shared" si="43"/>
        <v>ITA</v>
      </c>
      <c r="M496" s="2" t="str">
        <f t="shared" si="44"/>
        <v>zan VETRI</v>
      </c>
      <c r="N496" s="2" t="str">
        <f t="shared" si="45"/>
        <v>terminato</v>
      </c>
      <c r="O496" s="2">
        <v>0</v>
      </c>
      <c r="P496" s="3">
        <v>21</v>
      </c>
      <c r="Q496" s="3" t="str">
        <f t="shared" si="46"/>
        <v/>
      </c>
      <c r="R496" s="3" t="str">
        <f t="shared" si="47"/>
        <v>ITA-zan VETRI-21</v>
      </c>
      <c r="S496" s="3" t="str">
        <f t="shared" si="48"/>
        <v>317</v>
      </c>
    </row>
    <row r="497" spans="1:19" ht="12.75" customHeight="1" x14ac:dyDescent="0.3">
      <c r="A497" s="2">
        <v>499</v>
      </c>
      <c r="B497" s="2" t="s">
        <v>260</v>
      </c>
      <c r="C497" s="8" t="s">
        <v>8</v>
      </c>
      <c r="D497" s="2" t="s">
        <v>33</v>
      </c>
      <c r="F497" s="2">
        <v>30</v>
      </c>
      <c r="G497" s="3">
        <v>14</v>
      </c>
      <c r="H497" s="3" t="str">
        <f>IF(E497="","non terminato","terminato")</f>
        <v>non terminato</v>
      </c>
      <c r="J497" s="2">
        <v>499</v>
      </c>
      <c r="K497" s="2" t="str">
        <f t="shared" si="42"/>
        <v>P9317424</v>
      </c>
      <c r="L497" s="2" t="str">
        <f t="shared" si="43"/>
        <v>ITA</v>
      </c>
      <c r="M497" s="2" t="str">
        <f t="shared" si="44"/>
        <v>zan VETRI</v>
      </c>
      <c r="N497" s="2" t="str">
        <f t="shared" si="45"/>
        <v/>
      </c>
      <c r="O497" s="2">
        <v>30</v>
      </c>
      <c r="P497" s="3">
        <v>14</v>
      </c>
      <c r="Q497" s="3">
        <f t="shared" si="46"/>
        <v>420</v>
      </c>
      <c r="R497" s="3" t="str">
        <f t="shared" si="47"/>
        <v>ITA-zan VETRI-14</v>
      </c>
      <c r="S497" s="3" t="str">
        <f t="shared" si="48"/>
        <v>317</v>
      </c>
    </row>
    <row r="498" spans="1:19" ht="12.75" customHeight="1" x14ac:dyDescent="0.3">
      <c r="A498" s="2">
        <v>500</v>
      </c>
      <c r="B498" s="2" t="s">
        <v>260</v>
      </c>
      <c r="C498" s="8" t="s">
        <v>8</v>
      </c>
      <c r="D498" s="2" t="s">
        <v>33</v>
      </c>
      <c r="F498" s="2">
        <v>10</v>
      </c>
      <c r="G498" s="3">
        <v>11</v>
      </c>
      <c r="H498" s="3" t="str">
        <f>IF(E498="","non terminato","terminato")</f>
        <v>non terminato</v>
      </c>
      <c r="J498" s="2">
        <v>500</v>
      </c>
      <c r="K498" s="2" t="str">
        <f t="shared" si="42"/>
        <v>P9317424</v>
      </c>
      <c r="L498" s="2" t="str">
        <f t="shared" si="43"/>
        <v>ITA</v>
      </c>
      <c r="M498" s="2" t="str">
        <f t="shared" si="44"/>
        <v>zan VETRI</v>
      </c>
      <c r="N498" s="2" t="str">
        <f t="shared" si="45"/>
        <v/>
      </c>
      <c r="O498" s="2">
        <v>10</v>
      </c>
      <c r="P498" s="3">
        <v>11</v>
      </c>
      <c r="Q498" s="3">
        <f t="shared" si="46"/>
        <v>110</v>
      </c>
      <c r="R498" s="3" t="str">
        <f t="shared" si="47"/>
        <v>ITA-zan VETRI-11</v>
      </c>
      <c r="S498" s="3" t="str">
        <f t="shared" si="48"/>
        <v>317</v>
      </c>
    </row>
    <row r="499" spans="1:19" ht="12.75" customHeight="1" x14ac:dyDescent="0.3">
      <c r="A499" s="2">
        <v>501</v>
      </c>
      <c r="B499" s="2" t="s">
        <v>261</v>
      </c>
      <c r="C499" s="8" t="s">
        <v>8</v>
      </c>
      <c r="D499" s="2" t="s">
        <v>94</v>
      </c>
      <c r="F499" s="2">
        <v>10</v>
      </c>
      <c r="G499" s="3">
        <v>26</v>
      </c>
      <c r="H499" s="3" t="str">
        <f>IF(E499="","non terminato","terminato")</f>
        <v>non terminato</v>
      </c>
      <c r="J499" s="2">
        <v>501</v>
      </c>
      <c r="K499" s="2" t="str">
        <f t="shared" si="42"/>
        <v>P4549791</v>
      </c>
      <c r="L499" s="2" t="str">
        <f t="shared" si="43"/>
        <v>ITA</v>
      </c>
      <c r="M499" s="2" t="str">
        <f t="shared" si="44"/>
        <v>zan SPA</v>
      </c>
      <c r="N499" s="2" t="str">
        <f t="shared" si="45"/>
        <v/>
      </c>
      <c r="O499" s="2">
        <v>10</v>
      </c>
      <c r="P499" s="3">
        <v>26</v>
      </c>
      <c r="Q499" s="3">
        <f t="shared" si="46"/>
        <v>260</v>
      </c>
      <c r="R499" s="3" t="str">
        <f t="shared" si="47"/>
        <v>ITA-zan SPA-26</v>
      </c>
      <c r="S499" s="3" t="str">
        <f t="shared" si="48"/>
        <v>549</v>
      </c>
    </row>
    <row r="500" spans="1:19" ht="12.75" customHeight="1" x14ac:dyDescent="0.3">
      <c r="A500" s="2">
        <v>502</v>
      </c>
      <c r="B500" s="2" t="s">
        <v>261</v>
      </c>
      <c r="C500" s="8" t="s">
        <v>8</v>
      </c>
      <c r="D500" s="2" t="s">
        <v>94</v>
      </c>
      <c r="E500" s="7" t="s">
        <v>10</v>
      </c>
      <c r="F500" s="2">
        <v>0</v>
      </c>
      <c r="G500" s="3">
        <v>35</v>
      </c>
      <c r="H500" s="3" t="s">
        <v>10</v>
      </c>
      <c r="J500" s="2">
        <v>502</v>
      </c>
      <c r="K500" s="2" t="str">
        <f t="shared" si="42"/>
        <v>P4549791</v>
      </c>
      <c r="L500" s="2" t="str">
        <f t="shared" si="43"/>
        <v>ITA</v>
      </c>
      <c r="M500" s="2" t="str">
        <f t="shared" si="44"/>
        <v>zan SPA</v>
      </c>
      <c r="N500" s="2" t="str">
        <f t="shared" si="45"/>
        <v>terminato</v>
      </c>
      <c r="O500" s="2">
        <v>0</v>
      </c>
      <c r="P500" s="3">
        <v>35</v>
      </c>
      <c r="Q500" s="3" t="str">
        <f t="shared" si="46"/>
        <v/>
      </c>
      <c r="R500" s="3" t="str">
        <f t="shared" si="47"/>
        <v>ITA-zan SPA-35</v>
      </c>
      <c r="S500" s="3" t="str">
        <f t="shared" si="48"/>
        <v>549</v>
      </c>
    </row>
    <row r="501" spans="1:19" ht="12.75" customHeight="1" x14ac:dyDescent="0.3">
      <c r="A501" s="2">
        <v>503</v>
      </c>
      <c r="B501" s="2" t="s">
        <v>261</v>
      </c>
      <c r="C501" s="8" t="s">
        <v>8</v>
      </c>
      <c r="D501" s="2" t="s">
        <v>94</v>
      </c>
      <c r="F501" s="2">
        <v>30</v>
      </c>
      <c r="G501" s="3">
        <v>14</v>
      </c>
      <c r="H501" s="3" t="str">
        <f>IF(E501="","non terminato","terminato")</f>
        <v>non terminato</v>
      </c>
      <c r="J501" s="2">
        <v>503</v>
      </c>
      <c r="K501" s="2" t="str">
        <f t="shared" si="42"/>
        <v>P4549791</v>
      </c>
      <c r="L501" s="2" t="str">
        <f t="shared" si="43"/>
        <v>ITA</v>
      </c>
      <c r="M501" s="2" t="str">
        <f t="shared" si="44"/>
        <v>zan SPA</v>
      </c>
      <c r="N501" s="2" t="str">
        <f t="shared" si="45"/>
        <v/>
      </c>
      <c r="O501" s="2">
        <v>30</v>
      </c>
      <c r="P501" s="3">
        <v>14</v>
      </c>
      <c r="Q501" s="3">
        <f t="shared" si="46"/>
        <v>420</v>
      </c>
      <c r="R501" s="3" t="str">
        <f t="shared" si="47"/>
        <v>ITA-zan SPA-14</v>
      </c>
      <c r="S501" s="3" t="str">
        <f t="shared" si="48"/>
        <v>549</v>
      </c>
    </row>
    <row r="502" spans="1:19" ht="12.75" customHeight="1" x14ac:dyDescent="0.3">
      <c r="A502" s="2">
        <v>504</v>
      </c>
      <c r="B502" s="2" t="s">
        <v>262</v>
      </c>
      <c r="C502" s="8" t="s">
        <v>8</v>
      </c>
      <c r="D502" s="2" t="s">
        <v>9</v>
      </c>
      <c r="F502" s="2">
        <v>30</v>
      </c>
      <c r="G502" s="3">
        <v>24</v>
      </c>
      <c r="H502" s="3" t="str">
        <f>IF(E502="","non terminato","terminato")</f>
        <v>non terminato</v>
      </c>
      <c r="J502" s="2">
        <v>504</v>
      </c>
      <c r="K502" s="2" t="str">
        <f t="shared" si="42"/>
        <v>P8955671</v>
      </c>
      <c r="L502" s="2" t="str">
        <f t="shared" si="43"/>
        <v>ITA</v>
      </c>
      <c r="M502" s="2" t="str">
        <f t="shared" si="44"/>
        <v>SG</v>
      </c>
      <c r="N502" s="2" t="str">
        <f t="shared" si="45"/>
        <v/>
      </c>
      <c r="O502" s="2">
        <v>30</v>
      </c>
      <c r="P502" s="3">
        <v>24</v>
      </c>
      <c r="Q502" s="3">
        <f t="shared" si="46"/>
        <v>720</v>
      </c>
      <c r="R502" s="3" t="str">
        <f t="shared" si="47"/>
        <v>ITA-SG-24</v>
      </c>
      <c r="S502" s="3" t="str">
        <f t="shared" si="48"/>
        <v>955</v>
      </c>
    </row>
    <row r="503" spans="1:19" ht="12.75" customHeight="1" x14ac:dyDescent="0.3">
      <c r="A503" s="2">
        <v>505</v>
      </c>
      <c r="B503" s="2" t="s">
        <v>262</v>
      </c>
      <c r="C503" s="8" t="s">
        <v>8</v>
      </c>
      <c r="D503" s="2" t="s">
        <v>9</v>
      </c>
      <c r="E503" s="7" t="s">
        <v>10</v>
      </c>
      <c r="F503" s="2">
        <v>0</v>
      </c>
      <c r="G503" s="3">
        <v>29</v>
      </c>
      <c r="H503" s="3" t="s">
        <v>10</v>
      </c>
      <c r="J503" s="2">
        <v>505</v>
      </c>
      <c r="K503" s="2" t="str">
        <f t="shared" si="42"/>
        <v>P8955671</v>
      </c>
      <c r="L503" s="2" t="str">
        <f t="shared" si="43"/>
        <v>ITA</v>
      </c>
      <c r="M503" s="2" t="str">
        <f t="shared" si="44"/>
        <v>SG</v>
      </c>
      <c r="N503" s="2" t="str">
        <f t="shared" si="45"/>
        <v>terminato</v>
      </c>
      <c r="O503" s="2">
        <v>0</v>
      </c>
      <c r="P503" s="3">
        <v>29</v>
      </c>
      <c r="Q503" s="3" t="str">
        <f t="shared" si="46"/>
        <v/>
      </c>
      <c r="R503" s="3" t="str">
        <f t="shared" si="47"/>
        <v>ITA-SG-29</v>
      </c>
      <c r="S503" s="3" t="str">
        <f t="shared" si="48"/>
        <v>955</v>
      </c>
    </row>
    <row r="504" spans="1:19" ht="12.75" customHeight="1" x14ac:dyDescent="0.3">
      <c r="A504" s="2">
        <v>506</v>
      </c>
      <c r="B504" s="2" t="s">
        <v>262</v>
      </c>
      <c r="C504" s="8" t="s">
        <v>8</v>
      </c>
      <c r="D504" s="2" t="s">
        <v>9</v>
      </c>
      <c r="F504" s="2">
        <v>10</v>
      </c>
      <c r="G504" s="3">
        <v>17</v>
      </c>
      <c r="H504" s="3" t="str">
        <f>IF(E504="","non terminato","terminato")</f>
        <v>non terminato</v>
      </c>
      <c r="J504" s="2">
        <v>506</v>
      </c>
      <c r="K504" s="2" t="str">
        <f t="shared" si="42"/>
        <v>P8955671</v>
      </c>
      <c r="L504" s="2" t="str">
        <f t="shared" si="43"/>
        <v>ITA</v>
      </c>
      <c r="M504" s="2" t="str">
        <f t="shared" si="44"/>
        <v>SG</v>
      </c>
      <c r="N504" s="2" t="str">
        <f t="shared" si="45"/>
        <v/>
      </c>
      <c r="O504" s="2">
        <v>10</v>
      </c>
      <c r="P504" s="3">
        <v>17</v>
      </c>
      <c r="Q504" s="3">
        <f t="shared" si="46"/>
        <v>170</v>
      </c>
      <c r="R504" s="3" t="str">
        <f t="shared" si="47"/>
        <v>ITA-SG-17</v>
      </c>
      <c r="S504" s="3" t="str">
        <f t="shared" si="48"/>
        <v>955</v>
      </c>
    </row>
    <row r="505" spans="1:19" ht="12.75" customHeight="1" x14ac:dyDescent="0.3">
      <c r="A505" s="2">
        <v>507</v>
      </c>
      <c r="B505" s="2" t="s">
        <v>263</v>
      </c>
      <c r="C505" s="8" t="s">
        <v>8</v>
      </c>
      <c r="D505" s="2" t="s">
        <v>9</v>
      </c>
      <c r="F505" s="2">
        <v>10</v>
      </c>
      <c r="G505" s="3">
        <v>20</v>
      </c>
      <c r="H505" s="3" t="str">
        <f>IF(E505="","non terminato","terminato")</f>
        <v>non terminato</v>
      </c>
      <c r="J505" s="2">
        <v>507</v>
      </c>
      <c r="K505" s="2" t="str">
        <f t="shared" si="42"/>
        <v>V4409600</v>
      </c>
      <c r="L505" s="2" t="str">
        <f t="shared" si="43"/>
        <v>ITA</v>
      </c>
      <c r="M505" s="2" t="str">
        <f t="shared" si="44"/>
        <v>SG</v>
      </c>
      <c r="N505" s="2" t="str">
        <f t="shared" si="45"/>
        <v/>
      </c>
      <c r="O505" s="2">
        <v>10</v>
      </c>
      <c r="P505" s="3">
        <v>20</v>
      </c>
      <c r="Q505" s="3">
        <f t="shared" si="46"/>
        <v>200</v>
      </c>
      <c r="R505" s="3" t="str">
        <f t="shared" si="47"/>
        <v>ITA-SG-20</v>
      </c>
      <c r="S505" s="3" t="str">
        <f t="shared" si="48"/>
        <v>409</v>
      </c>
    </row>
    <row r="506" spans="1:19" ht="12.75" customHeight="1" x14ac:dyDescent="0.3">
      <c r="A506" s="2">
        <v>508</v>
      </c>
      <c r="B506" s="2" t="s">
        <v>263</v>
      </c>
      <c r="C506" s="8" t="s">
        <v>8</v>
      </c>
      <c r="D506" s="2" t="s">
        <v>9</v>
      </c>
      <c r="E506" s="7" t="s">
        <v>10</v>
      </c>
      <c r="F506" s="2">
        <v>0</v>
      </c>
      <c r="G506" s="3">
        <v>30</v>
      </c>
      <c r="H506" s="3" t="s">
        <v>10</v>
      </c>
      <c r="J506" s="2">
        <v>508</v>
      </c>
      <c r="K506" s="2" t="str">
        <f t="shared" si="42"/>
        <v>V4409600</v>
      </c>
      <c r="L506" s="2" t="str">
        <f t="shared" si="43"/>
        <v>ITA</v>
      </c>
      <c r="M506" s="2" t="str">
        <f t="shared" si="44"/>
        <v>SG</v>
      </c>
      <c r="N506" s="2" t="str">
        <f t="shared" si="45"/>
        <v>terminato</v>
      </c>
      <c r="O506" s="2">
        <v>0</v>
      </c>
      <c r="P506" s="3">
        <v>30</v>
      </c>
      <c r="Q506" s="3" t="str">
        <f t="shared" si="46"/>
        <v/>
      </c>
      <c r="R506" s="3" t="str">
        <f t="shared" si="47"/>
        <v>ITA-SG-30</v>
      </c>
      <c r="S506" s="3" t="str">
        <f t="shared" si="48"/>
        <v>409</v>
      </c>
    </row>
    <row r="507" spans="1:19" ht="12.75" customHeight="1" x14ac:dyDescent="0.3">
      <c r="A507" s="2">
        <v>509</v>
      </c>
      <c r="B507" s="2" t="s">
        <v>263</v>
      </c>
      <c r="C507" s="8" t="s">
        <v>8</v>
      </c>
      <c r="D507" s="2" t="s">
        <v>9</v>
      </c>
      <c r="F507" s="2">
        <v>30</v>
      </c>
      <c r="G507" s="3">
        <v>21</v>
      </c>
      <c r="H507" s="3" t="str">
        <f>IF(E507="","non terminato","terminato")</f>
        <v>non terminato</v>
      </c>
      <c r="J507" s="2">
        <v>509</v>
      </c>
      <c r="K507" s="2" t="str">
        <f t="shared" si="42"/>
        <v>V4409600</v>
      </c>
      <c r="L507" s="2" t="str">
        <f t="shared" si="43"/>
        <v>ITA</v>
      </c>
      <c r="M507" s="2" t="str">
        <f t="shared" si="44"/>
        <v>SG</v>
      </c>
      <c r="N507" s="2" t="str">
        <f t="shared" si="45"/>
        <v/>
      </c>
      <c r="O507" s="2">
        <v>30</v>
      </c>
      <c r="P507" s="3">
        <v>21</v>
      </c>
      <c r="Q507" s="3">
        <f t="shared" si="46"/>
        <v>630</v>
      </c>
      <c r="R507" s="3" t="str">
        <f t="shared" si="47"/>
        <v>ITA-SG-21</v>
      </c>
      <c r="S507" s="3" t="str">
        <f t="shared" si="48"/>
        <v>409</v>
      </c>
    </row>
    <row r="508" spans="1:19" ht="12.75" customHeight="1" x14ac:dyDescent="0.3">
      <c r="A508" s="2">
        <v>510</v>
      </c>
      <c r="B508" s="2" t="s">
        <v>264</v>
      </c>
      <c r="C508" s="8" t="s">
        <v>8</v>
      </c>
      <c r="D508" s="2" t="s">
        <v>44</v>
      </c>
      <c r="E508" s="7" t="s">
        <v>10</v>
      </c>
      <c r="F508" s="2">
        <v>0</v>
      </c>
      <c r="G508" s="3">
        <v>34</v>
      </c>
      <c r="H508" s="3" t="s">
        <v>10</v>
      </c>
      <c r="J508" s="2">
        <v>510</v>
      </c>
      <c r="K508" s="2" t="str">
        <f t="shared" si="42"/>
        <v>A6037733</v>
      </c>
      <c r="L508" s="2" t="str">
        <f t="shared" si="43"/>
        <v>ITA</v>
      </c>
      <c r="M508" s="2" t="str">
        <f t="shared" si="44"/>
        <v>zan pin SPA</v>
      </c>
      <c r="N508" s="2" t="str">
        <f t="shared" si="45"/>
        <v>terminato</v>
      </c>
      <c r="O508" s="2">
        <v>0</v>
      </c>
      <c r="P508" s="3">
        <v>34</v>
      </c>
      <c r="Q508" s="3" t="str">
        <f t="shared" si="46"/>
        <v/>
      </c>
      <c r="R508" s="3" t="str">
        <f t="shared" si="47"/>
        <v>ITA-zan pin SPA-34</v>
      </c>
      <c r="S508" s="3" t="str">
        <f t="shared" si="48"/>
        <v>037</v>
      </c>
    </row>
    <row r="509" spans="1:19" ht="12.75" customHeight="1" x14ac:dyDescent="0.3">
      <c r="A509" s="2">
        <v>511</v>
      </c>
      <c r="B509" s="2" t="s">
        <v>264</v>
      </c>
      <c r="C509" s="8" t="s">
        <v>8</v>
      </c>
      <c r="D509" s="2" t="s">
        <v>44</v>
      </c>
      <c r="F509" s="2">
        <v>30</v>
      </c>
      <c r="G509" s="3">
        <v>11</v>
      </c>
      <c r="H509" s="3" t="str">
        <f>IF(E509="","non terminato","terminato")</f>
        <v>non terminato</v>
      </c>
      <c r="J509" s="2">
        <v>511</v>
      </c>
      <c r="K509" s="2" t="str">
        <f t="shared" si="42"/>
        <v>A6037733</v>
      </c>
      <c r="L509" s="2" t="str">
        <f t="shared" si="43"/>
        <v>ITA</v>
      </c>
      <c r="M509" s="2" t="str">
        <f t="shared" si="44"/>
        <v>zan pin SPA</v>
      </c>
      <c r="N509" s="2" t="str">
        <f t="shared" si="45"/>
        <v/>
      </c>
      <c r="O509" s="2">
        <v>30</v>
      </c>
      <c r="P509" s="3">
        <v>11</v>
      </c>
      <c r="Q509" s="3">
        <f t="shared" si="46"/>
        <v>330</v>
      </c>
      <c r="R509" s="3" t="str">
        <f t="shared" si="47"/>
        <v>ITA-zan pin SPA-11</v>
      </c>
      <c r="S509" s="3" t="str">
        <f t="shared" si="48"/>
        <v>037</v>
      </c>
    </row>
    <row r="510" spans="1:19" ht="12.75" customHeight="1" x14ac:dyDescent="0.3">
      <c r="A510" s="2">
        <v>512</v>
      </c>
      <c r="B510" s="2" t="s">
        <v>265</v>
      </c>
      <c r="C510" s="8" t="s">
        <v>8</v>
      </c>
      <c r="D510" s="2" t="s">
        <v>94</v>
      </c>
      <c r="F510" s="2">
        <v>10</v>
      </c>
      <c r="G510" s="3">
        <v>14</v>
      </c>
      <c r="H510" s="3" t="str">
        <f>IF(E510="","non terminato","terminato")</f>
        <v>non terminato</v>
      </c>
      <c r="J510" s="2">
        <v>512</v>
      </c>
      <c r="K510" s="2" t="str">
        <f t="shared" si="42"/>
        <v>M7402648</v>
      </c>
      <c r="L510" s="2" t="str">
        <f t="shared" si="43"/>
        <v>ITA</v>
      </c>
      <c r="M510" s="2" t="str">
        <f t="shared" si="44"/>
        <v>zan SPA</v>
      </c>
      <c r="N510" s="2" t="str">
        <f t="shared" si="45"/>
        <v/>
      </c>
      <c r="O510" s="2">
        <v>10</v>
      </c>
      <c r="P510" s="3">
        <v>14</v>
      </c>
      <c r="Q510" s="3">
        <f t="shared" si="46"/>
        <v>140</v>
      </c>
      <c r="R510" s="3" t="str">
        <f t="shared" si="47"/>
        <v>ITA-zan SPA-14</v>
      </c>
      <c r="S510" s="3" t="str">
        <f t="shared" si="48"/>
        <v>402</v>
      </c>
    </row>
    <row r="511" spans="1:19" ht="12.75" customHeight="1" x14ac:dyDescent="0.3">
      <c r="A511" s="2">
        <v>513</v>
      </c>
      <c r="B511" s="2" t="s">
        <v>265</v>
      </c>
      <c r="C511" s="8" t="s">
        <v>8</v>
      </c>
      <c r="D511" s="2" t="s">
        <v>94</v>
      </c>
      <c r="E511" s="7" t="s">
        <v>10</v>
      </c>
      <c r="F511" s="2">
        <v>0</v>
      </c>
      <c r="G511" s="3">
        <v>19</v>
      </c>
      <c r="H511" s="3" t="s">
        <v>10</v>
      </c>
      <c r="J511" s="2">
        <v>513</v>
      </c>
      <c r="K511" s="2" t="str">
        <f t="shared" si="42"/>
        <v>M7402648</v>
      </c>
      <c r="L511" s="2" t="str">
        <f t="shared" si="43"/>
        <v>ITA</v>
      </c>
      <c r="M511" s="2" t="str">
        <f t="shared" si="44"/>
        <v>zan SPA</v>
      </c>
      <c r="N511" s="2" t="str">
        <f t="shared" si="45"/>
        <v>terminato</v>
      </c>
      <c r="O511" s="2">
        <v>0</v>
      </c>
      <c r="P511" s="3">
        <v>19</v>
      </c>
      <c r="Q511" s="3" t="str">
        <f t="shared" si="46"/>
        <v/>
      </c>
      <c r="R511" s="3" t="str">
        <f t="shared" si="47"/>
        <v>ITA-zan SPA-19</v>
      </c>
      <c r="S511" s="3" t="str">
        <f t="shared" si="48"/>
        <v>402</v>
      </c>
    </row>
    <row r="512" spans="1:19" ht="12.75" customHeight="1" x14ac:dyDescent="0.3">
      <c r="A512" s="2">
        <v>514</v>
      </c>
      <c r="B512" s="2" t="s">
        <v>265</v>
      </c>
      <c r="C512" s="8" t="s">
        <v>8</v>
      </c>
      <c r="D512" s="2" t="s">
        <v>94</v>
      </c>
      <c r="F512" s="2">
        <v>30</v>
      </c>
      <c r="G512" s="3">
        <v>25</v>
      </c>
      <c r="H512" s="3" t="str">
        <f>IF(E512="","non terminato","terminato")</f>
        <v>non terminato</v>
      </c>
      <c r="J512" s="2">
        <v>514</v>
      </c>
      <c r="K512" s="2" t="str">
        <f t="shared" si="42"/>
        <v>M7402648</v>
      </c>
      <c r="L512" s="2" t="str">
        <f t="shared" si="43"/>
        <v>ITA</v>
      </c>
      <c r="M512" s="2" t="str">
        <f t="shared" si="44"/>
        <v>zan SPA</v>
      </c>
      <c r="N512" s="2" t="str">
        <f t="shared" si="45"/>
        <v/>
      </c>
      <c r="O512" s="2">
        <v>30</v>
      </c>
      <c r="P512" s="3">
        <v>25</v>
      </c>
      <c r="Q512" s="3">
        <f t="shared" si="46"/>
        <v>750</v>
      </c>
      <c r="R512" s="3" t="str">
        <f t="shared" si="47"/>
        <v>ITA-zan SPA-25</v>
      </c>
      <c r="S512" s="3" t="str">
        <f t="shared" si="48"/>
        <v>402</v>
      </c>
    </row>
    <row r="513" spans="1:19" ht="12.75" customHeight="1" x14ac:dyDescent="0.3">
      <c r="A513" s="2">
        <v>515</v>
      </c>
      <c r="B513" s="2" t="s">
        <v>266</v>
      </c>
      <c r="C513" s="8" t="s">
        <v>8</v>
      </c>
      <c r="D513" s="2" t="s">
        <v>9</v>
      </c>
      <c r="E513" s="7" t="s">
        <v>10</v>
      </c>
      <c r="F513" s="2">
        <v>0</v>
      </c>
      <c r="G513" s="3">
        <v>31</v>
      </c>
      <c r="H513" s="3" t="s">
        <v>10</v>
      </c>
      <c r="J513" s="2">
        <v>515</v>
      </c>
      <c r="K513" s="2" t="str">
        <f t="shared" si="42"/>
        <v>W9717187</v>
      </c>
      <c r="L513" s="2" t="str">
        <f t="shared" si="43"/>
        <v>ITA</v>
      </c>
      <c r="M513" s="2" t="str">
        <f t="shared" si="44"/>
        <v>SG</v>
      </c>
      <c r="N513" s="2" t="str">
        <f t="shared" si="45"/>
        <v>terminato</v>
      </c>
      <c r="O513" s="2">
        <v>0</v>
      </c>
      <c r="P513" s="3">
        <v>31</v>
      </c>
      <c r="Q513" s="3" t="str">
        <f t="shared" si="46"/>
        <v/>
      </c>
      <c r="R513" s="3" t="str">
        <f t="shared" si="47"/>
        <v>ITA-SG-31</v>
      </c>
      <c r="S513" s="3" t="str">
        <f t="shared" si="48"/>
        <v>717</v>
      </c>
    </row>
    <row r="514" spans="1:19" ht="12.75" customHeight="1" x14ac:dyDescent="0.3">
      <c r="A514" s="2">
        <v>516</v>
      </c>
      <c r="B514" s="2" t="s">
        <v>266</v>
      </c>
      <c r="C514" s="8" t="s">
        <v>8</v>
      </c>
      <c r="D514" s="2" t="s">
        <v>9</v>
      </c>
      <c r="F514" s="2">
        <v>30</v>
      </c>
      <c r="G514" s="3">
        <v>19</v>
      </c>
      <c r="H514" s="3" t="str">
        <f>IF(E514="","non terminato","terminato")</f>
        <v>non terminato</v>
      </c>
      <c r="J514" s="2">
        <v>516</v>
      </c>
      <c r="K514" s="2" t="str">
        <f t="shared" ref="K514:K577" si="49">TRIM(B514)</f>
        <v>W9717187</v>
      </c>
      <c r="L514" s="2" t="str">
        <f t="shared" ref="L514:L577" si="50">TRIM(C514)</f>
        <v>ITA</v>
      </c>
      <c r="M514" s="2" t="str">
        <f t="shared" ref="M514:M577" si="51">TRIM(D514)</f>
        <v>SG</v>
      </c>
      <c r="N514" s="2" t="str">
        <f t="shared" ref="N514:N577" si="52">TRIM(E514)</f>
        <v/>
      </c>
      <c r="O514" s="2">
        <v>30</v>
      </c>
      <c r="P514" s="3">
        <v>19</v>
      </c>
      <c r="Q514" s="3">
        <f t="shared" si="46"/>
        <v>570</v>
      </c>
      <c r="R514" s="3" t="str">
        <f t="shared" si="47"/>
        <v>ITA-SG-19</v>
      </c>
      <c r="S514" s="3" t="str">
        <f t="shared" si="48"/>
        <v>717</v>
      </c>
    </row>
    <row r="515" spans="1:19" ht="12.75" customHeight="1" x14ac:dyDescent="0.3">
      <c r="A515" s="2">
        <v>517</v>
      </c>
      <c r="B515" s="2" t="s">
        <v>267</v>
      </c>
      <c r="C515" s="8" t="s">
        <v>8</v>
      </c>
      <c r="D515" s="2" t="s">
        <v>72</v>
      </c>
      <c r="E515" s="7" t="s">
        <v>10</v>
      </c>
      <c r="F515" s="2">
        <v>0</v>
      </c>
      <c r="G515" s="3">
        <v>15</v>
      </c>
      <c r="H515" s="3" t="s">
        <v>10</v>
      </c>
      <c r="J515" s="2">
        <v>517</v>
      </c>
      <c r="K515" s="2" t="str">
        <f t="shared" si="49"/>
        <v>D6077363</v>
      </c>
      <c r="L515" s="2" t="str">
        <f t="shared" si="50"/>
        <v>ITA</v>
      </c>
      <c r="M515" s="2" t="str">
        <f t="shared" si="51"/>
        <v>lollo SRL</v>
      </c>
      <c r="N515" s="2" t="str">
        <f t="shared" si="52"/>
        <v>terminato</v>
      </c>
      <c r="O515" s="2">
        <v>0</v>
      </c>
      <c r="P515" s="3">
        <v>15</v>
      </c>
      <c r="Q515" s="3" t="str">
        <f t="shared" ref="Q515:Q578" si="53">IF(F515=0,"",F515*G515)</f>
        <v/>
      </c>
      <c r="R515" s="3" t="str">
        <f t="shared" ref="R515:R578" si="54">_xlfn.CONCAT(C515,"-",D515,"-",G515)</f>
        <v>ITA-lollo SRL-15</v>
      </c>
      <c r="S515" s="3" t="str">
        <f t="shared" ref="S515:S578" si="55">MID(B515,3,3)</f>
        <v>077</v>
      </c>
    </row>
    <row r="516" spans="1:19" ht="12.75" customHeight="1" x14ac:dyDescent="0.3">
      <c r="A516" s="2">
        <v>518</v>
      </c>
      <c r="B516" s="2" t="s">
        <v>267</v>
      </c>
      <c r="C516" s="8" t="s">
        <v>8</v>
      </c>
      <c r="D516" s="2" t="s">
        <v>72</v>
      </c>
      <c r="F516" s="2">
        <v>10</v>
      </c>
      <c r="G516" s="3">
        <v>37</v>
      </c>
      <c r="H516" s="3" t="str">
        <f>IF(E516="","non terminato","terminato")</f>
        <v>non terminato</v>
      </c>
      <c r="J516" s="2">
        <v>518</v>
      </c>
      <c r="K516" s="2" t="str">
        <f t="shared" si="49"/>
        <v>D6077363</v>
      </c>
      <c r="L516" s="2" t="str">
        <f t="shared" si="50"/>
        <v>ITA</v>
      </c>
      <c r="M516" s="2" t="str">
        <f t="shared" si="51"/>
        <v>lollo SRL</v>
      </c>
      <c r="N516" s="2" t="str">
        <f t="shared" si="52"/>
        <v/>
      </c>
      <c r="O516" s="2">
        <v>10</v>
      </c>
      <c r="P516" s="3">
        <v>37</v>
      </c>
      <c r="Q516" s="3">
        <f t="shared" si="53"/>
        <v>370</v>
      </c>
      <c r="R516" s="3" t="str">
        <f t="shared" si="54"/>
        <v>ITA-lollo SRL-37</v>
      </c>
      <c r="S516" s="3" t="str">
        <f t="shared" si="55"/>
        <v>077</v>
      </c>
    </row>
    <row r="517" spans="1:19" ht="12.75" customHeight="1" x14ac:dyDescent="0.3">
      <c r="A517" s="2">
        <v>519</v>
      </c>
      <c r="B517" s="2" t="s">
        <v>268</v>
      </c>
      <c r="C517" s="8" t="s">
        <v>8</v>
      </c>
      <c r="D517" s="2" t="s">
        <v>33</v>
      </c>
      <c r="E517" s="7" t="s">
        <v>10</v>
      </c>
      <c r="F517" s="2">
        <v>0</v>
      </c>
      <c r="G517" s="3">
        <v>33</v>
      </c>
      <c r="H517" s="3" t="s">
        <v>10</v>
      </c>
      <c r="J517" s="2">
        <v>519</v>
      </c>
      <c r="K517" s="2" t="str">
        <f t="shared" si="49"/>
        <v>P2084411</v>
      </c>
      <c r="L517" s="2" t="str">
        <f t="shared" si="50"/>
        <v>ITA</v>
      </c>
      <c r="M517" s="2" t="str">
        <f t="shared" si="51"/>
        <v>zan VETRI</v>
      </c>
      <c r="N517" s="2" t="str">
        <f t="shared" si="52"/>
        <v>terminato</v>
      </c>
      <c r="O517" s="2">
        <v>0</v>
      </c>
      <c r="P517" s="3">
        <v>33</v>
      </c>
      <c r="Q517" s="3" t="str">
        <f t="shared" si="53"/>
        <v/>
      </c>
      <c r="R517" s="3" t="str">
        <f t="shared" si="54"/>
        <v>ITA-zan VETRI-33</v>
      </c>
      <c r="S517" s="3" t="str">
        <f t="shared" si="55"/>
        <v>084</v>
      </c>
    </row>
    <row r="518" spans="1:19" ht="12.75" customHeight="1" x14ac:dyDescent="0.3">
      <c r="A518" s="2">
        <v>520</v>
      </c>
      <c r="B518" s="2" t="s">
        <v>268</v>
      </c>
      <c r="C518" s="8" t="s">
        <v>8</v>
      </c>
      <c r="D518" s="2" t="s">
        <v>33</v>
      </c>
      <c r="F518" s="2">
        <v>30</v>
      </c>
      <c r="G518" s="3">
        <v>14</v>
      </c>
      <c r="H518" s="3" t="str">
        <f>IF(E518="","non terminato","terminato")</f>
        <v>non terminato</v>
      </c>
      <c r="J518" s="2">
        <v>520</v>
      </c>
      <c r="K518" s="2" t="str">
        <f t="shared" si="49"/>
        <v>P2084411</v>
      </c>
      <c r="L518" s="2" t="str">
        <f t="shared" si="50"/>
        <v>ITA</v>
      </c>
      <c r="M518" s="2" t="str">
        <f t="shared" si="51"/>
        <v>zan VETRI</v>
      </c>
      <c r="N518" s="2" t="str">
        <f t="shared" si="52"/>
        <v/>
      </c>
      <c r="O518" s="2">
        <v>30</v>
      </c>
      <c r="P518" s="3">
        <v>14</v>
      </c>
      <c r="Q518" s="3">
        <f t="shared" si="53"/>
        <v>420</v>
      </c>
      <c r="R518" s="3" t="str">
        <f t="shared" si="54"/>
        <v>ITA-zan VETRI-14</v>
      </c>
      <c r="S518" s="3" t="str">
        <f t="shared" si="55"/>
        <v>084</v>
      </c>
    </row>
    <row r="519" spans="1:19" ht="12.75" customHeight="1" x14ac:dyDescent="0.3">
      <c r="A519" s="2">
        <v>521</v>
      </c>
      <c r="B519" s="2" t="s">
        <v>268</v>
      </c>
      <c r="C519" s="8" t="s">
        <v>8</v>
      </c>
      <c r="D519" s="2" t="s">
        <v>33</v>
      </c>
      <c r="F519" s="2">
        <v>10</v>
      </c>
      <c r="G519" s="3">
        <v>25</v>
      </c>
      <c r="H519" s="3" t="str">
        <f>IF(E519="","non terminato","terminato")</f>
        <v>non terminato</v>
      </c>
      <c r="J519" s="2">
        <v>521</v>
      </c>
      <c r="K519" s="2" t="str">
        <f t="shared" si="49"/>
        <v>P2084411</v>
      </c>
      <c r="L519" s="2" t="str">
        <f t="shared" si="50"/>
        <v>ITA</v>
      </c>
      <c r="M519" s="2" t="str">
        <f t="shared" si="51"/>
        <v>zan VETRI</v>
      </c>
      <c r="N519" s="2" t="str">
        <f t="shared" si="52"/>
        <v/>
      </c>
      <c r="O519" s="2">
        <v>10</v>
      </c>
      <c r="P519" s="3">
        <v>25</v>
      </c>
      <c r="Q519" s="3">
        <f t="shared" si="53"/>
        <v>250</v>
      </c>
      <c r="R519" s="3" t="str">
        <f t="shared" si="54"/>
        <v>ITA-zan VETRI-25</v>
      </c>
      <c r="S519" s="3" t="str">
        <f t="shared" si="55"/>
        <v>084</v>
      </c>
    </row>
    <row r="520" spans="1:19" ht="12.75" customHeight="1" x14ac:dyDescent="0.3">
      <c r="A520" s="2">
        <v>522</v>
      </c>
      <c r="B520" s="2" t="s">
        <v>269</v>
      </c>
      <c r="C520" s="8" t="s">
        <v>8</v>
      </c>
      <c r="D520" s="2" t="s">
        <v>33</v>
      </c>
      <c r="F520" s="2">
        <v>30</v>
      </c>
      <c r="G520" s="3">
        <v>33</v>
      </c>
      <c r="H520" s="3" t="str">
        <f>IF(E520="","non terminato","terminato")</f>
        <v>non terminato</v>
      </c>
      <c r="J520" s="2">
        <v>522</v>
      </c>
      <c r="K520" s="2" t="str">
        <f t="shared" si="49"/>
        <v>C8013723</v>
      </c>
      <c r="L520" s="2" t="str">
        <f t="shared" si="50"/>
        <v>ITA</v>
      </c>
      <c r="M520" s="2" t="str">
        <f t="shared" si="51"/>
        <v>zan VETRI</v>
      </c>
      <c r="N520" s="2" t="str">
        <f t="shared" si="52"/>
        <v/>
      </c>
      <c r="O520" s="2">
        <v>30</v>
      </c>
      <c r="P520" s="3">
        <v>33</v>
      </c>
      <c r="Q520" s="3">
        <f t="shared" si="53"/>
        <v>990</v>
      </c>
      <c r="R520" s="3" t="str">
        <f t="shared" si="54"/>
        <v>ITA-zan VETRI-33</v>
      </c>
      <c r="S520" s="3" t="str">
        <f t="shared" si="55"/>
        <v>013</v>
      </c>
    </row>
    <row r="521" spans="1:19" ht="12.75" customHeight="1" x14ac:dyDescent="0.3">
      <c r="A521" s="2">
        <v>523</v>
      </c>
      <c r="B521" s="2" t="s">
        <v>270</v>
      </c>
      <c r="C521" s="8" t="s">
        <v>8</v>
      </c>
      <c r="D521" s="2" t="s">
        <v>44</v>
      </c>
      <c r="E521" s="7" t="s">
        <v>10</v>
      </c>
      <c r="F521" s="2">
        <v>0</v>
      </c>
      <c r="G521" s="3">
        <v>30</v>
      </c>
      <c r="H521" s="3" t="s">
        <v>10</v>
      </c>
      <c r="J521" s="2">
        <v>523</v>
      </c>
      <c r="K521" s="2" t="str">
        <f t="shared" si="49"/>
        <v>G8405833</v>
      </c>
      <c r="L521" s="2" t="str">
        <f t="shared" si="50"/>
        <v>ITA</v>
      </c>
      <c r="M521" s="2" t="str">
        <f t="shared" si="51"/>
        <v>zan pin SPA</v>
      </c>
      <c r="N521" s="2" t="str">
        <f t="shared" si="52"/>
        <v>terminato</v>
      </c>
      <c r="O521" s="2">
        <v>0</v>
      </c>
      <c r="P521" s="3">
        <v>30</v>
      </c>
      <c r="Q521" s="3" t="str">
        <f t="shared" si="53"/>
        <v/>
      </c>
      <c r="R521" s="3" t="str">
        <f t="shared" si="54"/>
        <v>ITA-zan pin SPA-30</v>
      </c>
      <c r="S521" s="3" t="str">
        <f t="shared" si="55"/>
        <v>405</v>
      </c>
    </row>
    <row r="522" spans="1:19" ht="12.75" customHeight="1" x14ac:dyDescent="0.3">
      <c r="A522" s="2">
        <v>524</v>
      </c>
      <c r="B522" s="2" t="s">
        <v>271</v>
      </c>
      <c r="C522" s="8" t="s">
        <v>8</v>
      </c>
      <c r="D522" s="2" t="s">
        <v>9</v>
      </c>
      <c r="F522" s="2">
        <v>30</v>
      </c>
      <c r="G522" s="3">
        <v>39</v>
      </c>
      <c r="H522" s="3" t="str">
        <f>IF(E522="","non terminato","terminato")</f>
        <v>non terminato</v>
      </c>
      <c r="J522" s="2">
        <v>524</v>
      </c>
      <c r="K522" s="2" t="str">
        <f t="shared" si="49"/>
        <v>M8780602</v>
      </c>
      <c r="L522" s="2" t="str">
        <f t="shared" si="50"/>
        <v>ITA</v>
      </c>
      <c r="M522" s="2" t="str">
        <f t="shared" si="51"/>
        <v>SG</v>
      </c>
      <c r="N522" s="2" t="str">
        <f t="shared" si="52"/>
        <v/>
      </c>
      <c r="O522" s="2">
        <v>30</v>
      </c>
      <c r="P522" s="3">
        <v>39</v>
      </c>
      <c r="Q522" s="3">
        <f t="shared" si="53"/>
        <v>1170</v>
      </c>
      <c r="R522" s="3" t="str">
        <f t="shared" si="54"/>
        <v>ITA-SG-39</v>
      </c>
      <c r="S522" s="3" t="str">
        <f t="shared" si="55"/>
        <v>780</v>
      </c>
    </row>
    <row r="523" spans="1:19" ht="12.75" customHeight="1" x14ac:dyDescent="0.3">
      <c r="A523" s="2">
        <v>525</v>
      </c>
      <c r="B523" s="2" t="s">
        <v>271</v>
      </c>
      <c r="C523" s="8" t="s">
        <v>8</v>
      </c>
      <c r="D523" s="2" t="s">
        <v>9</v>
      </c>
      <c r="E523" s="7" t="s">
        <v>10</v>
      </c>
      <c r="F523" s="2">
        <v>0</v>
      </c>
      <c r="G523" s="3">
        <v>33</v>
      </c>
      <c r="H523" s="3" t="s">
        <v>10</v>
      </c>
      <c r="J523" s="2">
        <v>525</v>
      </c>
      <c r="K523" s="2" t="str">
        <f t="shared" si="49"/>
        <v>M8780602</v>
      </c>
      <c r="L523" s="2" t="str">
        <f t="shared" si="50"/>
        <v>ITA</v>
      </c>
      <c r="M523" s="2" t="str">
        <f t="shared" si="51"/>
        <v>SG</v>
      </c>
      <c r="N523" s="2" t="str">
        <f t="shared" si="52"/>
        <v>terminato</v>
      </c>
      <c r="O523" s="2">
        <v>0</v>
      </c>
      <c r="P523" s="3">
        <v>33</v>
      </c>
      <c r="Q523" s="3" t="str">
        <f t="shared" si="53"/>
        <v/>
      </c>
      <c r="R523" s="3" t="str">
        <f t="shared" si="54"/>
        <v>ITA-SG-33</v>
      </c>
      <c r="S523" s="3" t="str">
        <f t="shared" si="55"/>
        <v>780</v>
      </c>
    </row>
    <row r="524" spans="1:19" ht="12.75" customHeight="1" x14ac:dyDescent="0.3">
      <c r="A524" s="2">
        <v>526</v>
      </c>
      <c r="B524" s="2" t="s">
        <v>272</v>
      </c>
      <c r="C524" s="8" t="s">
        <v>8</v>
      </c>
      <c r="D524" s="2" t="s">
        <v>51</v>
      </c>
      <c r="E524" s="7" t="s">
        <v>10</v>
      </c>
      <c r="F524" s="2">
        <v>0</v>
      </c>
      <c r="G524" s="3">
        <v>27</v>
      </c>
      <c r="H524" s="3" t="s">
        <v>10</v>
      </c>
      <c r="J524" s="2">
        <v>526</v>
      </c>
      <c r="K524" s="2" t="str">
        <f t="shared" si="49"/>
        <v>G0622065</v>
      </c>
      <c r="L524" s="2" t="str">
        <f t="shared" si="50"/>
        <v>ITA</v>
      </c>
      <c r="M524" s="2" t="str">
        <f t="shared" si="51"/>
        <v>zan S.R.L.</v>
      </c>
      <c r="N524" s="2" t="str">
        <f t="shared" si="52"/>
        <v>terminato</v>
      </c>
      <c r="O524" s="2">
        <v>0</v>
      </c>
      <c r="P524" s="3">
        <v>27</v>
      </c>
      <c r="Q524" s="3" t="str">
        <f t="shared" si="53"/>
        <v/>
      </c>
      <c r="R524" s="3" t="str">
        <f t="shared" si="54"/>
        <v>ITA-zan S.R.L.-27</v>
      </c>
      <c r="S524" s="3" t="str">
        <f t="shared" si="55"/>
        <v>622</v>
      </c>
    </row>
    <row r="525" spans="1:19" ht="12.75" customHeight="1" x14ac:dyDescent="0.3">
      <c r="A525" s="2">
        <v>527</v>
      </c>
      <c r="B525" s="2" t="s">
        <v>272</v>
      </c>
      <c r="C525" s="8" t="s">
        <v>8</v>
      </c>
      <c r="D525" s="2" t="s">
        <v>51</v>
      </c>
      <c r="F525" s="2">
        <v>30</v>
      </c>
      <c r="G525" s="3">
        <v>28</v>
      </c>
      <c r="H525" s="3" t="str">
        <f>IF(E525="","non terminato","terminato")</f>
        <v>non terminato</v>
      </c>
      <c r="J525" s="2">
        <v>527</v>
      </c>
      <c r="K525" s="2" t="str">
        <f t="shared" si="49"/>
        <v>G0622065</v>
      </c>
      <c r="L525" s="2" t="str">
        <f t="shared" si="50"/>
        <v>ITA</v>
      </c>
      <c r="M525" s="2" t="str">
        <f t="shared" si="51"/>
        <v>zan S.R.L.</v>
      </c>
      <c r="N525" s="2" t="str">
        <f t="shared" si="52"/>
        <v/>
      </c>
      <c r="O525" s="2">
        <v>30</v>
      </c>
      <c r="P525" s="3">
        <v>28</v>
      </c>
      <c r="Q525" s="3">
        <f t="shared" si="53"/>
        <v>840</v>
      </c>
      <c r="R525" s="3" t="str">
        <f t="shared" si="54"/>
        <v>ITA-zan S.R.L.-28</v>
      </c>
      <c r="S525" s="3" t="str">
        <f t="shared" si="55"/>
        <v>622</v>
      </c>
    </row>
    <row r="526" spans="1:19" ht="12.75" customHeight="1" x14ac:dyDescent="0.3">
      <c r="A526" s="2">
        <v>528</v>
      </c>
      <c r="B526" s="2" t="s">
        <v>272</v>
      </c>
      <c r="C526" s="8" t="s">
        <v>8</v>
      </c>
      <c r="D526" s="2" t="s">
        <v>51</v>
      </c>
      <c r="F526" s="2">
        <v>10</v>
      </c>
      <c r="G526" s="3">
        <v>31</v>
      </c>
      <c r="H526" s="3" t="str">
        <f>IF(E526="","non terminato","terminato")</f>
        <v>non terminato</v>
      </c>
      <c r="J526" s="2">
        <v>528</v>
      </c>
      <c r="K526" s="2" t="str">
        <f t="shared" si="49"/>
        <v>G0622065</v>
      </c>
      <c r="L526" s="2" t="str">
        <f t="shared" si="50"/>
        <v>ITA</v>
      </c>
      <c r="M526" s="2" t="str">
        <f t="shared" si="51"/>
        <v>zan S.R.L.</v>
      </c>
      <c r="N526" s="2" t="str">
        <f t="shared" si="52"/>
        <v/>
      </c>
      <c r="O526" s="2">
        <v>10</v>
      </c>
      <c r="P526" s="3">
        <v>31</v>
      </c>
      <c r="Q526" s="3">
        <f t="shared" si="53"/>
        <v>310</v>
      </c>
      <c r="R526" s="3" t="str">
        <f t="shared" si="54"/>
        <v>ITA-zan S.R.L.-31</v>
      </c>
      <c r="S526" s="3" t="str">
        <f t="shared" si="55"/>
        <v>622</v>
      </c>
    </row>
    <row r="527" spans="1:19" ht="12.75" customHeight="1" x14ac:dyDescent="0.3">
      <c r="A527" s="2">
        <v>529</v>
      </c>
      <c r="B527" s="2" t="s">
        <v>273</v>
      </c>
      <c r="C527" s="8" t="s">
        <v>8</v>
      </c>
      <c r="D527" s="2" t="s">
        <v>9</v>
      </c>
      <c r="E527" s="7" t="s">
        <v>10</v>
      </c>
      <c r="F527" s="2">
        <v>0</v>
      </c>
      <c r="G527" s="3">
        <v>31</v>
      </c>
      <c r="H527" s="3" t="s">
        <v>10</v>
      </c>
      <c r="J527" s="2">
        <v>529</v>
      </c>
      <c r="K527" s="2" t="str">
        <f t="shared" si="49"/>
        <v>F5450000</v>
      </c>
      <c r="L527" s="2" t="str">
        <f t="shared" si="50"/>
        <v>ITA</v>
      </c>
      <c r="M527" s="2" t="str">
        <f t="shared" si="51"/>
        <v>SG</v>
      </c>
      <c r="N527" s="2" t="str">
        <f t="shared" si="52"/>
        <v>terminato</v>
      </c>
      <c r="O527" s="2">
        <v>0</v>
      </c>
      <c r="P527" s="3">
        <v>31</v>
      </c>
      <c r="Q527" s="3" t="str">
        <f t="shared" si="53"/>
        <v/>
      </c>
      <c r="R527" s="3" t="str">
        <f t="shared" si="54"/>
        <v>ITA-SG-31</v>
      </c>
      <c r="S527" s="3" t="str">
        <f t="shared" si="55"/>
        <v>450</v>
      </c>
    </row>
    <row r="528" spans="1:19" ht="12.75" customHeight="1" x14ac:dyDescent="0.3">
      <c r="A528" s="2">
        <v>530</v>
      </c>
      <c r="B528" s="2" t="s">
        <v>274</v>
      </c>
      <c r="C528" s="8" t="s">
        <v>8</v>
      </c>
      <c r="D528" s="2" t="s">
        <v>33</v>
      </c>
      <c r="E528" s="7" t="s">
        <v>10</v>
      </c>
      <c r="F528" s="2">
        <v>0</v>
      </c>
      <c r="G528" s="3">
        <v>16</v>
      </c>
      <c r="H528" s="3" t="s">
        <v>10</v>
      </c>
      <c r="J528" s="2">
        <v>530</v>
      </c>
      <c r="K528" s="2" t="str">
        <f t="shared" si="49"/>
        <v>F5671304</v>
      </c>
      <c r="L528" s="2" t="str">
        <f t="shared" si="50"/>
        <v>ITA</v>
      </c>
      <c r="M528" s="2" t="str">
        <f t="shared" si="51"/>
        <v>zan VETRI</v>
      </c>
      <c r="N528" s="2" t="str">
        <f t="shared" si="52"/>
        <v>terminato</v>
      </c>
      <c r="O528" s="2">
        <v>0</v>
      </c>
      <c r="P528" s="3">
        <v>16</v>
      </c>
      <c r="Q528" s="3" t="str">
        <f t="shared" si="53"/>
        <v/>
      </c>
      <c r="R528" s="3" t="str">
        <f t="shared" si="54"/>
        <v>ITA-zan VETRI-16</v>
      </c>
      <c r="S528" s="3" t="str">
        <f t="shared" si="55"/>
        <v>671</v>
      </c>
    </row>
    <row r="529" spans="1:19" ht="12.75" customHeight="1" x14ac:dyDescent="0.3">
      <c r="A529" s="2">
        <v>531</v>
      </c>
      <c r="B529" s="2" t="s">
        <v>275</v>
      </c>
      <c r="C529" s="8" t="s">
        <v>8</v>
      </c>
      <c r="D529" s="2" t="s">
        <v>33</v>
      </c>
      <c r="E529" s="7" t="s">
        <v>10</v>
      </c>
      <c r="F529" s="2">
        <v>0</v>
      </c>
      <c r="G529" s="3">
        <v>15</v>
      </c>
      <c r="H529" s="3" t="s">
        <v>10</v>
      </c>
      <c r="J529" s="2">
        <v>531</v>
      </c>
      <c r="K529" s="2" t="str">
        <f t="shared" si="49"/>
        <v>C1520328</v>
      </c>
      <c r="L529" s="2" t="str">
        <f t="shared" si="50"/>
        <v>ITA</v>
      </c>
      <c r="M529" s="2" t="str">
        <f t="shared" si="51"/>
        <v>zan VETRI</v>
      </c>
      <c r="N529" s="2" t="str">
        <f t="shared" si="52"/>
        <v>terminato</v>
      </c>
      <c r="O529" s="2">
        <v>0</v>
      </c>
      <c r="P529" s="3">
        <v>15</v>
      </c>
      <c r="Q529" s="3" t="str">
        <f t="shared" si="53"/>
        <v/>
      </c>
      <c r="R529" s="3" t="str">
        <f t="shared" si="54"/>
        <v>ITA-zan VETRI-15</v>
      </c>
      <c r="S529" s="3" t="str">
        <f t="shared" si="55"/>
        <v>520</v>
      </c>
    </row>
    <row r="530" spans="1:19" ht="12.75" customHeight="1" x14ac:dyDescent="0.3">
      <c r="A530" s="2">
        <v>532</v>
      </c>
      <c r="B530" s="2" t="s">
        <v>276</v>
      </c>
      <c r="C530" s="8" t="s">
        <v>8</v>
      </c>
      <c r="D530" s="2" t="s">
        <v>33</v>
      </c>
      <c r="F530" s="2">
        <v>20</v>
      </c>
      <c r="G530" s="3">
        <v>13</v>
      </c>
      <c r="H530" s="3" t="str">
        <f>IF(E530="","non terminato","terminato")</f>
        <v>non terminato</v>
      </c>
      <c r="J530" s="2">
        <v>532</v>
      </c>
      <c r="K530" s="2" t="str">
        <f t="shared" si="49"/>
        <v>M7016231</v>
      </c>
      <c r="L530" s="2" t="str">
        <f t="shared" si="50"/>
        <v>ITA</v>
      </c>
      <c r="M530" s="2" t="str">
        <f t="shared" si="51"/>
        <v>zan VETRI</v>
      </c>
      <c r="N530" s="2" t="str">
        <f t="shared" si="52"/>
        <v/>
      </c>
      <c r="O530" s="2">
        <v>20</v>
      </c>
      <c r="P530" s="3">
        <v>13</v>
      </c>
      <c r="Q530" s="3">
        <f t="shared" si="53"/>
        <v>260</v>
      </c>
      <c r="R530" s="3" t="str">
        <f t="shared" si="54"/>
        <v>ITA-zan VETRI-13</v>
      </c>
      <c r="S530" s="3" t="str">
        <f t="shared" si="55"/>
        <v>016</v>
      </c>
    </row>
    <row r="531" spans="1:19" ht="12.75" customHeight="1" x14ac:dyDescent="0.3">
      <c r="A531" s="2">
        <v>533</v>
      </c>
      <c r="B531" s="2" t="s">
        <v>276</v>
      </c>
      <c r="C531" s="8" t="s">
        <v>8</v>
      </c>
      <c r="D531" s="2" t="s">
        <v>33</v>
      </c>
      <c r="F531" s="2">
        <v>30</v>
      </c>
      <c r="G531" s="3">
        <v>13</v>
      </c>
      <c r="H531" s="3" t="str">
        <f>IF(E531="","non terminato","terminato")</f>
        <v>non terminato</v>
      </c>
      <c r="J531" s="2">
        <v>533</v>
      </c>
      <c r="K531" s="2" t="str">
        <f t="shared" si="49"/>
        <v>M7016231</v>
      </c>
      <c r="L531" s="2" t="str">
        <f t="shared" si="50"/>
        <v>ITA</v>
      </c>
      <c r="M531" s="2" t="str">
        <f t="shared" si="51"/>
        <v>zan VETRI</v>
      </c>
      <c r="N531" s="2" t="str">
        <f t="shared" si="52"/>
        <v/>
      </c>
      <c r="O531" s="2">
        <v>30</v>
      </c>
      <c r="P531" s="3">
        <v>13</v>
      </c>
      <c r="Q531" s="3">
        <f t="shared" si="53"/>
        <v>390</v>
      </c>
      <c r="R531" s="3" t="str">
        <f t="shared" si="54"/>
        <v>ITA-zan VETRI-13</v>
      </c>
      <c r="S531" s="3" t="str">
        <f t="shared" si="55"/>
        <v>016</v>
      </c>
    </row>
    <row r="532" spans="1:19" ht="12.75" customHeight="1" x14ac:dyDescent="0.3">
      <c r="A532" s="2">
        <v>534</v>
      </c>
      <c r="B532" s="2" t="s">
        <v>276</v>
      </c>
      <c r="C532" s="8" t="s">
        <v>8</v>
      </c>
      <c r="D532" s="2" t="s">
        <v>33</v>
      </c>
      <c r="E532" s="7" t="s">
        <v>10</v>
      </c>
      <c r="F532" s="2">
        <v>0</v>
      </c>
      <c r="G532" s="3">
        <v>18</v>
      </c>
      <c r="H532" s="3" t="s">
        <v>10</v>
      </c>
      <c r="J532" s="2">
        <v>534</v>
      </c>
      <c r="K532" s="2" t="str">
        <f t="shared" si="49"/>
        <v>M7016231</v>
      </c>
      <c r="L532" s="2" t="str">
        <f t="shared" si="50"/>
        <v>ITA</v>
      </c>
      <c r="M532" s="2" t="str">
        <f t="shared" si="51"/>
        <v>zan VETRI</v>
      </c>
      <c r="N532" s="2" t="str">
        <f t="shared" si="52"/>
        <v>terminato</v>
      </c>
      <c r="O532" s="2">
        <v>0</v>
      </c>
      <c r="P532" s="3">
        <v>18</v>
      </c>
      <c r="Q532" s="3" t="str">
        <f t="shared" si="53"/>
        <v/>
      </c>
      <c r="R532" s="3" t="str">
        <f t="shared" si="54"/>
        <v>ITA-zan VETRI-18</v>
      </c>
      <c r="S532" s="3" t="str">
        <f t="shared" si="55"/>
        <v>016</v>
      </c>
    </row>
    <row r="533" spans="1:19" ht="12.75" customHeight="1" x14ac:dyDescent="0.3">
      <c r="A533" s="2">
        <v>535</v>
      </c>
      <c r="B533" s="2" t="s">
        <v>276</v>
      </c>
      <c r="C533" s="8" t="s">
        <v>8</v>
      </c>
      <c r="D533" s="2" t="s">
        <v>33</v>
      </c>
      <c r="F533" s="2">
        <v>10</v>
      </c>
      <c r="G533" s="3">
        <v>25</v>
      </c>
      <c r="H533" s="3" t="str">
        <f>IF(E533="","non terminato","terminato")</f>
        <v>non terminato</v>
      </c>
      <c r="J533" s="2">
        <v>535</v>
      </c>
      <c r="K533" s="2" t="str">
        <f t="shared" si="49"/>
        <v>M7016231</v>
      </c>
      <c r="L533" s="2" t="str">
        <f t="shared" si="50"/>
        <v>ITA</v>
      </c>
      <c r="M533" s="2" t="str">
        <f t="shared" si="51"/>
        <v>zan VETRI</v>
      </c>
      <c r="N533" s="2" t="str">
        <f t="shared" si="52"/>
        <v/>
      </c>
      <c r="O533" s="2">
        <v>10</v>
      </c>
      <c r="P533" s="3">
        <v>25</v>
      </c>
      <c r="Q533" s="3">
        <f t="shared" si="53"/>
        <v>250</v>
      </c>
      <c r="R533" s="3" t="str">
        <f t="shared" si="54"/>
        <v>ITA-zan VETRI-25</v>
      </c>
      <c r="S533" s="3" t="str">
        <f t="shared" si="55"/>
        <v>016</v>
      </c>
    </row>
    <row r="534" spans="1:19" ht="12.75" customHeight="1" x14ac:dyDescent="0.3">
      <c r="A534" s="2">
        <v>536</v>
      </c>
      <c r="B534" s="2" t="s">
        <v>277</v>
      </c>
      <c r="C534" s="8" t="s">
        <v>8</v>
      </c>
      <c r="D534" s="2" t="s">
        <v>9</v>
      </c>
      <c r="F534" s="2">
        <v>10</v>
      </c>
      <c r="G534" s="3">
        <v>17</v>
      </c>
      <c r="H534" s="3" t="str">
        <f>IF(E534="","non terminato","terminato")</f>
        <v>non terminato</v>
      </c>
      <c r="J534" s="2">
        <v>536</v>
      </c>
      <c r="K534" s="2" t="str">
        <f t="shared" si="49"/>
        <v>G6486303</v>
      </c>
      <c r="L534" s="2" t="str">
        <f t="shared" si="50"/>
        <v>ITA</v>
      </c>
      <c r="M534" s="2" t="str">
        <f t="shared" si="51"/>
        <v>SG</v>
      </c>
      <c r="N534" s="2" t="str">
        <f t="shared" si="52"/>
        <v/>
      </c>
      <c r="O534" s="2">
        <v>10</v>
      </c>
      <c r="P534" s="3">
        <v>17</v>
      </c>
      <c r="Q534" s="3">
        <f t="shared" si="53"/>
        <v>170</v>
      </c>
      <c r="R534" s="3" t="str">
        <f t="shared" si="54"/>
        <v>ITA-SG-17</v>
      </c>
      <c r="S534" s="3" t="str">
        <f t="shared" si="55"/>
        <v>486</v>
      </c>
    </row>
    <row r="535" spans="1:19" ht="12.75" customHeight="1" x14ac:dyDescent="0.3">
      <c r="A535" s="2">
        <v>537</v>
      </c>
      <c r="B535" s="2" t="s">
        <v>277</v>
      </c>
      <c r="C535" s="8" t="s">
        <v>8</v>
      </c>
      <c r="D535" s="2" t="s">
        <v>9</v>
      </c>
      <c r="F535" s="2">
        <v>30</v>
      </c>
      <c r="G535" s="3">
        <v>26</v>
      </c>
      <c r="H535" s="3" t="str">
        <f>IF(E535="","non terminato","terminato")</f>
        <v>non terminato</v>
      </c>
      <c r="J535" s="2">
        <v>537</v>
      </c>
      <c r="K535" s="2" t="str">
        <f t="shared" si="49"/>
        <v>G6486303</v>
      </c>
      <c r="L535" s="2" t="str">
        <f t="shared" si="50"/>
        <v>ITA</v>
      </c>
      <c r="M535" s="2" t="str">
        <f t="shared" si="51"/>
        <v>SG</v>
      </c>
      <c r="N535" s="2" t="str">
        <f t="shared" si="52"/>
        <v/>
      </c>
      <c r="O535" s="2">
        <v>30</v>
      </c>
      <c r="P535" s="3">
        <v>26</v>
      </c>
      <c r="Q535" s="3">
        <f t="shared" si="53"/>
        <v>780</v>
      </c>
      <c r="R535" s="3" t="str">
        <f t="shared" si="54"/>
        <v>ITA-SG-26</v>
      </c>
      <c r="S535" s="3" t="str">
        <f t="shared" si="55"/>
        <v>486</v>
      </c>
    </row>
    <row r="536" spans="1:19" ht="12.75" customHeight="1" x14ac:dyDescent="0.3">
      <c r="A536" s="2">
        <v>538</v>
      </c>
      <c r="B536" s="2" t="s">
        <v>277</v>
      </c>
      <c r="C536" s="8" t="s">
        <v>8</v>
      </c>
      <c r="D536" s="2" t="s">
        <v>9</v>
      </c>
      <c r="E536" s="7" t="s">
        <v>10</v>
      </c>
      <c r="F536" s="2">
        <v>0</v>
      </c>
      <c r="G536" s="3">
        <v>33</v>
      </c>
      <c r="H536" s="3" t="s">
        <v>10</v>
      </c>
      <c r="J536" s="2">
        <v>538</v>
      </c>
      <c r="K536" s="2" t="str">
        <f t="shared" si="49"/>
        <v>G6486303</v>
      </c>
      <c r="L536" s="2" t="str">
        <f t="shared" si="50"/>
        <v>ITA</v>
      </c>
      <c r="M536" s="2" t="str">
        <f t="shared" si="51"/>
        <v>SG</v>
      </c>
      <c r="N536" s="2" t="str">
        <f t="shared" si="52"/>
        <v>terminato</v>
      </c>
      <c r="O536" s="2">
        <v>0</v>
      </c>
      <c r="P536" s="3">
        <v>33</v>
      </c>
      <c r="Q536" s="3" t="str">
        <f t="shared" si="53"/>
        <v/>
      </c>
      <c r="R536" s="3" t="str">
        <f t="shared" si="54"/>
        <v>ITA-SG-33</v>
      </c>
      <c r="S536" s="3" t="str">
        <f t="shared" si="55"/>
        <v>486</v>
      </c>
    </row>
    <row r="537" spans="1:19" ht="12.75" customHeight="1" x14ac:dyDescent="0.3">
      <c r="A537" s="2">
        <v>539</v>
      </c>
      <c r="B537" s="2" t="s">
        <v>278</v>
      </c>
      <c r="C537" s="8" t="s">
        <v>8</v>
      </c>
      <c r="D537" s="2" t="s">
        <v>33</v>
      </c>
      <c r="E537" s="7" t="s">
        <v>10</v>
      </c>
      <c r="F537" s="2">
        <v>0</v>
      </c>
      <c r="G537" s="3">
        <v>40</v>
      </c>
      <c r="H537" s="3" t="s">
        <v>10</v>
      </c>
      <c r="J537" s="2">
        <v>539</v>
      </c>
      <c r="K537" s="2" t="str">
        <f t="shared" si="49"/>
        <v>D9719577</v>
      </c>
      <c r="L537" s="2" t="str">
        <f t="shared" si="50"/>
        <v>ITA</v>
      </c>
      <c r="M537" s="2" t="str">
        <f t="shared" si="51"/>
        <v>zan VETRI</v>
      </c>
      <c r="N537" s="2" t="str">
        <f t="shared" si="52"/>
        <v>terminato</v>
      </c>
      <c r="O537" s="2">
        <v>0</v>
      </c>
      <c r="P537" s="3">
        <v>40</v>
      </c>
      <c r="Q537" s="3" t="str">
        <f t="shared" si="53"/>
        <v/>
      </c>
      <c r="R537" s="3" t="str">
        <f t="shared" si="54"/>
        <v>ITA-zan VETRI-40</v>
      </c>
      <c r="S537" s="3" t="str">
        <f t="shared" si="55"/>
        <v>719</v>
      </c>
    </row>
    <row r="538" spans="1:19" ht="12.75" customHeight="1" x14ac:dyDescent="0.3">
      <c r="A538" s="2">
        <v>540</v>
      </c>
      <c r="B538" s="2" t="s">
        <v>278</v>
      </c>
      <c r="C538" s="8" t="s">
        <v>8</v>
      </c>
      <c r="D538" s="2" t="s">
        <v>33</v>
      </c>
      <c r="F538" s="2">
        <v>10</v>
      </c>
      <c r="G538" s="3">
        <v>40</v>
      </c>
      <c r="H538" s="3" t="str">
        <f>IF(E538="","non terminato","terminato")</f>
        <v>non terminato</v>
      </c>
      <c r="J538" s="2">
        <v>540</v>
      </c>
      <c r="K538" s="2" t="str">
        <f t="shared" si="49"/>
        <v>D9719577</v>
      </c>
      <c r="L538" s="2" t="str">
        <f t="shared" si="50"/>
        <v>ITA</v>
      </c>
      <c r="M538" s="2" t="str">
        <f t="shared" si="51"/>
        <v>zan VETRI</v>
      </c>
      <c r="N538" s="2" t="str">
        <f t="shared" si="52"/>
        <v/>
      </c>
      <c r="O538" s="2">
        <v>10</v>
      </c>
      <c r="P538" s="3">
        <v>40</v>
      </c>
      <c r="Q538" s="3">
        <f t="shared" si="53"/>
        <v>400</v>
      </c>
      <c r="R538" s="3" t="str">
        <f t="shared" si="54"/>
        <v>ITA-zan VETRI-40</v>
      </c>
      <c r="S538" s="3" t="str">
        <f t="shared" si="55"/>
        <v>719</v>
      </c>
    </row>
    <row r="539" spans="1:19" ht="12.75" customHeight="1" x14ac:dyDescent="0.3">
      <c r="A539" s="2">
        <v>541</v>
      </c>
      <c r="B539" s="2" t="s">
        <v>279</v>
      </c>
      <c r="C539" s="8" t="s">
        <v>8</v>
      </c>
      <c r="D539" s="2" t="s">
        <v>94</v>
      </c>
      <c r="F539" s="2">
        <v>10</v>
      </c>
      <c r="G539" s="3">
        <v>27</v>
      </c>
      <c r="H539" s="3" t="str">
        <f>IF(E539="","non terminato","terminato")</f>
        <v>non terminato</v>
      </c>
      <c r="J539" s="2">
        <v>541</v>
      </c>
      <c r="K539" s="2" t="str">
        <f t="shared" si="49"/>
        <v>V9655431</v>
      </c>
      <c r="L539" s="2" t="str">
        <f t="shared" si="50"/>
        <v>ITA</v>
      </c>
      <c r="M539" s="2" t="str">
        <f t="shared" si="51"/>
        <v>zan SPA</v>
      </c>
      <c r="N539" s="2" t="str">
        <f t="shared" si="52"/>
        <v/>
      </c>
      <c r="O539" s="2">
        <v>10</v>
      </c>
      <c r="P539" s="3">
        <v>27</v>
      </c>
      <c r="Q539" s="3">
        <f t="shared" si="53"/>
        <v>270</v>
      </c>
      <c r="R539" s="3" t="str">
        <f t="shared" si="54"/>
        <v>ITA-zan SPA-27</v>
      </c>
      <c r="S539" s="3" t="str">
        <f t="shared" si="55"/>
        <v>655</v>
      </c>
    </row>
    <row r="540" spans="1:19" ht="12.75" customHeight="1" x14ac:dyDescent="0.3">
      <c r="A540" s="2">
        <v>542</v>
      </c>
      <c r="B540" s="2" t="s">
        <v>280</v>
      </c>
      <c r="C540" s="8" t="s">
        <v>8</v>
      </c>
      <c r="D540" s="2" t="s">
        <v>9</v>
      </c>
      <c r="E540" s="7" t="s">
        <v>10</v>
      </c>
      <c r="F540" s="2">
        <v>0</v>
      </c>
      <c r="G540" s="3">
        <v>31</v>
      </c>
      <c r="H540" s="3" t="s">
        <v>10</v>
      </c>
      <c r="J540" s="2">
        <v>542</v>
      </c>
      <c r="K540" s="2" t="str">
        <f t="shared" si="49"/>
        <v>F9508928</v>
      </c>
      <c r="L540" s="2" t="str">
        <f t="shared" si="50"/>
        <v>ITA</v>
      </c>
      <c r="M540" s="2" t="str">
        <f t="shared" si="51"/>
        <v>SG</v>
      </c>
      <c r="N540" s="2" t="str">
        <f t="shared" si="52"/>
        <v>terminato</v>
      </c>
      <c r="O540" s="2">
        <v>0</v>
      </c>
      <c r="P540" s="3">
        <v>31</v>
      </c>
      <c r="Q540" s="3" t="str">
        <f t="shared" si="53"/>
        <v/>
      </c>
      <c r="R540" s="3" t="str">
        <f t="shared" si="54"/>
        <v>ITA-SG-31</v>
      </c>
      <c r="S540" s="3" t="str">
        <f t="shared" si="55"/>
        <v>508</v>
      </c>
    </row>
    <row r="541" spans="1:19" ht="12.75" customHeight="1" x14ac:dyDescent="0.3">
      <c r="A541" s="2">
        <v>543</v>
      </c>
      <c r="B541" s="2" t="s">
        <v>280</v>
      </c>
      <c r="C541" s="8" t="s">
        <v>8</v>
      </c>
      <c r="D541" s="2" t="s">
        <v>9</v>
      </c>
      <c r="F541" s="2">
        <v>30</v>
      </c>
      <c r="G541" s="3">
        <v>32</v>
      </c>
      <c r="H541" s="3" t="str">
        <f>IF(E541="","non terminato","terminato")</f>
        <v>non terminato</v>
      </c>
      <c r="J541" s="2">
        <v>543</v>
      </c>
      <c r="K541" s="2" t="str">
        <f t="shared" si="49"/>
        <v>F9508928</v>
      </c>
      <c r="L541" s="2" t="str">
        <f t="shared" si="50"/>
        <v>ITA</v>
      </c>
      <c r="M541" s="2" t="str">
        <f t="shared" si="51"/>
        <v>SG</v>
      </c>
      <c r="N541" s="2" t="str">
        <f t="shared" si="52"/>
        <v/>
      </c>
      <c r="O541" s="2">
        <v>30</v>
      </c>
      <c r="P541" s="3">
        <v>32</v>
      </c>
      <c r="Q541" s="3">
        <f t="shared" si="53"/>
        <v>960</v>
      </c>
      <c r="R541" s="3" t="str">
        <f t="shared" si="54"/>
        <v>ITA-SG-32</v>
      </c>
      <c r="S541" s="3" t="str">
        <f t="shared" si="55"/>
        <v>508</v>
      </c>
    </row>
    <row r="542" spans="1:19" ht="12.75" customHeight="1" x14ac:dyDescent="0.3">
      <c r="A542" s="2">
        <v>544</v>
      </c>
      <c r="B542" s="2" t="s">
        <v>281</v>
      </c>
      <c r="C542" s="8" t="s">
        <v>8</v>
      </c>
      <c r="D542" s="2" t="s">
        <v>94</v>
      </c>
      <c r="F542" s="2">
        <v>30</v>
      </c>
      <c r="G542" s="3">
        <v>16</v>
      </c>
      <c r="H542" s="3" t="str">
        <f>IF(E542="","non terminato","terminato")</f>
        <v>non terminato</v>
      </c>
      <c r="J542" s="2">
        <v>544</v>
      </c>
      <c r="K542" s="2" t="str">
        <f t="shared" si="49"/>
        <v>M5930072</v>
      </c>
      <c r="L542" s="2" t="str">
        <f t="shared" si="50"/>
        <v>ITA</v>
      </c>
      <c r="M542" s="2" t="str">
        <f t="shared" si="51"/>
        <v>zan SPA</v>
      </c>
      <c r="N542" s="2" t="str">
        <f t="shared" si="52"/>
        <v/>
      </c>
      <c r="O542" s="2">
        <v>30</v>
      </c>
      <c r="P542" s="3">
        <v>16</v>
      </c>
      <c r="Q542" s="3">
        <f t="shared" si="53"/>
        <v>480</v>
      </c>
      <c r="R542" s="3" t="str">
        <f t="shared" si="54"/>
        <v>ITA-zan SPA-16</v>
      </c>
      <c r="S542" s="3" t="str">
        <f t="shared" si="55"/>
        <v>930</v>
      </c>
    </row>
    <row r="543" spans="1:19" ht="12.75" customHeight="1" x14ac:dyDescent="0.3">
      <c r="A543" s="2">
        <v>545</v>
      </c>
      <c r="B543" s="2" t="s">
        <v>281</v>
      </c>
      <c r="C543" s="8" t="s">
        <v>8</v>
      </c>
      <c r="D543" s="2" t="s">
        <v>94</v>
      </c>
      <c r="E543" s="7" t="s">
        <v>10</v>
      </c>
      <c r="F543" s="2">
        <v>0</v>
      </c>
      <c r="G543" s="3">
        <v>15</v>
      </c>
      <c r="H543" s="3" t="s">
        <v>10</v>
      </c>
      <c r="J543" s="2">
        <v>545</v>
      </c>
      <c r="K543" s="2" t="str">
        <f t="shared" si="49"/>
        <v>M5930072</v>
      </c>
      <c r="L543" s="2" t="str">
        <f t="shared" si="50"/>
        <v>ITA</v>
      </c>
      <c r="M543" s="2" t="str">
        <f t="shared" si="51"/>
        <v>zan SPA</v>
      </c>
      <c r="N543" s="2" t="str">
        <f t="shared" si="52"/>
        <v>terminato</v>
      </c>
      <c r="O543" s="2">
        <v>0</v>
      </c>
      <c r="P543" s="3">
        <v>15</v>
      </c>
      <c r="Q543" s="3" t="str">
        <f t="shared" si="53"/>
        <v/>
      </c>
      <c r="R543" s="3" t="str">
        <f t="shared" si="54"/>
        <v>ITA-zan SPA-15</v>
      </c>
      <c r="S543" s="3" t="str">
        <f t="shared" si="55"/>
        <v>930</v>
      </c>
    </row>
    <row r="544" spans="1:19" ht="12.75" customHeight="1" x14ac:dyDescent="0.3">
      <c r="A544" s="2">
        <v>546</v>
      </c>
      <c r="B544" s="2" t="s">
        <v>281</v>
      </c>
      <c r="C544" s="8" t="s">
        <v>8</v>
      </c>
      <c r="D544" s="2" t="s">
        <v>94</v>
      </c>
      <c r="F544" s="2">
        <v>20</v>
      </c>
      <c r="G544" s="3">
        <v>19</v>
      </c>
      <c r="H544" s="3" t="str">
        <f>IF(E544="","non terminato","terminato")</f>
        <v>non terminato</v>
      </c>
      <c r="J544" s="2">
        <v>546</v>
      </c>
      <c r="K544" s="2" t="str">
        <f t="shared" si="49"/>
        <v>M5930072</v>
      </c>
      <c r="L544" s="2" t="str">
        <f t="shared" si="50"/>
        <v>ITA</v>
      </c>
      <c r="M544" s="2" t="str">
        <f t="shared" si="51"/>
        <v>zan SPA</v>
      </c>
      <c r="N544" s="2" t="str">
        <f t="shared" si="52"/>
        <v/>
      </c>
      <c r="O544" s="2">
        <v>20</v>
      </c>
      <c r="P544" s="3">
        <v>19</v>
      </c>
      <c r="Q544" s="3">
        <f t="shared" si="53"/>
        <v>380</v>
      </c>
      <c r="R544" s="3" t="str">
        <f t="shared" si="54"/>
        <v>ITA-zan SPA-19</v>
      </c>
      <c r="S544" s="3" t="str">
        <f t="shared" si="55"/>
        <v>930</v>
      </c>
    </row>
    <row r="545" spans="1:19" ht="12.75" customHeight="1" x14ac:dyDescent="0.3">
      <c r="A545" s="2">
        <v>547</v>
      </c>
      <c r="B545" s="2" t="s">
        <v>281</v>
      </c>
      <c r="C545" s="8" t="s">
        <v>8</v>
      </c>
      <c r="D545" s="2" t="s">
        <v>94</v>
      </c>
      <c r="F545" s="2">
        <v>10</v>
      </c>
      <c r="G545" s="3">
        <v>22</v>
      </c>
      <c r="H545" s="3" t="str">
        <f>IF(E545="","non terminato","terminato")</f>
        <v>non terminato</v>
      </c>
      <c r="J545" s="2">
        <v>547</v>
      </c>
      <c r="K545" s="2" t="str">
        <f t="shared" si="49"/>
        <v>M5930072</v>
      </c>
      <c r="L545" s="2" t="str">
        <f t="shared" si="50"/>
        <v>ITA</v>
      </c>
      <c r="M545" s="2" t="str">
        <f t="shared" si="51"/>
        <v>zan SPA</v>
      </c>
      <c r="N545" s="2" t="str">
        <f t="shared" si="52"/>
        <v/>
      </c>
      <c r="O545" s="2">
        <v>10</v>
      </c>
      <c r="P545" s="3">
        <v>22</v>
      </c>
      <c r="Q545" s="3">
        <f t="shared" si="53"/>
        <v>220</v>
      </c>
      <c r="R545" s="3" t="str">
        <f t="shared" si="54"/>
        <v>ITA-zan SPA-22</v>
      </c>
      <c r="S545" s="3" t="str">
        <f t="shared" si="55"/>
        <v>930</v>
      </c>
    </row>
    <row r="546" spans="1:19" ht="12.75" customHeight="1" x14ac:dyDescent="0.3">
      <c r="A546" s="2">
        <v>548</v>
      </c>
      <c r="B546" s="2" t="s">
        <v>282</v>
      </c>
      <c r="C546" s="8" t="s">
        <v>8</v>
      </c>
      <c r="D546" s="2" t="s">
        <v>44</v>
      </c>
      <c r="E546" s="7" t="s">
        <v>10</v>
      </c>
      <c r="F546" s="2">
        <v>0</v>
      </c>
      <c r="G546" s="3">
        <v>28</v>
      </c>
      <c r="H546" s="3" t="s">
        <v>10</v>
      </c>
      <c r="J546" s="2">
        <v>548</v>
      </c>
      <c r="K546" s="2" t="str">
        <f t="shared" si="49"/>
        <v>M2434120</v>
      </c>
      <c r="L546" s="2" t="str">
        <f t="shared" si="50"/>
        <v>ITA</v>
      </c>
      <c r="M546" s="2" t="str">
        <f t="shared" si="51"/>
        <v>zan pin SPA</v>
      </c>
      <c r="N546" s="2" t="str">
        <f t="shared" si="52"/>
        <v>terminato</v>
      </c>
      <c r="O546" s="2">
        <v>0</v>
      </c>
      <c r="P546" s="3">
        <v>28</v>
      </c>
      <c r="Q546" s="3" t="str">
        <f t="shared" si="53"/>
        <v/>
      </c>
      <c r="R546" s="3" t="str">
        <f t="shared" si="54"/>
        <v>ITA-zan pin SPA-28</v>
      </c>
      <c r="S546" s="3" t="str">
        <f t="shared" si="55"/>
        <v>434</v>
      </c>
    </row>
    <row r="547" spans="1:19" ht="12.75" customHeight="1" x14ac:dyDescent="0.3">
      <c r="A547" s="2">
        <v>549</v>
      </c>
      <c r="B547" s="2" t="s">
        <v>283</v>
      </c>
      <c r="C547" s="8" t="s">
        <v>8</v>
      </c>
      <c r="D547" s="2" t="s">
        <v>44</v>
      </c>
      <c r="E547" s="7" t="s">
        <v>10</v>
      </c>
      <c r="F547" s="2">
        <v>0</v>
      </c>
      <c r="G547" s="3">
        <v>35</v>
      </c>
      <c r="H547" s="3" t="s">
        <v>10</v>
      </c>
      <c r="J547" s="2">
        <v>549</v>
      </c>
      <c r="K547" s="2" t="str">
        <f t="shared" si="49"/>
        <v>S8296273</v>
      </c>
      <c r="L547" s="2" t="str">
        <f t="shared" si="50"/>
        <v>ITA</v>
      </c>
      <c r="M547" s="2" t="str">
        <f t="shared" si="51"/>
        <v>zan pin SPA</v>
      </c>
      <c r="N547" s="2" t="str">
        <f t="shared" si="52"/>
        <v>terminato</v>
      </c>
      <c r="O547" s="2">
        <v>0</v>
      </c>
      <c r="P547" s="3">
        <v>35</v>
      </c>
      <c r="Q547" s="3" t="str">
        <f t="shared" si="53"/>
        <v/>
      </c>
      <c r="R547" s="3" t="str">
        <f t="shared" si="54"/>
        <v>ITA-zan pin SPA-35</v>
      </c>
      <c r="S547" s="3" t="str">
        <f t="shared" si="55"/>
        <v>296</v>
      </c>
    </row>
    <row r="548" spans="1:19" ht="12.75" customHeight="1" x14ac:dyDescent="0.3">
      <c r="A548" s="2">
        <v>550</v>
      </c>
      <c r="B548" s="2" t="s">
        <v>284</v>
      </c>
      <c r="C548" s="8" t="s">
        <v>8</v>
      </c>
      <c r="D548" s="2" t="s">
        <v>9</v>
      </c>
      <c r="E548" s="7" t="s">
        <v>10</v>
      </c>
      <c r="F548" s="2">
        <v>0</v>
      </c>
      <c r="G548" s="3">
        <v>29</v>
      </c>
      <c r="H548" s="3" t="s">
        <v>10</v>
      </c>
      <c r="J548" s="2">
        <v>550</v>
      </c>
      <c r="K548" s="2" t="str">
        <f t="shared" si="49"/>
        <v>C6252140</v>
      </c>
      <c r="L548" s="2" t="str">
        <f t="shared" si="50"/>
        <v>ITA</v>
      </c>
      <c r="M548" s="2" t="str">
        <f t="shared" si="51"/>
        <v>SG</v>
      </c>
      <c r="N548" s="2" t="str">
        <f t="shared" si="52"/>
        <v>terminato</v>
      </c>
      <c r="O548" s="2">
        <v>0</v>
      </c>
      <c r="P548" s="3">
        <v>29</v>
      </c>
      <c r="Q548" s="3" t="str">
        <f t="shared" si="53"/>
        <v/>
      </c>
      <c r="R548" s="3" t="str">
        <f t="shared" si="54"/>
        <v>ITA-SG-29</v>
      </c>
      <c r="S548" s="3" t="str">
        <f t="shared" si="55"/>
        <v>252</v>
      </c>
    </row>
    <row r="549" spans="1:19" ht="12.75" customHeight="1" x14ac:dyDescent="0.3">
      <c r="A549" s="2">
        <v>551</v>
      </c>
      <c r="B549" s="2" t="s">
        <v>284</v>
      </c>
      <c r="C549" s="8" t="s">
        <v>8</v>
      </c>
      <c r="D549" s="2" t="s">
        <v>9</v>
      </c>
      <c r="F549" s="2">
        <v>10</v>
      </c>
      <c r="G549" s="3">
        <v>33</v>
      </c>
      <c r="H549" s="3" t="str">
        <f>IF(E549="","non terminato","terminato")</f>
        <v>non terminato</v>
      </c>
      <c r="J549" s="2">
        <v>551</v>
      </c>
      <c r="K549" s="2" t="str">
        <f t="shared" si="49"/>
        <v>C6252140</v>
      </c>
      <c r="L549" s="2" t="str">
        <f t="shared" si="50"/>
        <v>ITA</v>
      </c>
      <c r="M549" s="2" t="str">
        <f t="shared" si="51"/>
        <v>SG</v>
      </c>
      <c r="N549" s="2" t="str">
        <f t="shared" si="52"/>
        <v/>
      </c>
      <c r="O549" s="2">
        <v>10</v>
      </c>
      <c r="P549" s="3">
        <v>33</v>
      </c>
      <c r="Q549" s="3">
        <f t="shared" si="53"/>
        <v>330</v>
      </c>
      <c r="R549" s="3" t="str">
        <f t="shared" si="54"/>
        <v>ITA-SG-33</v>
      </c>
      <c r="S549" s="3" t="str">
        <f t="shared" si="55"/>
        <v>252</v>
      </c>
    </row>
    <row r="550" spans="1:19" ht="12.75" customHeight="1" x14ac:dyDescent="0.3">
      <c r="A550" s="2">
        <v>552</v>
      </c>
      <c r="B550" s="2" t="s">
        <v>284</v>
      </c>
      <c r="C550" s="8" t="s">
        <v>8</v>
      </c>
      <c r="D550" s="2" t="s">
        <v>9</v>
      </c>
      <c r="F550" s="2">
        <v>30</v>
      </c>
      <c r="G550" s="3">
        <v>27</v>
      </c>
      <c r="H550" s="3" t="str">
        <f>IF(E550="","non terminato","terminato")</f>
        <v>non terminato</v>
      </c>
      <c r="J550" s="2">
        <v>552</v>
      </c>
      <c r="K550" s="2" t="str">
        <f t="shared" si="49"/>
        <v>C6252140</v>
      </c>
      <c r="L550" s="2" t="str">
        <f t="shared" si="50"/>
        <v>ITA</v>
      </c>
      <c r="M550" s="2" t="str">
        <f t="shared" si="51"/>
        <v>SG</v>
      </c>
      <c r="N550" s="2" t="str">
        <f t="shared" si="52"/>
        <v/>
      </c>
      <c r="O550" s="2">
        <v>30</v>
      </c>
      <c r="P550" s="3">
        <v>27</v>
      </c>
      <c r="Q550" s="3">
        <f t="shared" si="53"/>
        <v>810</v>
      </c>
      <c r="R550" s="3" t="str">
        <f t="shared" si="54"/>
        <v>ITA-SG-27</v>
      </c>
      <c r="S550" s="3" t="str">
        <f t="shared" si="55"/>
        <v>252</v>
      </c>
    </row>
    <row r="551" spans="1:19" ht="12.75" customHeight="1" x14ac:dyDescent="0.3">
      <c r="A551" s="2">
        <v>553</v>
      </c>
      <c r="B551" s="2" t="s">
        <v>285</v>
      </c>
      <c r="C551" s="8" t="s">
        <v>8</v>
      </c>
      <c r="D551" s="2" t="s">
        <v>72</v>
      </c>
      <c r="F551" s="2">
        <v>10</v>
      </c>
      <c r="G551" s="3">
        <v>27</v>
      </c>
      <c r="H551" s="3" t="str">
        <f>IF(E551="","non terminato","terminato")</f>
        <v>non terminato</v>
      </c>
      <c r="J551" s="2">
        <v>553</v>
      </c>
      <c r="K551" s="2" t="str">
        <f t="shared" si="49"/>
        <v>C9419881</v>
      </c>
      <c r="L551" s="2" t="str">
        <f t="shared" si="50"/>
        <v>ITA</v>
      </c>
      <c r="M551" s="2" t="str">
        <f t="shared" si="51"/>
        <v>lollo SRL</v>
      </c>
      <c r="N551" s="2" t="str">
        <f t="shared" si="52"/>
        <v/>
      </c>
      <c r="O551" s="2">
        <v>10</v>
      </c>
      <c r="P551" s="3">
        <v>27</v>
      </c>
      <c r="Q551" s="3">
        <f t="shared" si="53"/>
        <v>270</v>
      </c>
      <c r="R551" s="3" t="str">
        <f t="shared" si="54"/>
        <v>ITA-lollo SRL-27</v>
      </c>
      <c r="S551" s="3" t="str">
        <f t="shared" si="55"/>
        <v>419</v>
      </c>
    </row>
    <row r="552" spans="1:19" ht="12.75" customHeight="1" x14ac:dyDescent="0.3">
      <c r="A552" s="2">
        <v>554</v>
      </c>
      <c r="B552" s="2" t="s">
        <v>285</v>
      </c>
      <c r="C552" s="8" t="s">
        <v>8</v>
      </c>
      <c r="D552" s="2" t="s">
        <v>72</v>
      </c>
      <c r="F552" s="2">
        <v>30</v>
      </c>
      <c r="G552" s="3">
        <v>31</v>
      </c>
      <c r="H552" s="3" t="str">
        <f>IF(E552="","non terminato","terminato")</f>
        <v>non terminato</v>
      </c>
      <c r="J552" s="2">
        <v>554</v>
      </c>
      <c r="K552" s="2" t="str">
        <f t="shared" si="49"/>
        <v>C9419881</v>
      </c>
      <c r="L552" s="2" t="str">
        <f t="shared" si="50"/>
        <v>ITA</v>
      </c>
      <c r="M552" s="2" t="str">
        <f t="shared" si="51"/>
        <v>lollo SRL</v>
      </c>
      <c r="N552" s="2" t="str">
        <f t="shared" si="52"/>
        <v/>
      </c>
      <c r="O552" s="2">
        <v>30</v>
      </c>
      <c r="P552" s="3">
        <v>31</v>
      </c>
      <c r="Q552" s="3">
        <f t="shared" si="53"/>
        <v>930</v>
      </c>
      <c r="R552" s="3" t="str">
        <f t="shared" si="54"/>
        <v>ITA-lollo SRL-31</v>
      </c>
      <c r="S552" s="3" t="str">
        <f t="shared" si="55"/>
        <v>419</v>
      </c>
    </row>
    <row r="553" spans="1:19" ht="12.75" customHeight="1" x14ac:dyDescent="0.3">
      <c r="A553" s="2">
        <v>555</v>
      </c>
      <c r="B553" s="2" t="s">
        <v>285</v>
      </c>
      <c r="C553" s="8" t="s">
        <v>8</v>
      </c>
      <c r="D553" s="2" t="s">
        <v>72</v>
      </c>
      <c r="E553" s="7" t="s">
        <v>10</v>
      </c>
      <c r="F553" s="2">
        <v>0</v>
      </c>
      <c r="G553" s="3">
        <v>40</v>
      </c>
      <c r="H553" s="3" t="s">
        <v>10</v>
      </c>
      <c r="J553" s="2">
        <v>555</v>
      </c>
      <c r="K553" s="2" t="str">
        <f t="shared" si="49"/>
        <v>C9419881</v>
      </c>
      <c r="L553" s="2" t="str">
        <f t="shared" si="50"/>
        <v>ITA</v>
      </c>
      <c r="M553" s="2" t="str">
        <f t="shared" si="51"/>
        <v>lollo SRL</v>
      </c>
      <c r="N553" s="2" t="str">
        <f t="shared" si="52"/>
        <v>terminato</v>
      </c>
      <c r="O553" s="2">
        <v>0</v>
      </c>
      <c r="P553" s="3">
        <v>40</v>
      </c>
      <c r="Q553" s="3" t="str">
        <f t="shared" si="53"/>
        <v/>
      </c>
      <c r="R553" s="3" t="str">
        <f t="shared" si="54"/>
        <v>ITA-lollo SRL-40</v>
      </c>
      <c r="S553" s="3" t="str">
        <f t="shared" si="55"/>
        <v>419</v>
      </c>
    </row>
    <row r="554" spans="1:19" ht="12.75" customHeight="1" x14ac:dyDescent="0.3">
      <c r="A554" s="2">
        <v>556</v>
      </c>
      <c r="B554" s="2" t="s">
        <v>286</v>
      </c>
      <c r="C554" s="8" t="s">
        <v>8</v>
      </c>
      <c r="D554" s="2" t="s">
        <v>72</v>
      </c>
      <c r="F554" s="2">
        <v>30</v>
      </c>
      <c r="G554" s="3">
        <v>18</v>
      </c>
      <c r="H554" s="3" t="str">
        <f>IF(E554="","non terminato","terminato")</f>
        <v>non terminato</v>
      </c>
      <c r="J554" s="2">
        <v>556</v>
      </c>
      <c r="K554" s="2" t="str">
        <f t="shared" si="49"/>
        <v>G5256456</v>
      </c>
      <c r="L554" s="2" t="str">
        <f t="shared" si="50"/>
        <v>ITA</v>
      </c>
      <c r="M554" s="2" t="str">
        <f t="shared" si="51"/>
        <v>lollo SRL</v>
      </c>
      <c r="N554" s="2" t="str">
        <f t="shared" si="52"/>
        <v/>
      </c>
      <c r="O554" s="2">
        <v>30</v>
      </c>
      <c r="P554" s="3">
        <v>18</v>
      </c>
      <c r="Q554" s="3">
        <f t="shared" si="53"/>
        <v>540</v>
      </c>
      <c r="R554" s="3" t="str">
        <f t="shared" si="54"/>
        <v>ITA-lollo SRL-18</v>
      </c>
      <c r="S554" s="3" t="str">
        <f t="shared" si="55"/>
        <v>256</v>
      </c>
    </row>
    <row r="555" spans="1:19" ht="12.75" customHeight="1" x14ac:dyDescent="0.3">
      <c r="A555" s="2">
        <v>557</v>
      </c>
      <c r="B555" s="2" t="s">
        <v>286</v>
      </c>
      <c r="C555" s="8" t="s">
        <v>8</v>
      </c>
      <c r="D555" s="2" t="s">
        <v>72</v>
      </c>
      <c r="E555" s="7" t="s">
        <v>10</v>
      </c>
      <c r="F555" s="2">
        <v>0</v>
      </c>
      <c r="G555" s="3">
        <v>30</v>
      </c>
      <c r="H555" s="3" t="s">
        <v>10</v>
      </c>
      <c r="J555" s="2">
        <v>557</v>
      </c>
      <c r="K555" s="2" t="str">
        <f t="shared" si="49"/>
        <v>G5256456</v>
      </c>
      <c r="L555" s="2" t="str">
        <f t="shared" si="50"/>
        <v>ITA</v>
      </c>
      <c r="M555" s="2" t="str">
        <f t="shared" si="51"/>
        <v>lollo SRL</v>
      </c>
      <c r="N555" s="2" t="str">
        <f t="shared" si="52"/>
        <v>terminato</v>
      </c>
      <c r="O555" s="2">
        <v>0</v>
      </c>
      <c r="P555" s="3">
        <v>30</v>
      </c>
      <c r="Q555" s="3" t="str">
        <f t="shared" si="53"/>
        <v/>
      </c>
      <c r="R555" s="3" t="str">
        <f t="shared" si="54"/>
        <v>ITA-lollo SRL-30</v>
      </c>
      <c r="S555" s="3" t="str">
        <f t="shared" si="55"/>
        <v>256</v>
      </c>
    </row>
    <row r="556" spans="1:19" ht="12.75" customHeight="1" x14ac:dyDescent="0.3">
      <c r="A556" s="2">
        <v>558</v>
      </c>
      <c r="B556" s="2" t="s">
        <v>287</v>
      </c>
      <c r="C556" s="8" t="s">
        <v>8</v>
      </c>
      <c r="D556" s="2" t="s">
        <v>9</v>
      </c>
      <c r="E556" s="7" t="s">
        <v>10</v>
      </c>
      <c r="F556" s="2">
        <v>0</v>
      </c>
      <c r="G556" s="3">
        <v>33</v>
      </c>
      <c r="H556" s="3" t="s">
        <v>10</v>
      </c>
      <c r="J556" s="2">
        <v>558</v>
      </c>
      <c r="K556" s="2" t="str">
        <f t="shared" si="49"/>
        <v>F7004829</v>
      </c>
      <c r="L556" s="2" t="str">
        <f t="shared" si="50"/>
        <v>ITA</v>
      </c>
      <c r="M556" s="2" t="str">
        <f t="shared" si="51"/>
        <v>SG</v>
      </c>
      <c r="N556" s="2" t="str">
        <f t="shared" si="52"/>
        <v>terminato</v>
      </c>
      <c r="O556" s="2">
        <v>0</v>
      </c>
      <c r="P556" s="3">
        <v>33</v>
      </c>
      <c r="Q556" s="3" t="str">
        <f t="shared" si="53"/>
        <v/>
      </c>
      <c r="R556" s="3" t="str">
        <f t="shared" si="54"/>
        <v>ITA-SG-33</v>
      </c>
      <c r="S556" s="3" t="str">
        <f t="shared" si="55"/>
        <v>004</v>
      </c>
    </row>
    <row r="557" spans="1:19" ht="12.75" customHeight="1" x14ac:dyDescent="0.3">
      <c r="A557" s="2">
        <v>559</v>
      </c>
      <c r="B557" s="2" t="s">
        <v>288</v>
      </c>
      <c r="C557" s="8" t="s">
        <v>8</v>
      </c>
      <c r="D557" s="2" t="s">
        <v>33</v>
      </c>
      <c r="F557" s="2">
        <v>10</v>
      </c>
      <c r="G557" s="3">
        <v>12</v>
      </c>
      <c r="H557" s="3" t="str">
        <f>IF(E557="","non terminato","terminato")</f>
        <v>non terminato</v>
      </c>
      <c r="J557" s="2">
        <v>559</v>
      </c>
      <c r="K557" s="2" t="str">
        <f t="shared" si="49"/>
        <v>A0717434</v>
      </c>
      <c r="L557" s="2" t="str">
        <f t="shared" si="50"/>
        <v>ITA</v>
      </c>
      <c r="M557" s="2" t="str">
        <f t="shared" si="51"/>
        <v>zan VETRI</v>
      </c>
      <c r="N557" s="2" t="str">
        <f t="shared" si="52"/>
        <v/>
      </c>
      <c r="O557" s="2">
        <v>10</v>
      </c>
      <c r="P557" s="3">
        <v>12</v>
      </c>
      <c r="Q557" s="3">
        <f t="shared" si="53"/>
        <v>120</v>
      </c>
      <c r="R557" s="3" t="str">
        <f t="shared" si="54"/>
        <v>ITA-zan VETRI-12</v>
      </c>
      <c r="S557" s="3" t="str">
        <f t="shared" si="55"/>
        <v>717</v>
      </c>
    </row>
    <row r="558" spans="1:19" ht="12.75" customHeight="1" x14ac:dyDescent="0.3">
      <c r="A558" s="2">
        <v>560</v>
      </c>
      <c r="B558" s="2" t="s">
        <v>288</v>
      </c>
      <c r="C558" s="8" t="s">
        <v>8</v>
      </c>
      <c r="D558" s="2" t="s">
        <v>33</v>
      </c>
      <c r="F558" s="2">
        <v>30</v>
      </c>
      <c r="G558" s="3">
        <v>29</v>
      </c>
      <c r="H558" s="3" t="str">
        <f>IF(E558="","non terminato","terminato")</f>
        <v>non terminato</v>
      </c>
      <c r="J558" s="2">
        <v>560</v>
      </c>
      <c r="K558" s="2" t="str">
        <f t="shared" si="49"/>
        <v>A0717434</v>
      </c>
      <c r="L558" s="2" t="str">
        <f t="shared" si="50"/>
        <v>ITA</v>
      </c>
      <c r="M558" s="2" t="str">
        <f t="shared" si="51"/>
        <v>zan VETRI</v>
      </c>
      <c r="N558" s="2" t="str">
        <f t="shared" si="52"/>
        <v/>
      </c>
      <c r="O558" s="2">
        <v>30</v>
      </c>
      <c r="P558" s="3">
        <v>29</v>
      </c>
      <c r="Q558" s="3">
        <f t="shared" si="53"/>
        <v>870</v>
      </c>
      <c r="R558" s="3" t="str">
        <f t="shared" si="54"/>
        <v>ITA-zan VETRI-29</v>
      </c>
      <c r="S558" s="3" t="str">
        <f t="shared" si="55"/>
        <v>717</v>
      </c>
    </row>
    <row r="559" spans="1:19" ht="12.75" customHeight="1" x14ac:dyDescent="0.3">
      <c r="A559" s="2">
        <v>561</v>
      </c>
      <c r="B559" s="2" t="s">
        <v>288</v>
      </c>
      <c r="C559" s="8" t="s">
        <v>8</v>
      </c>
      <c r="D559" s="2" t="s">
        <v>33</v>
      </c>
      <c r="E559" s="7" t="s">
        <v>10</v>
      </c>
      <c r="F559" s="2">
        <v>0</v>
      </c>
      <c r="G559" s="3">
        <v>32</v>
      </c>
      <c r="H559" s="3" t="s">
        <v>10</v>
      </c>
      <c r="J559" s="2">
        <v>561</v>
      </c>
      <c r="K559" s="2" t="str">
        <f t="shared" si="49"/>
        <v>A0717434</v>
      </c>
      <c r="L559" s="2" t="str">
        <f t="shared" si="50"/>
        <v>ITA</v>
      </c>
      <c r="M559" s="2" t="str">
        <f t="shared" si="51"/>
        <v>zan VETRI</v>
      </c>
      <c r="N559" s="2" t="str">
        <f t="shared" si="52"/>
        <v>terminato</v>
      </c>
      <c r="O559" s="2">
        <v>0</v>
      </c>
      <c r="P559" s="3">
        <v>32</v>
      </c>
      <c r="Q559" s="3" t="str">
        <f t="shared" si="53"/>
        <v/>
      </c>
      <c r="R559" s="3" t="str">
        <f t="shared" si="54"/>
        <v>ITA-zan VETRI-32</v>
      </c>
      <c r="S559" s="3" t="str">
        <f t="shared" si="55"/>
        <v>717</v>
      </c>
    </row>
    <row r="560" spans="1:19" ht="12.75" customHeight="1" x14ac:dyDescent="0.3">
      <c r="A560" s="2">
        <v>562</v>
      </c>
      <c r="B560" s="2" t="s">
        <v>289</v>
      </c>
      <c r="C560" s="8" t="s">
        <v>8</v>
      </c>
      <c r="D560" s="2" t="s">
        <v>72</v>
      </c>
      <c r="E560" s="7" t="s">
        <v>10</v>
      </c>
      <c r="F560" s="2">
        <v>0</v>
      </c>
      <c r="G560" s="3">
        <v>24</v>
      </c>
      <c r="H560" s="3" t="s">
        <v>10</v>
      </c>
      <c r="J560" s="2">
        <v>562</v>
      </c>
      <c r="K560" s="2" t="str">
        <f t="shared" si="49"/>
        <v>V1665855</v>
      </c>
      <c r="L560" s="2" t="str">
        <f t="shared" si="50"/>
        <v>ITA</v>
      </c>
      <c r="M560" s="2" t="str">
        <f t="shared" si="51"/>
        <v>lollo SRL</v>
      </c>
      <c r="N560" s="2" t="str">
        <f t="shared" si="52"/>
        <v>terminato</v>
      </c>
      <c r="O560" s="2">
        <v>0</v>
      </c>
      <c r="P560" s="3">
        <v>24</v>
      </c>
      <c r="Q560" s="3" t="str">
        <f t="shared" si="53"/>
        <v/>
      </c>
      <c r="R560" s="3" t="str">
        <f t="shared" si="54"/>
        <v>ITA-lollo SRL-24</v>
      </c>
      <c r="S560" s="3" t="str">
        <f t="shared" si="55"/>
        <v>665</v>
      </c>
    </row>
    <row r="561" spans="1:19" ht="12.75" customHeight="1" x14ac:dyDescent="0.3">
      <c r="A561" s="2">
        <v>563</v>
      </c>
      <c r="B561" s="2" t="s">
        <v>290</v>
      </c>
      <c r="C561" s="8" t="s">
        <v>8</v>
      </c>
      <c r="D561" s="2" t="s">
        <v>9</v>
      </c>
      <c r="E561" s="7" t="s">
        <v>10</v>
      </c>
      <c r="F561" s="2">
        <v>0</v>
      </c>
      <c r="G561" s="3">
        <v>36</v>
      </c>
      <c r="H561" s="3" t="s">
        <v>10</v>
      </c>
      <c r="J561" s="2">
        <v>563</v>
      </c>
      <c r="K561" s="2" t="str">
        <f t="shared" si="49"/>
        <v>G7986231</v>
      </c>
      <c r="L561" s="2" t="str">
        <f t="shared" si="50"/>
        <v>ITA</v>
      </c>
      <c r="M561" s="2" t="str">
        <f t="shared" si="51"/>
        <v>SG</v>
      </c>
      <c r="N561" s="2" t="str">
        <f t="shared" si="52"/>
        <v>terminato</v>
      </c>
      <c r="O561" s="2">
        <v>0</v>
      </c>
      <c r="P561" s="3">
        <v>36</v>
      </c>
      <c r="Q561" s="3" t="str">
        <f t="shared" si="53"/>
        <v/>
      </c>
      <c r="R561" s="3" t="str">
        <f t="shared" si="54"/>
        <v>ITA-SG-36</v>
      </c>
      <c r="S561" s="3" t="str">
        <f t="shared" si="55"/>
        <v>986</v>
      </c>
    </row>
    <row r="562" spans="1:19" ht="12.75" customHeight="1" x14ac:dyDescent="0.3">
      <c r="A562" s="2">
        <v>564</v>
      </c>
      <c r="B562" s="2" t="s">
        <v>291</v>
      </c>
      <c r="C562" s="8" t="s">
        <v>8</v>
      </c>
      <c r="D562" s="2" t="s">
        <v>33</v>
      </c>
      <c r="E562" s="7" t="s">
        <v>10</v>
      </c>
      <c r="F562" s="2">
        <v>0</v>
      </c>
      <c r="G562" s="3">
        <v>29</v>
      </c>
      <c r="H562" s="3" t="s">
        <v>10</v>
      </c>
      <c r="J562" s="2">
        <v>564</v>
      </c>
      <c r="K562" s="2" t="str">
        <f t="shared" si="49"/>
        <v>E0171281</v>
      </c>
      <c r="L562" s="2" t="str">
        <f t="shared" si="50"/>
        <v>ITA</v>
      </c>
      <c r="M562" s="2" t="str">
        <f t="shared" si="51"/>
        <v>zan VETRI</v>
      </c>
      <c r="N562" s="2" t="str">
        <f t="shared" si="52"/>
        <v>terminato</v>
      </c>
      <c r="O562" s="2">
        <v>0</v>
      </c>
      <c r="P562" s="3">
        <v>29</v>
      </c>
      <c r="Q562" s="3" t="str">
        <f t="shared" si="53"/>
        <v/>
      </c>
      <c r="R562" s="3" t="str">
        <f t="shared" si="54"/>
        <v>ITA-zan VETRI-29</v>
      </c>
      <c r="S562" s="3" t="str">
        <f t="shared" si="55"/>
        <v>171</v>
      </c>
    </row>
    <row r="563" spans="1:19" ht="12.75" customHeight="1" x14ac:dyDescent="0.3">
      <c r="A563" s="2">
        <v>565</v>
      </c>
      <c r="B563" s="2" t="s">
        <v>292</v>
      </c>
      <c r="C563" s="8" t="s">
        <v>8</v>
      </c>
      <c r="D563" s="2" t="s">
        <v>44</v>
      </c>
      <c r="F563" s="2">
        <v>10</v>
      </c>
      <c r="G563" s="3">
        <v>32</v>
      </c>
      <c r="H563" s="3" t="str">
        <f>IF(E563="","non terminato","terminato")</f>
        <v>non terminato</v>
      </c>
      <c r="J563" s="2">
        <v>565</v>
      </c>
      <c r="K563" s="2" t="str">
        <f t="shared" si="49"/>
        <v>A0475479</v>
      </c>
      <c r="L563" s="2" t="str">
        <f t="shared" si="50"/>
        <v>ITA</v>
      </c>
      <c r="M563" s="2" t="str">
        <f t="shared" si="51"/>
        <v>zan pin SPA</v>
      </c>
      <c r="N563" s="2" t="str">
        <f t="shared" si="52"/>
        <v/>
      </c>
      <c r="O563" s="2">
        <v>10</v>
      </c>
      <c r="P563" s="3">
        <v>32</v>
      </c>
      <c r="Q563" s="3">
        <f t="shared" si="53"/>
        <v>320</v>
      </c>
      <c r="R563" s="3" t="str">
        <f t="shared" si="54"/>
        <v>ITA-zan pin SPA-32</v>
      </c>
      <c r="S563" s="3" t="str">
        <f t="shared" si="55"/>
        <v>475</v>
      </c>
    </row>
    <row r="564" spans="1:19" ht="12.75" customHeight="1" x14ac:dyDescent="0.3">
      <c r="A564" s="2">
        <v>566</v>
      </c>
      <c r="B564" s="2" t="s">
        <v>293</v>
      </c>
      <c r="C564" s="8" t="s">
        <v>8</v>
      </c>
      <c r="D564" s="2" t="s">
        <v>9</v>
      </c>
      <c r="F564" s="2">
        <v>30</v>
      </c>
      <c r="G564" s="3">
        <v>14</v>
      </c>
      <c r="H564" s="3" t="str">
        <f>IF(E564="","non terminato","terminato")</f>
        <v>non terminato</v>
      </c>
      <c r="J564" s="2">
        <v>566</v>
      </c>
      <c r="K564" s="2" t="str">
        <f t="shared" si="49"/>
        <v>M4567476</v>
      </c>
      <c r="L564" s="2" t="str">
        <f t="shared" si="50"/>
        <v>ITA</v>
      </c>
      <c r="M564" s="2" t="str">
        <f t="shared" si="51"/>
        <v>SG</v>
      </c>
      <c r="N564" s="2" t="str">
        <f t="shared" si="52"/>
        <v/>
      </c>
      <c r="O564" s="2">
        <v>30</v>
      </c>
      <c r="P564" s="3">
        <v>14</v>
      </c>
      <c r="Q564" s="3">
        <f t="shared" si="53"/>
        <v>420</v>
      </c>
      <c r="R564" s="3" t="str">
        <f t="shared" si="54"/>
        <v>ITA-SG-14</v>
      </c>
      <c r="S564" s="3" t="str">
        <f t="shared" si="55"/>
        <v>567</v>
      </c>
    </row>
    <row r="565" spans="1:19" ht="12.75" customHeight="1" x14ac:dyDescent="0.3">
      <c r="A565" s="2">
        <v>567</v>
      </c>
      <c r="B565" s="2" t="s">
        <v>293</v>
      </c>
      <c r="C565" s="8" t="s">
        <v>8</v>
      </c>
      <c r="D565" s="2" t="s">
        <v>9</v>
      </c>
      <c r="E565" s="7" t="s">
        <v>10</v>
      </c>
      <c r="F565" s="2">
        <v>0</v>
      </c>
      <c r="G565" s="3">
        <v>20</v>
      </c>
      <c r="H565" s="3" t="s">
        <v>10</v>
      </c>
      <c r="J565" s="2">
        <v>567</v>
      </c>
      <c r="K565" s="2" t="str">
        <f t="shared" si="49"/>
        <v>M4567476</v>
      </c>
      <c r="L565" s="2" t="str">
        <f t="shared" si="50"/>
        <v>ITA</v>
      </c>
      <c r="M565" s="2" t="str">
        <f t="shared" si="51"/>
        <v>SG</v>
      </c>
      <c r="N565" s="2" t="str">
        <f t="shared" si="52"/>
        <v>terminato</v>
      </c>
      <c r="O565" s="2">
        <v>0</v>
      </c>
      <c r="P565" s="3">
        <v>20</v>
      </c>
      <c r="Q565" s="3" t="str">
        <f t="shared" si="53"/>
        <v/>
      </c>
      <c r="R565" s="3" t="str">
        <f t="shared" si="54"/>
        <v>ITA-SG-20</v>
      </c>
      <c r="S565" s="3" t="str">
        <f t="shared" si="55"/>
        <v>567</v>
      </c>
    </row>
    <row r="566" spans="1:19" ht="12.75" customHeight="1" x14ac:dyDescent="0.3">
      <c r="A566" s="2">
        <v>568</v>
      </c>
      <c r="B566" s="2" t="s">
        <v>293</v>
      </c>
      <c r="C566" s="8" t="s">
        <v>8</v>
      </c>
      <c r="D566" s="2" t="s">
        <v>9</v>
      </c>
      <c r="F566" s="2">
        <v>10</v>
      </c>
      <c r="G566" s="3">
        <v>10</v>
      </c>
      <c r="H566" s="3" t="str">
        <f>IF(E566="","non terminato","terminato")</f>
        <v>non terminato</v>
      </c>
      <c r="J566" s="2">
        <v>568</v>
      </c>
      <c r="K566" s="2" t="str">
        <f t="shared" si="49"/>
        <v>M4567476</v>
      </c>
      <c r="L566" s="2" t="str">
        <f t="shared" si="50"/>
        <v>ITA</v>
      </c>
      <c r="M566" s="2" t="str">
        <f t="shared" si="51"/>
        <v>SG</v>
      </c>
      <c r="N566" s="2" t="str">
        <f t="shared" si="52"/>
        <v/>
      </c>
      <c r="O566" s="2">
        <v>10</v>
      </c>
      <c r="P566" s="3">
        <v>10</v>
      </c>
      <c r="Q566" s="3">
        <f t="shared" si="53"/>
        <v>100</v>
      </c>
      <c r="R566" s="3" t="str">
        <f t="shared" si="54"/>
        <v>ITA-SG-10</v>
      </c>
      <c r="S566" s="3" t="str">
        <f t="shared" si="55"/>
        <v>567</v>
      </c>
    </row>
    <row r="567" spans="1:19" ht="12.75" customHeight="1" x14ac:dyDescent="0.3">
      <c r="A567" s="2">
        <v>569</v>
      </c>
      <c r="B567" s="2" t="s">
        <v>294</v>
      </c>
      <c r="C567" s="8" t="s">
        <v>8</v>
      </c>
      <c r="D567" s="2" t="s">
        <v>44</v>
      </c>
      <c r="E567" s="7" t="s">
        <v>10</v>
      </c>
      <c r="F567" s="2">
        <v>0</v>
      </c>
      <c r="G567" s="3">
        <v>40</v>
      </c>
      <c r="H567" s="3" t="s">
        <v>10</v>
      </c>
      <c r="J567" s="2">
        <v>569</v>
      </c>
      <c r="K567" s="2" t="str">
        <f t="shared" si="49"/>
        <v>A4050285</v>
      </c>
      <c r="L567" s="2" t="str">
        <f t="shared" si="50"/>
        <v>ITA</v>
      </c>
      <c r="M567" s="2" t="str">
        <f t="shared" si="51"/>
        <v>zan pin SPA</v>
      </c>
      <c r="N567" s="2" t="str">
        <f t="shared" si="52"/>
        <v>terminato</v>
      </c>
      <c r="O567" s="2">
        <v>0</v>
      </c>
      <c r="P567" s="3">
        <v>40</v>
      </c>
      <c r="Q567" s="3" t="str">
        <f t="shared" si="53"/>
        <v/>
      </c>
      <c r="R567" s="3" t="str">
        <f t="shared" si="54"/>
        <v>ITA-zan pin SPA-40</v>
      </c>
      <c r="S567" s="3" t="str">
        <f t="shared" si="55"/>
        <v>050</v>
      </c>
    </row>
    <row r="568" spans="1:19" ht="12.75" customHeight="1" x14ac:dyDescent="0.3">
      <c r="A568" s="2">
        <v>570</v>
      </c>
      <c r="B568" s="2" t="s">
        <v>294</v>
      </c>
      <c r="C568" s="8" t="s">
        <v>8</v>
      </c>
      <c r="D568" s="2" t="s">
        <v>44</v>
      </c>
      <c r="F568" s="2">
        <v>30</v>
      </c>
      <c r="G568" s="3">
        <v>18</v>
      </c>
      <c r="H568" s="3" t="str">
        <f>IF(E568="","non terminato","terminato")</f>
        <v>non terminato</v>
      </c>
      <c r="J568" s="2">
        <v>570</v>
      </c>
      <c r="K568" s="2" t="str">
        <f t="shared" si="49"/>
        <v>A4050285</v>
      </c>
      <c r="L568" s="2" t="str">
        <f t="shared" si="50"/>
        <v>ITA</v>
      </c>
      <c r="M568" s="2" t="str">
        <f t="shared" si="51"/>
        <v>zan pin SPA</v>
      </c>
      <c r="N568" s="2" t="str">
        <f t="shared" si="52"/>
        <v/>
      </c>
      <c r="O568" s="2">
        <v>30</v>
      </c>
      <c r="P568" s="3">
        <v>18</v>
      </c>
      <c r="Q568" s="3">
        <f t="shared" si="53"/>
        <v>540</v>
      </c>
      <c r="R568" s="3" t="str">
        <f t="shared" si="54"/>
        <v>ITA-zan pin SPA-18</v>
      </c>
      <c r="S568" s="3" t="str">
        <f t="shared" si="55"/>
        <v>050</v>
      </c>
    </row>
    <row r="569" spans="1:19" ht="12.75" customHeight="1" x14ac:dyDescent="0.3">
      <c r="A569" s="2">
        <v>571</v>
      </c>
      <c r="B569" s="2" t="s">
        <v>295</v>
      </c>
      <c r="C569" s="8" t="s">
        <v>8</v>
      </c>
      <c r="D569" s="2" t="s">
        <v>33</v>
      </c>
      <c r="F569" s="2">
        <v>10</v>
      </c>
      <c r="G569" s="3">
        <v>18</v>
      </c>
      <c r="H569" s="3" t="str">
        <f>IF(E569="","non terminato","terminato")</f>
        <v>non terminato</v>
      </c>
      <c r="J569" s="2">
        <v>571</v>
      </c>
      <c r="K569" s="2" t="str">
        <f t="shared" si="49"/>
        <v>C7102525</v>
      </c>
      <c r="L569" s="2" t="str">
        <f t="shared" si="50"/>
        <v>ITA</v>
      </c>
      <c r="M569" s="2" t="str">
        <f t="shared" si="51"/>
        <v>zan VETRI</v>
      </c>
      <c r="N569" s="2" t="str">
        <f t="shared" si="52"/>
        <v/>
      </c>
      <c r="O569" s="2">
        <v>10</v>
      </c>
      <c r="P569" s="3">
        <v>18</v>
      </c>
      <c r="Q569" s="3">
        <f t="shared" si="53"/>
        <v>180</v>
      </c>
      <c r="R569" s="3" t="str">
        <f t="shared" si="54"/>
        <v>ITA-zan VETRI-18</v>
      </c>
      <c r="S569" s="3" t="str">
        <f t="shared" si="55"/>
        <v>102</v>
      </c>
    </row>
    <row r="570" spans="1:19" ht="12.75" customHeight="1" x14ac:dyDescent="0.3">
      <c r="A570" s="2">
        <v>572</v>
      </c>
      <c r="B570" s="2" t="s">
        <v>295</v>
      </c>
      <c r="C570" s="8" t="s">
        <v>8</v>
      </c>
      <c r="D570" s="2" t="s">
        <v>33</v>
      </c>
      <c r="E570" s="7" t="s">
        <v>10</v>
      </c>
      <c r="F570" s="2">
        <v>0</v>
      </c>
      <c r="G570" s="3">
        <v>21</v>
      </c>
      <c r="H570" s="3" t="s">
        <v>10</v>
      </c>
      <c r="J570" s="2">
        <v>572</v>
      </c>
      <c r="K570" s="2" t="str">
        <f t="shared" si="49"/>
        <v>C7102525</v>
      </c>
      <c r="L570" s="2" t="str">
        <f t="shared" si="50"/>
        <v>ITA</v>
      </c>
      <c r="M570" s="2" t="str">
        <f t="shared" si="51"/>
        <v>zan VETRI</v>
      </c>
      <c r="N570" s="2" t="str">
        <f t="shared" si="52"/>
        <v>terminato</v>
      </c>
      <c r="O570" s="2">
        <v>0</v>
      </c>
      <c r="P570" s="3">
        <v>21</v>
      </c>
      <c r="Q570" s="3" t="str">
        <f t="shared" si="53"/>
        <v/>
      </c>
      <c r="R570" s="3" t="str">
        <f t="shared" si="54"/>
        <v>ITA-zan VETRI-21</v>
      </c>
      <c r="S570" s="3" t="str">
        <f t="shared" si="55"/>
        <v>102</v>
      </c>
    </row>
    <row r="571" spans="1:19" ht="12.75" customHeight="1" x14ac:dyDescent="0.3">
      <c r="A571" s="2">
        <v>573</v>
      </c>
      <c r="B571" s="2" t="s">
        <v>295</v>
      </c>
      <c r="C571" s="8" t="s">
        <v>8</v>
      </c>
      <c r="D571" s="2" t="s">
        <v>33</v>
      </c>
      <c r="F571" s="2">
        <v>30</v>
      </c>
      <c r="G571" s="3">
        <v>39</v>
      </c>
      <c r="H571" s="3" t="str">
        <f>IF(E571="","non terminato","terminato")</f>
        <v>non terminato</v>
      </c>
      <c r="J571" s="2">
        <v>573</v>
      </c>
      <c r="K571" s="2" t="str">
        <f t="shared" si="49"/>
        <v>C7102525</v>
      </c>
      <c r="L571" s="2" t="str">
        <f t="shared" si="50"/>
        <v>ITA</v>
      </c>
      <c r="M571" s="2" t="str">
        <f t="shared" si="51"/>
        <v>zan VETRI</v>
      </c>
      <c r="N571" s="2" t="str">
        <f t="shared" si="52"/>
        <v/>
      </c>
      <c r="O571" s="2">
        <v>30</v>
      </c>
      <c r="P571" s="3">
        <v>39</v>
      </c>
      <c r="Q571" s="3">
        <f t="shared" si="53"/>
        <v>1170</v>
      </c>
      <c r="R571" s="3" t="str">
        <f t="shared" si="54"/>
        <v>ITA-zan VETRI-39</v>
      </c>
      <c r="S571" s="3" t="str">
        <f t="shared" si="55"/>
        <v>102</v>
      </c>
    </row>
    <row r="572" spans="1:19" ht="12.75" customHeight="1" x14ac:dyDescent="0.3">
      <c r="A572" s="2">
        <v>574</v>
      </c>
      <c r="B572" s="2" t="s">
        <v>296</v>
      </c>
      <c r="C572" s="8" t="s">
        <v>8</v>
      </c>
      <c r="D572" s="2" t="s">
        <v>51</v>
      </c>
      <c r="E572" s="7" t="s">
        <v>10</v>
      </c>
      <c r="F572" s="2">
        <v>0</v>
      </c>
      <c r="G572" s="3">
        <v>31</v>
      </c>
      <c r="H572" s="3" t="s">
        <v>10</v>
      </c>
      <c r="J572" s="2">
        <v>574</v>
      </c>
      <c r="K572" s="2" t="str">
        <f t="shared" si="49"/>
        <v>c6751353</v>
      </c>
      <c r="L572" s="2" t="str">
        <f t="shared" si="50"/>
        <v>ITA</v>
      </c>
      <c r="M572" s="2" t="str">
        <f t="shared" si="51"/>
        <v>zan S.R.L.</v>
      </c>
      <c r="N572" s="2" t="str">
        <f t="shared" si="52"/>
        <v>terminato</v>
      </c>
      <c r="O572" s="2">
        <v>0</v>
      </c>
      <c r="P572" s="3">
        <v>31</v>
      </c>
      <c r="Q572" s="3" t="str">
        <f t="shared" si="53"/>
        <v/>
      </c>
      <c r="R572" s="3" t="str">
        <f t="shared" si="54"/>
        <v>ITA-zan S.R.L.-31</v>
      </c>
      <c r="S572" s="3" t="str">
        <f t="shared" si="55"/>
        <v>751</v>
      </c>
    </row>
    <row r="573" spans="1:19" ht="12.75" customHeight="1" x14ac:dyDescent="0.3">
      <c r="A573" s="2">
        <v>575</v>
      </c>
      <c r="B573" s="2" t="s">
        <v>296</v>
      </c>
      <c r="C573" s="8" t="s">
        <v>8</v>
      </c>
      <c r="D573" s="2" t="s">
        <v>51</v>
      </c>
      <c r="F573" s="2">
        <v>30</v>
      </c>
      <c r="G573" s="3">
        <v>26</v>
      </c>
      <c r="H573" s="3" t="str">
        <f>IF(E573="","non terminato","terminato")</f>
        <v>non terminato</v>
      </c>
      <c r="J573" s="2">
        <v>575</v>
      </c>
      <c r="K573" s="2" t="str">
        <f t="shared" si="49"/>
        <v>c6751353</v>
      </c>
      <c r="L573" s="2" t="str">
        <f t="shared" si="50"/>
        <v>ITA</v>
      </c>
      <c r="M573" s="2" t="str">
        <f t="shared" si="51"/>
        <v>zan S.R.L.</v>
      </c>
      <c r="N573" s="2" t="str">
        <f t="shared" si="52"/>
        <v/>
      </c>
      <c r="O573" s="2">
        <v>30</v>
      </c>
      <c r="P573" s="3">
        <v>26</v>
      </c>
      <c r="Q573" s="3">
        <f t="shared" si="53"/>
        <v>780</v>
      </c>
      <c r="R573" s="3" t="str">
        <f t="shared" si="54"/>
        <v>ITA-zan S.R.L.-26</v>
      </c>
      <c r="S573" s="3" t="str">
        <f t="shared" si="55"/>
        <v>751</v>
      </c>
    </row>
    <row r="574" spans="1:19" ht="12.75" customHeight="1" x14ac:dyDescent="0.3">
      <c r="A574" s="2">
        <v>576</v>
      </c>
      <c r="B574" s="2" t="s">
        <v>296</v>
      </c>
      <c r="C574" s="8" t="s">
        <v>8</v>
      </c>
      <c r="D574" s="2" t="s">
        <v>51</v>
      </c>
      <c r="F574" s="2">
        <v>10</v>
      </c>
      <c r="G574" s="3">
        <v>13</v>
      </c>
      <c r="H574" s="3" t="str">
        <f>IF(E574="","non terminato","terminato")</f>
        <v>non terminato</v>
      </c>
      <c r="J574" s="2">
        <v>576</v>
      </c>
      <c r="K574" s="2" t="str">
        <f t="shared" si="49"/>
        <v>c6751353</v>
      </c>
      <c r="L574" s="2" t="str">
        <f t="shared" si="50"/>
        <v>ITA</v>
      </c>
      <c r="M574" s="2" t="str">
        <f t="shared" si="51"/>
        <v>zan S.R.L.</v>
      </c>
      <c r="N574" s="2" t="str">
        <f t="shared" si="52"/>
        <v/>
      </c>
      <c r="O574" s="2">
        <v>10</v>
      </c>
      <c r="P574" s="3">
        <v>13</v>
      </c>
      <c r="Q574" s="3">
        <f t="shared" si="53"/>
        <v>130</v>
      </c>
      <c r="R574" s="3" t="str">
        <f t="shared" si="54"/>
        <v>ITA-zan S.R.L.-13</v>
      </c>
      <c r="S574" s="3" t="str">
        <f t="shared" si="55"/>
        <v>751</v>
      </c>
    </row>
    <row r="575" spans="1:19" ht="12.75" customHeight="1" x14ac:dyDescent="0.3">
      <c r="A575" s="2">
        <v>577</v>
      </c>
      <c r="B575" s="2" t="s">
        <v>297</v>
      </c>
      <c r="C575" s="8" t="s">
        <v>8</v>
      </c>
      <c r="D575" s="2" t="s">
        <v>44</v>
      </c>
      <c r="E575" s="7" t="s">
        <v>10</v>
      </c>
      <c r="F575" s="2">
        <v>0</v>
      </c>
      <c r="G575" s="3">
        <v>26</v>
      </c>
      <c r="H575" s="3" t="s">
        <v>10</v>
      </c>
      <c r="J575" s="2">
        <v>577</v>
      </c>
      <c r="K575" s="2" t="str">
        <f t="shared" si="49"/>
        <v>A7540160</v>
      </c>
      <c r="L575" s="2" t="str">
        <f t="shared" si="50"/>
        <v>ITA</v>
      </c>
      <c r="M575" s="2" t="str">
        <f t="shared" si="51"/>
        <v>zan pin SPA</v>
      </c>
      <c r="N575" s="2" t="str">
        <f t="shared" si="52"/>
        <v>terminato</v>
      </c>
      <c r="O575" s="2">
        <v>0</v>
      </c>
      <c r="P575" s="3">
        <v>26</v>
      </c>
      <c r="Q575" s="3" t="str">
        <f t="shared" si="53"/>
        <v/>
      </c>
      <c r="R575" s="3" t="str">
        <f t="shared" si="54"/>
        <v>ITA-zan pin SPA-26</v>
      </c>
      <c r="S575" s="3" t="str">
        <f t="shared" si="55"/>
        <v>540</v>
      </c>
    </row>
    <row r="576" spans="1:19" ht="12.75" customHeight="1" x14ac:dyDescent="0.3">
      <c r="A576" s="2">
        <v>578</v>
      </c>
      <c r="B576" s="2" t="s">
        <v>298</v>
      </c>
      <c r="C576" s="8" t="s">
        <v>8</v>
      </c>
      <c r="D576" s="2" t="s">
        <v>62</v>
      </c>
      <c r="E576" s="7" t="s">
        <v>10</v>
      </c>
      <c r="F576" s="2">
        <v>0</v>
      </c>
      <c r="G576" s="3">
        <v>21</v>
      </c>
      <c r="H576" s="3" t="s">
        <v>10</v>
      </c>
      <c r="J576" s="2">
        <v>578</v>
      </c>
      <c r="K576" s="2" t="str">
        <f t="shared" si="49"/>
        <v>S1194697</v>
      </c>
      <c r="L576" s="2" t="str">
        <f t="shared" si="50"/>
        <v>ITA</v>
      </c>
      <c r="M576" s="2" t="str">
        <f t="shared" si="51"/>
        <v>zan PAM</v>
      </c>
      <c r="N576" s="2" t="str">
        <f t="shared" si="52"/>
        <v>terminato</v>
      </c>
      <c r="O576" s="2">
        <v>0</v>
      </c>
      <c r="P576" s="3">
        <v>21</v>
      </c>
      <c r="Q576" s="3" t="str">
        <f t="shared" si="53"/>
        <v/>
      </c>
      <c r="R576" s="3" t="str">
        <f t="shared" si="54"/>
        <v>ITA-zan PAM-21</v>
      </c>
      <c r="S576" s="3" t="str">
        <f t="shared" si="55"/>
        <v>194</v>
      </c>
    </row>
    <row r="577" spans="1:19" ht="12.75" customHeight="1" x14ac:dyDescent="0.3">
      <c r="A577" s="2">
        <v>579</v>
      </c>
      <c r="B577" s="2" t="s">
        <v>298</v>
      </c>
      <c r="C577" s="8" t="s">
        <v>8</v>
      </c>
      <c r="D577" s="2" t="s">
        <v>62</v>
      </c>
      <c r="F577" s="2">
        <v>10</v>
      </c>
      <c r="G577" s="3">
        <v>35</v>
      </c>
      <c r="H577" s="3" t="str">
        <f>IF(E577="","non terminato","terminato")</f>
        <v>non terminato</v>
      </c>
      <c r="J577" s="2">
        <v>579</v>
      </c>
      <c r="K577" s="2" t="str">
        <f t="shared" si="49"/>
        <v>S1194697</v>
      </c>
      <c r="L577" s="2" t="str">
        <f t="shared" si="50"/>
        <v>ITA</v>
      </c>
      <c r="M577" s="2" t="str">
        <f t="shared" si="51"/>
        <v>zan PAM</v>
      </c>
      <c r="N577" s="2" t="str">
        <f t="shared" si="52"/>
        <v/>
      </c>
      <c r="O577" s="2">
        <v>10</v>
      </c>
      <c r="P577" s="3">
        <v>35</v>
      </c>
      <c r="Q577" s="3">
        <f t="shared" si="53"/>
        <v>350</v>
      </c>
      <c r="R577" s="3" t="str">
        <f t="shared" si="54"/>
        <v>ITA-zan PAM-35</v>
      </c>
      <c r="S577" s="3" t="str">
        <f t="shared" si="55"/>
        <v>194</v>
      </c>
    </row>
    <row r="578" spans="1:19" ht="12.75" customHeight="1" x14ac:dyDescent="0.3">
      <c r="A578" s="2">
        <v>580</v>
      </c>
      <c r="B578" s="2" t="s">
        <v>299</v>
      </c>
      <c r="C578" s="8" t="s">
        <v>8</v>
      </c>
      <c r="D578" s="2" t="s">
        <v>33</v>
      </c>
      <c r="F578" s="2">
        <v>30</v>
      </c>
      <c r="G578" s="3">
        <v>29</v>
      </c>
      <c r="H578" s="3" t="str">
        <f>IF(E578="","non terminato","terminato")</f>
        <v>non terminato</v>
      </c>
      <c r="J578" s="2">
        <v>580</v>
      </c>
      <c r="K578" s="2" t="str">
        <f t="shared" ref="K578:K641" si="56">TRIM(B578)</f>
        <v>V4736467</v>
      </c>
      <c r="L578" s="2" t="str">
        <f t="shared" ref="L578:L641" si="57">TRIM(C578)</f>
        <v>ITA</v>
      </c>
      <c r="M578" s="2" t="str">
        <f t="shared" ref="M578:M641" si="58">TRIM(D578)</f>
        <v>zan VETRI</v>
      </c>
      <c r="N578" s="2" t="str">
        <f t="shared" ref="N578:N641" si="59">TRIM(E578)</f>
        <v/>
      </c>
      <c r="O578" s="2">
        <v>30</v>
      </c>
      <c r="P578" s="3">
        <v>29</v>
      </c>
      <c r="Q578" s="3">
        <f t="shared" si="53"/>
        <v>870</v>
      </c>
      <c r="R578" s="3" t="str">
        <f t="shared" si="54"/>
        <v>ITA-zan VETRI-29</v>
      </c>
      <c r="S578" s="3" t="str">
        <f t="shared" si="55"/>
        <v>736</v>
      </c>
    </row>
    <row r="579" spans="1:19" ht="12.75" customHeight="1" x14ac:dyDescent="0.3">
      <c r="A579" s="2">
        <v>581</v>
      </c>
      <c r="B579" s="2" t="s">
        <v>299</v>
      </c>
      <c r="C579" s="8" t="s">
        <v>8</v>
      </c>
      <c r="D579" s="2" t="s">
        <v>33</v>
      </c>
      <c r="F579" s="2">
        <v>10</v>
      </c>
      <c r="G579" s="3">
        <v>18</v>
      </c>
      <c r="H579" s="3" t="str">
        <f>IF(E579="","non terminato","terminato")</f>
        <v>non terminato</v>
      </c>
      <c r="J579" s="2">
        <v>581</v>
      </c>
      <c r="K579" s="2" t="str">
        <f t="shared" si="56"/>
        <v>V4736467</v>
      </c>
      <c r="L579" s="2" t="str">
        <f t="shared" si="57"/>
        <v>ITA</v>
      </c>
      <c r="M579" s="2" t="str">
        <f t="shared" si="58"/>
        <v>zan VETRI</v>
      </c>
      <c r="N579" s="2" t="str">
        <f t="shared" si="59"/>
        <v/>
      </c>
      <c r="O579" s="2">
        <v>10</v>
      </c>
      <c r="P579" s="3">
        <v>18</v>
      </c>
      <c r="Q579" s="3">
        <f t="shared" ref="Q579:Q642" si="60">IF(F579=0,"",F579*G579)</f>
        <v>180</v>
      </c>
      <c r="R579" s="3" t="str">
        <f t="shared" ref="R579:R642" si="61">_xlfn.CONCAT(C579,"-",D579,"-",G579)</f>
        <v>ITA-zan VETRI-18</v>
      </c>
      <c r="S579" s="3" t="str">
        <f t="shared" ref="S579:S642" si="62">MID(B579,3,3)</f>
        <v>736</v>
      </c>
    </row>
    <row r="580" spans="1:19" ht="12.75" customHeight="1" x14ac:dyDescent="0.3">
      <c r="A580" s="2">
        <v>582</v>
      </c>
      <c r="B580" s="2" t="s">
        <v>300</v>
      </c>
      <c r="C580" s="8" t="s">
        <v>8</v>
      </c>
      <c r="D580" s="2" t="s">
        <v>33</v>
      </c>
      <c r="E580" s="7" t="s">
        <v>10</v>
      </c>
      <c r="F580" s="2">
        <v>0</v>
      </c>
      <c r="G580" s="3">
        <v>31</v>
      </c>
      <c r="H580" s="3" t="s">
        <v>10</v>
      </c>
      <c r="J580" s="2">
        <v>582</v>
      </c>
      <c r="K580" s="2" t="str">
        <f t="shared" si="56"/>
        <v>R2052551</v>
      </c>
      <c r="L580" s="2" t="str">
        <f t="shared" si="57"/>
        <v>ITA</v>
      </c>
      <c r="M580" s="2" t="str">
        <f t="shared" si="58"/>
        <v>zan VETRI</v>
      </c>
      <c r="N580" s="2" t="str">
        <f t="shared" si="59"/>
        <v>terminato</v>
      </c>
      <c r="O580" s="2">
        <v>0</v>
      </c>
      <c r="P580" s="3">
        <v>31</v>
      </c>
      <c r="Q580" s="3" t="str">
        <f t="shared" si="60"/>
        <v/>
      </c>
      <c r="R580" s="3" t="str">
        <f t="shared" si="61"/>
        <v>ITA-zan VETRI-31</v>
      </c>
      <c r="S580" s="3" t="str">
        <f t="shared" si="62"/>
        <v>052</v>
      </c>
    </row>
    <row r="581" spans="1:19" ht="12.75" customHeight="1" x14ac:dyDescent="0.3">
      <c r="A581" s="2">
        <v>583</v>
      </c>
      <c r="B581" s="2" t="s">
        <v>301</v>
      </c>
      <c r="C581" s="8" t="s">
        <v>8</v>
      </c>
      <c r="D581" s="2" t="s">
        <v>51</v>
      </c>
      <c r="E581" s="7" t="s">
        <v>10</v>
      </c>
      <c r="F581" s="2">
        <v>0</v>
      </c>
      <c r="G581" s="3">
        <v>39</v>
      </c>
      <c r="H581" s="3" t="s">
        <v>10</v>
      </c>
      <c r="J581" s="2">
        <v>583</v>
      </c>
      <c r="K581" s="2" t="str">
        <f t="shared" si="56"/>
        <v>M5676312</v>
      </c>
      <c r="L581" s="2" t="str">
        <f t="shared" si="57"/>
        <v>ITA</v>
      </c>
      <c r="M581" s="2" t="str">
        <f t="shared" si="58"/>
        <v>zan S.R.L.</v>
      </c>
      <c r="N581" s="2" t="str">
        <f t="shared" si="59"/>
        <v>terminato</v>
      </c>
      <c r="O581" s="2">
        <v>0</v>
      </c>
      <c r="P581" s="3">
        <v>39</v>
      </c>
      <c r="Q581" s="3" t="str">
        <f t="shared" si="60"/>
        <v/>
      </c>
      <c r="R581" s="3" t="str">
        <f t="shared" si="61"/>
        <v>ITA-zan S.R.L.-39</v>
      </c>
      <c r="S581" s="3" t="str">
        <f t="shared" si="62"/>
        <v>676</v>
      </c>
    </row>
    <row r="582" spans="1:19" ht="12.75" customHeight="1" x14ac:dyDescent="0.3">
      <c r="A582" s="2">
        <v>584</v>
      </c>
      <c r="B582" s="2" t="s">
        <v>302</v>
      </c>
      <c r="C582" s="8" t="s">
        <v>8</v>
      </c>
      <c r="D582" s="2" t="s">
        <v>33</v>
      </c>
      <c r="E582" s="7" t="s">
        <v>10</v>
      </c>
      <c r="F582" s="2">
        <v>0</v>
      </c>
      <c r="G582" s="3">
        <v>33</v>
      </c>
      <c r="H582" s="3" t="s">
        <v>10</v>
      </c>
      <c r="J582" s="2">
        <v>584</v>
      </c>
      <c r="K582" s="2" t="str">
        <f t="shared" si="56"/>
        <v>S0162078</v>
      </c>
      <c r="L582" s="2" t="str">
        <f t="shared" si="57"/>
        <v>ITA</v>
      </c>
      <c r="M582" s="2" t="str">
        <f t="shared" si="58"/>
        <v>zan VETRI</v>
      </c>
      <c r="N582" s="2" t="str">
        <f t="shared" si="59"/>
        <v>terminato</v>
      </c>
      <c r="O582" s="2">
        <v>0</v>
      </c>
      <c r="P582" s="3">
        <v>33</v>
      </c>
      <c r="Q582" s="3" t="str">
        <f t="shared" si="60"/>
        <v/>
      </c>
      <c r="R582" s="3" t="str">
        <f t="shared" si="61"/>
        <v>ITA-zan VETRI-33</v>
      </c>
      <c r="S582" s="3" t="str">
        <f t="shared" si="62"/>
        <v>162</v>
      </c>
    </row>
    <row r="583" spans="1:19" ht="12.75" customHeight="1" x14ac:dyDescent="0.3">
      <c r="A583" s="2">
        <v>585</v>
      </c>
      <c r="B583" s="2" t="s">
        <v>303</v>
      </c>
      <c r="C583" s="8" t="s">
        <v>8</v>
      </c>
      <c r="D583" s="2" t="s">
        <v>33</v>
      </c>
      <c r="F583" s="2">
        <v>30</v>
      </c>
      <c r="G583" s="3">
        <v>29</v>
      </c>
      <c r="H583" s="3" t="str">
        <f>IF(E583="","non terminato","terminato")</f>
        <v>non terminato</v>
      </c>
      <c r="J583" s="2">
        <v>585</v>
      </c>
      <c r="K583" s="2" t="str">
        <f t="shared" si="56"/>
        <v>B1394817</v>
      </c>
      <c r="L583" s="2" t="str">
        <f t="shared" si="57"/>
        <v>ITA</v>
      </c>
      <c r="M583" s="2" t="str">
        <f t="shared" si="58"/>
        <v>zan VETRI</v>
      </c>
      <c r="N583" s="2" t="str">
        <f t="shared" si="59"/>
        <v/>
      </c>
      <c r="O583" s="2">
        <v>30</v>
      </c>
      <c r="P583" s="3">
        <v>29</v>
      </c>
      <c r="Q583" s="3">
        <f t="shared" si="60"/>
        <v>870</v>
      </c>
      <c r="R583" s="3" t="str">
        <f t="shared" si="61"/>
        <v>ITA-zan VETRI-29</v>
      </c>
      <c r="S583" s="3" t="str">
        <f t="shared" si="62"/>
        <v>394</v>
      </c>
    </row>
    <row r="584" spans="1:19" ht="12.75" customHeight="1" x14ac:dyDescent="0.3">
      <c r="A584" s="2">
        <v>586</v>
      </c>
      <c r="B584" s="2" t="s">
        <v>303</v>
      </c>
      <c r="C584" s="8" t="s">
        <v>8</v>
      </c>
      <c r="D584" s="2" t="s">
        <v>33</v>
      </c>
      <c r="E584" s="7" t="s">
        <v>10</v>
      </c>
      <c r="F584" s="2">
        <v>0</v>
      </c>
      <c r="G584" s="3">
        <v>25</v>
      </c>
      <c r="H584" s="3" t="s">
        <v>10</v>
      </c>
      <c r="J584" s="2">
        <v>586</v>
      </c>
      <c r="K584" s="2" t="str">
        <f t="shared" si="56"/>
        <v>B1394817</v>
      </c>
      <c r="L584" s="2" t="str">
        <f t="shared" si="57"/>
        <v>ITA</v>
      </c>
      <c r="M584" s="2" t="str">
        <f t="shared" si="58"/>
        <v>zan VETRI</v>
      </c>
      <c r="N584" s="2" t="str">
        <f t="shared" si="59"/>
        <v>terminato</v>
      </c>
      <c r="O584" s="2">
        <v>0</v>
      </c>
      <c r="P584" s="3">
        <v>25</v>
      </c>
      <c r="Q584" s="3" t="str">
        <f t="shared" si="60"/>
        <v/>
      </c>
      <c r="R584" s="3" t="str">
        <f t="shared" si="61"/>
        <v>ITA-zan VETRI-25</v>
      </c>
      <c r="S584" s="3" t="str">
        <f t="shared" si="62"/>
        <v>394</v>
      </c>
    </row>
    <row r="585" spans="1:19" ht="12.75" customHeight="1" x14ac:dyDescent="0.3">
      <c r="A585" s="2">
        <v>587</v>
      </c>
      <c r="B585" s="2" t="s">
        <v>304</v>
      </c>
      <c r="C585" s="8" t="s">
        <v>8</v>
      </c>
      <c r="D585" s="2" t="s">
        <v>44</v>
      </c>
      <c r="F585" s="2">
        <v>30</v>
      </c>
      <c r="G585" s="3">
        <v>17</v>
      </c>
      <c r="H585" s="3" t="str">
        <f>IF(E585="","non terminato","terminato")</f>
        <v>non terminato</v>
      </c>
      <c r="J585" s="2">
        <v>587</v>
      </c>
      <c r="K585" s="2" t="str">
        <f t="shared" si="56"/>
        <v>A3661223</v>
      </c>
      <c r="L585" s="2" t="str">
        <f t="shared" si="57"/>
        <v>ITA</v>
      </c>
      <c r="M585" s="2" t="str">
        <f t="shared" si="58"/>
        <v>zan pin SPA</v>
      </c>
      <c r="N585" s="2" t="str">
        <f t="shared" si="59"/>
        <v/>
      </c>
      <c r="O585" s="2">
        <v>30</v>
      </c>
      <c r="P585" s="3">
        <v>17</v>
      </c>
      <c r="Q585" s="3">
        <f t="shared" si="60"/>
        <v>510</v>
      </c>
      <c r="R585" s="3" t="str">
        <f t="shared" si="61"/>
        <v>ITA-zan pin SPA-17</v>
      </c>
      <c r="S585" s="3" t="str">
        <f t="shared" si="62"/>
        <v>661</v>
      </c>
    </row>
    <row r="586" spans="1:19" ht="12.75" customHeight="1" x14ac:dyDescent="0.3">
      <c r="A586" s="2">
        <v>588</v>
      </c>
      <c r="B586" s="2" t="s">
        <v>304</v>
      </c>
      <c r="C586" s="8" t="s">
        <v>8</v>
      </c>
      <c r="D586" s="2" t="s">
        <v>44</v>
      </c>
      <c r="E586" s="7" t="s">
        <v>10</v>
      </c>
      <c r="F586" s="2">
        <v>0</v>
      </c>
      <c r="G586" s="3">
        <v>30</v>
      </c>
      <c r="H586" s="3" t="s">
        <v>10</v>
      </c>
      <c r="J586" s="2">
        <v>588</v>
      </c>
      <c r="K586" s="2" t="str">
        <f t="shared" si="56"/>
        <v>A3661223</v>
      </c>
      <c r="L586" s="2" t="str">
        <f t="shared" si="57"/>
        <v>ITA</v>
      </c>
      <c r="M586" s="2" t="str">
        <f t="shared" si="58"/>
        <v>zan pin SPA</v>
      </c>
      <c r="N586" s="2" t="str">
        <f t="shared" si="59"/>
        <v>terminato</v>
      </c>
      <c r="O586" s="2">
        <v>0</v>
      </c>
      <c r="P586" s="3">
        <v>30</v>
      </c>
      <c r="Q586" s="3" t="str">
        <f t="shared" si="60"/>
        <v/>
      </c>
      <c r="R586" s="3" t="str">
        <f t="shared" si="61"/>
        <v>ITA-zan pin SPA-30</v>
      </c>
      <c r="S586" s="3" t="str">
        <f t="shared" si="62"/>
        <v>661</v>
      </c>
    </row>
    <row r="587" spans="1:19" ht="12.75" customHeight="1" x14ac:dyDescent="0.3">
      <c r="A587" s="2">
        <v>589</v>
      </c>
      <c r="B587" s="2" t="s">
        <v>304</v>
      </c>
      <c r="C587" s="8" t="s">
        <v>8</v>
      </c>
      <c r="D587" s="2" t="s">
        <v>44</v>
      </c>
      <c r="F587" s="2">
        <v>10</v>
      </c>
      <c r="G587" s="3">
        <v>35</v>
      </c>
      <c r="H587" s="3" t="str">
        <f>IF(E587="","non terminato","terminato")</f>
        <v>non terminato</v>
      </c>
      <c r="J587" s="2">
        <v>589</v>
      </c>
      <c r="K587" s="2" t="str">
        <f t="shared" si="56"/>
        <v>A3661223</v>
      </c>
      <c r="L587" s="2" t="str">
        <f t="shared" si="57"/>
        <v>ITA</v>
      </c>
      <c r="M587" s="2" t="str">
        <f t="shared" si="58"/>
        <v>zan pin SPA</v>
      </c>
      <c r="N587" s="2" t="str">
        <f t="shared" si="59"/>
        <v/>
      </c>
      <c r="O587" s="2">
        <v>10</v>
      </c>
      <c r="P587" s="3">
        <v>35</v>
      </c>
      <c r="Q587" s="3">
        <f t="shared" si="60"/>
        <v>350</v>
      </c>
      <c r="R587" s="3" t="str">
        <f t="shared" si="61"/>
        <v>ITA-zan pin SPA-35</v>
      </c>
      <c r="S587" s="3" t="str">
        <f t="shared" si="62"/>
        <v>661</v>
      </c>
    </row>
    <row r="588" spans="1:19" ht="12.75" customHeight="1" x14ac:dyDescent="0.3">
      <c r="A588" s="2">
        <v>590</v>
      </c>
      <c r="B588" s="2" t="s">
        <v>305</v>
      </c>
      <c r="C588" s="8" t="s">
        <v>8</v>
      </c>
      <c r="D588" s="2" t="s">
        <v>51</v>
      </c>
      <c r="E588" s="7" t="s">
        <v>10</v>
      </c>
      <c r="F588" s="2">
        <v>0</v>
      </c>
      <c r="G588" s="3">
        <v>35</v>
      </c>
      <c r="H588" s="3" t="s">
        <v>10</v>
      </c>
      <c r="J588" s="2">
        <v>590</v>
      </c>
      <c r="K588" s="2" t="str">
        <f t="shared" si="56"/>
        <v>B0062989</v>
      </c>
      <c r="L588" s="2" t="str">
        <f t="shared" si="57"/>
        <v>ITA</v>
      </c>
      <c r="M588" s="2" t="str">
        <f t="shared" si="58"/>
        <v>zan S.R.L.</v>
      </c>
      <c r="N588" s="2" t="str">
        <f t="shared" si="59"/>
        <v>terminato</v>
      </c>
      <c r="O588" s="2">
        <v>0</v>
      </c>
      <c r="P588" s="3">
        <v>35</v>
      </c>
      <c r="Q588" s="3" t="str">
        <f t="shared" si="60"/>
        <v/>
      </c>
      <c r="R588" s="3" t="str">
        <f t="shared" si="61"/>
        <v>ITA-zan S.R.L.-35</v>
      </c>
      <c r="S588" s="3" t="str">
        <f t="shared" si="62"/>
        <v>062</v>
      </c>
    </row>
    <row r="589" spans="1:19" ht="12.75" customHeight="1" x14ac:dyDescent="0.3">
      <c r="A589" s="2">
        <v>591</v>
      </c>
      <c r="B589" s="2" t="s">
        <v>305</v>
      </c>
      <c r="C589" s="8" t="s">
        <v>8</v>
      </c>
      <c r="D589" s="2" t="s">
        <v>51</v>
      </c>
      <c r="F589" s="2">
        <v>10</v>
      </c>
      <c r="G589" s="3">
        <v>32</v>
      </c>
      <c r="H589" s="3" t="str">
        <f>IF(E589="","non terminato","terminato")</f>
        <v>non terminato</v>
      </c>
      <c r="J589" s="2">
        <v>591</v>
      </c>
      <c r="K589" s="2" t="str">
        <f t="shared" si="56"/>
        <v>B0062989</v>
      </c>
      <c r="L589" s="2" t="str">
        <f t="shared" si="57"/>
        <v>ITA</v>
      </c>
      <c r="M589" s="2" t="str">
        <f t="shared" si="58"/>
        <v>zan S.R.L.</v>
      </c>
      <c r="N589" s="2" t="str">
        <f t="shared" si="59"/>
        <v/>
      </c>
      <c r="O589" s="2">
        <v>10</v>
      </c>
      <c r="P589" s="3">
        <v>32</v>
      </c>
      <c r="Q589" s="3">
        <f t="shared" si="60"/>
        <v>320</v>
      </c>
      <c r="R589" s="3" t="str">
        <f t="shared" si="61"/>
        <v>ITA-zan S.R.L.-32</v>
      </c>
      <c r="S589" s="3" t="str">
        <f t="shared" si="62"/>
        <v>062</v>
      </c>
    </row>
    <row r="590" spans="1:19" ht="12.75" customHeight="1" x14ac:dyDescent="0.3">
      <c r="A590" s="2">
        <v>592</v>
      </c>
      <c r="B590" s="2" t="s">
        <v>305</v>
      </c>
      <c r="C590" s="8" t="s">
        <v>8</v>
      </c>
      <c r="D590" s="2" t="s">
        <v>51</v>
      </c>
      <c r="F590" s="2">
        <v>20</v>
      </c>
      <c r="G590" s="3">
        <v>11</v>
      </c>
      <c r="H590" s="3" t="str">
        <f>IF(E590="","non terminato","terminato")</f>
        <v>non terminato</v>
      </c>
      <c r="J590" s="2">
        <v>592</v>
      </c>
      <c r="K590" s="2" t="str">
        <f t="shared" si="56"/>
        <v>B0062989</v>
      </c>
      <c r="L590" s="2" t="str">
        <f t="shared" si="57"/>
        <v>ITA</v>
      </c>
      <c r="M590" s="2" t="str">
        <f t="shared" si="58"/>
        <v>zan S.R.L.</v>
      </c>
      <c r="N590" s="2" t="str">
        <f t="shared" si="59"/>
        <v/>
      </c>
      <c r="O590" s="2">
        <v>20</v>
      </c>
      <c r="P590" s="3">
        <v>11</v>
      </c>
      <c r="Q590" s="3">
        <f t="shared" si="60"/>
        <v>220</v>
      </c>
      <c r="R590" s="3" t="str">
        <f t="shared" si="61"/>
        <v>ITA-zan S.R.L.-11</v>
      </c>
      <c r="S590" s="3" t="str">
        <f t="shared" si="62"/>
        <v>062</v>
      </c>
    </row>
    <row r="591" spans="1:19" ht="12.75" customHeight="1" x14ac:dyDescent="0.3">
      <c r="A591" s="2">
        <v>593</v>
      </c>
      <c r="B591" s="2" t="s">
        <v>305</v>
      </c>
      <c r="C591" s="8" t="s">
        <v>8</v>
      </c>
      <c r="D591" s="2" t="s">
        <v>51</v>
      </c>
      <c r="F591" s="2">
        <v>30</v>
      </c>
      <c r="G591" s="3">
        <v>25</v>
      </c>
      <c r="H591" s="3" t="str">
        <f>IF(E591="","non terminato","terminato")</f>
        <v>non terminato</v>
      </c>
      <c r="J591" s="2">
        <v>593</v>
      </c>
      <c r="K591" s="2" t="str">
        <f t="shared" si="56"/>
        <v>B0062989</v>
      </c>
      <c r="L591" s="2" t="str">
        <f t="shared" si="57"/>
        <v>ITA</v>
      </c>
      <c r="M591" s="2" t="str">
        <f t="shared" si="58"/>
        <v>zan S.R.L.</v>
      </c>
      <c r="N591" s="2" t="str">
        <f t="shared" si="59"/>
        <v/>
      </c>
      <c r="O591" s="2">
        <v>30</v>
      </c>
      <c r="P591" s="3">
        <v>25</v>
      </c>
      <c r="Q591" s="3">
        <f t="shared" si="60"/>
        <v>750</v>
      </c>
      <c r="R591" s="3" t="str">
        <f t="shared" si="61"/>
        <v>ITA-zan S.R.L.-25</v>
      </c>
      <c r="S591" s="3" t="str">
        <f t="shared" si="62"/>
        <v>062</v>
      </c>
    </row>
    <row r="592" spans="1:19" ht="12.75" customHeight="1" x14ac:dyDescent="0.3">
      <c r="A592" s="2">
        <v>594</v>
      </c>
      <c r="B592" s="2" t="s">
        <v>306</v>
      </c>
      <c r="C592" s="8" t="s">
        <v>8</v>
      </c>
      <c r="D592" s="2" t="s">
        <v>9</v>
      </c>
      <c r="F592" s="2">
        <v>30</v>
      </c>
      <c r="G592" s="3">
        <v>13</v>
      </c>
      <c r="H592" s="3" t="str">
        <f>IF(E592="","non terminato","terminato")</f>
        <v>non terminato</v>
      </c>
      <c r="J592" s="2">
        <v>594</v>
      </c>
      <c r="K592" s="2" t="str">
        <f t="shared" si="56"/>
        <v>E1560887</v>
      </c>
      <c r="L592" s="2" t="str">
        <f t="shared" si="57"/>
        <v>ITA</v>
      </c>
      <c r="M592" s="2" t="str">
        <f t="shared" si="58"/>
        <v>SG</v>
      </c>
      <c r="N592" s="2" t="str">
        <f t="shared" si="59"/>
        <v/>
      </c>
      <c r="O592" s="2">
        <v>30</v>
      </c>
      <c r="P592" s="3">
        <v>13</v>
      </c>
      <c r="Q592" s="3">
        <f t="shared" si="60"/>
        <v>390</v>
      </c>
      <c r="R592" s="3" t="str">
        <f t="shared" si="61"/>
        <v>ITA-SG-13</v>
      </c>
      <c r="S592" s="3" t="str">
        <f t="shared" si="62"/>
        <v>560</v>
      </c>
    </row>
    <row r="593" spans="1:19" ht="12.75" customHeight="1" x14ac:dyDescent="0.3">
      <c r="A593" s="2">
        <v>595</v>
      </c>
      <c r="B593" s="2" t="s">
        <v>306</v>
      </c>
      <c r="C593" s="8" t="s">
        <v>8</v>
      </c>
      <c r="D593" s="2" t="s">
        <v>9</v>
      </c>
      <c r="F593" s="2">
        <v>20</v>
      </c>
      <c r="G593" s="3">
        <v>29</v>
      </c>
      <c r="H593" s="3" t="str">
        <f>IF(E593="","non terminato","terminato")</f>
        <v>non terminato</v>
      </c>
      <c r="J593" s="2">
        <v>595</v>
      </c>
      <c r="K593" s="2" t="str">
        <f t="shared" si="56"/>
        <v>E1560887</v>
      </c>
      <c r="L593" s="2" t="str">
        <f t="shared" si="57"/>
        <v>ITA</v>
      </c>
      <c r="M593" s="2" t="str">
        <f t="shared" si="58"/>
        <v>SG</v>
      </c>
      <c r="N593" s="2" t="str">
        <f t="shared" si="59"/>
        <v/>
      </c>
      <c r="O593" s="2">
        <v>20</v>
      </c>
      <c r="P593" s="3">
        <v>29</v>
      </c>
      <c r="Q593" s="3">
        <f t="shared" si="60"/>
        <v>580</v>
      </c>
      <c r="R593" s="3" t="str">
        <f t="shared" si="61"/>
        <v>ITA-SG-29</v>
      </c>
      <c r="S593" s="3" t="str">
        <f t="shared" si="62"/>
        <v>560</v>
      </c>
    </row>
    <row r="594" spans="1:19" ht="12.75" customHeight="1" x14ac:dyDescent="0.3">
      <c r="A594" s="2">
        <v>596</v>
      </c>
      <c r="B594" s="2" t="s">
        <v>306</v>
      </c>
      <c r="C594" s="8" t="s">
        <v>8</v>
      </c>
      <c r="D594" s="2" t="s">
        <v>9</v>
      </c>
      <c r="E594" s="7" t="s">
        <v>10</v>
      </c>
      <c r="F594" s="2">
        <v>0</v>
      </c>
      <c r="G594" s="3">
        <v>39</v>
      </c>
      <c r="H594" s="3" t="s">
        <v>10</v>
      </c>
      <c r="J594" s="2">
        <v>596</v>
      </c>
      <c r="K594" s="2" t="str">
        <f t="shared" si="56"/>
        <v>E1560887</v>
      </c>
      <c r="L594" s="2" t="str">
        <f t="shared" si="57"/>
        <v>ITA</v>
      </c>
      <c r="M594" s="2" t="str">
        <f t="shared" si="58"/>
        <v>SG</v>
      </c>
      <c r="N594" s="2" t="str">
        <f t="shared" si="59"/>
        <v>terminato</v>
      </c>
      <c r="O594" s="2">
        <v>0</v>
      </c>
      <c r="P594" s="3">
        <v>39</v>
      </c>
      <c r="Q594" s="3" t="str">
        <f t="shared" si="60"/>
        <v/>
      </c>
      <c r="R594" s="3" t="str">
        <f t="shared" si="61"/>
        <v>ITA-SG-39</v>
      </c>
      <c r="S594" s="3" t="str">
        <f t="shared" si="62"/>
        <v>560</v>
      </c>
    </row>
    <row r="595" spans="1:19" ht="12.75" customHeight="1" x14ac:dyDescent="0.3">
      <c r="A595" s="2">
        <v>597</v>
      </c>
      <c r="B595" s="2" t="s">
        <v>307</v>
      </c>
      <c r="C595" s="8" t="s">
        <v>8</v>
      </c>
      <c r="D595" s="2" t="s">
        <v>9</v>
      </c>
      <c r="E595" s="7" t="s">
        <v>10</v>
      </c>
      <c r="F595" s="2">
        <v>0</v>
      </c>
      <c r="G595" s="3">
        <v>29</v>
      </c>
      <c r="H595" s="3" t="s">
        <v>10</v>
      </c>
      <c r="J595" s="2">
        <v>597</v>
      </c>
      <c r="K595" s="2" t="str">
        <f t="shared" si="56"/>
        <v>A8471951</v>
      </c>
      <c r="L595" s="2" t="str">
        <f t="shared" si="57"/>
        <v>ITA</v>
      </c>
      <c r="M595" s="2" t="str">
        <f t="shared" si="58"/>
        <v>SG</v>
      </c>
      <c r="N595" s="2" t="str">
        <f t="shared" si="59"/>
        <v>terminato</v>
      </c>
      <c r="O595" s="2">
        <v>0</v>
      </c>
      <c r="P595" s="3">
        <v>29</v>
      </c>
      <c r="Q595" s="3" t="str">
        <f t="shared" si="60"/>
        <v/>
      </c>
      <c r="R595" s="3" t="str">
        <f t="shared" si="61"/>
        <v>ITA-SG-29</v>
      </c>
      <c r="S595" s="3" t="str">
        <f t="shared" si="62"/>
        <v>471</v>
      </c>
    </row>
    <row r="596" spans="1:19" ht="12.75" customHeight="1" x14ac:dyDescent="0.3">
      <c r="A596" s="2">
        <v>598</v>
      </c>
      <c r="B596" s="2" t="s">
        <v>307</v>
      </c>
      <c r="C596" s="8" t="s">
        <v>8</v>
      </c>
      <c r="D596" s="2" t="s">
        <v>9</v>
      </c>
      <c r="F596" s="2">
        <v>30</v>
      </c>
      <c r="G596" s="3">
        <v>34</v>
      </c>
      <c r="H596" s="3" t="str">
        <f>IF(E596="","non terminato","terminato")</f>
        <v>non terminato</v>
      </c>
      <c r="J596" s="2">
        <v>598</v>
      </c>
      <c r="K596" s="2" t="str">
        <f t="shared" si="56"/>
        <v>A8471951</v>
      </c>
      <c r="L596" s="2" t="str">
        <f t="shared" si="57"/>
        <v>ITA</v>
      </c>
      <c r="M596" s="2" t="str">
        <f t="shared" si="58"/>
        <v>SG</v>
      </c>
      <c r="N596" s="2" t="str">
        <f t="shared" si="59"/>
        <v/>
      </c>
      <c r="O596" s="2">
        <v>30</v>
      </c>
      <c r="P596" s="3">
        <v>34</v>
      </c>
      <c r="Q596" s="3">
        <f t="shared" si="60"/>
        <v>1020</v>
      </c>
      <c r="R596" s="3" t="str">
        <f t="shared" si="61"/>
        <v>ITA-SG-34</v>
      </c>
      <c r="S596" s="3" t="str">
        <f t="shared" si="62"/>
        <v>471</v>
      </c>
    </row>
    <row r="597" spans="1:19" ht="12.75" customHeight="1" x14ac:dyDescent="0.3">
      <c r="A597" s="2">
        <v>599</v>
      </c>
      <c r="B597" s="2" t="s">
        <v>308</v>
      </c>
      <c r="C597" s="8" t="s">
        <v>8</v>
      </c>
      <c r="D597" s="2" t="s">
        <v>51</v>
      </c>
      <c r="E597" s="7" t="s">
        <v>10</v>
      </c>
      <c r="F597" s="2">
        <v>0</v>
      </c>
      <c r="G597" s="3">
        <v>34</v>
      </c>
      <c r="H597" s="3" t="s">
        <v>10</v>
      </c>
      <c r="J597" s="2">
        <v>599</v>
      </c>
      <c r="K597" s="2" t="str">
        <f t="shared" si="56"/>
        <v>C6593852</v>
      </c>
      <c r="L597" s="2" t="str">
        <f t="shared" si="57"/>
        <v>ITA</v>
      </c>
      <c r="M597" s="2" t="str">
        <f t="shared" si="58"/>
        <v>zan S.R.L.</v>
      </c>
      <c r="N597" s="2" t="str">
        <f t="shared" si="59"/>
        <v>terminato</v>
      </c>
      <c r="O597" s="2">
        <v>0</v>
      </c>
      <c r="P597" s="3">
        <v>34</v>
      </c>
      <c r="Q597" s="3" t="str">
        <f t="shared" si="60"/>
        <v/>
      </c>
      <c r="R597" s="3" t="str">
        <f t="shared" si="61"/>
        <v>ITA-zan S.R.L.-34</v>
      </c>
      <c r="S597" s="3" t="str">
        <f t="shared" si="62"/>
        <v>593</v>
      </c>
    </row>
    <row r="598" spans="1:19" ht="12.75" customHeight="1" x14ac:dyDescent="0.3">
      <c r="A598" s="2">
        <v>600</v>
      </c>
      <c r="B598" s="2" t="s">
        <v>309</v>
      </c>
      <c r="C598" s="8" t="s">
        <v>8</v>
      </c>
      <c r="D598" s="2" t="s">
        <v>46</v>
      </c>
      <c r="E598" s="7" t="s">
        <v>10</v>
      </c>
      <c r="F598" s="2">
        <v>0</v>
      </c>
      <c r="G598" s="3">
        <v>39</v>
      </c>
      <c r="H598" s="3" t="s">
        <v>10</v>
      </c>
      <c r="J598" s="2">
        <v>600</v>
      </c>
      <c r="K598" s="2" t="str">
        <f t="shared" si="56"/>
        <v>H7279045</v>
      </c>
      <c r="L598" s="2" t="str">
        <f t="shared" si="57"/>
        <v>ITA</v>
      </c>
      <c r="M598" s="2" t="str">
        <f t="shared" si="58"/>
        <v>SICURpin SUD S.r.l</v>
      </c>
      <c r="N598" s="2" t="str">
        <f t="shared" si="59"/>
        <v>terminato</v>
      </c>
      <c r="O598" s="2">
        <v>0</v>
      </c>
      <c r="P598" s="3">
        <v>39</v>
      </c>
      <c r="Q598" s="3" t="str">
        <f t="shared" si="60"/>
        <v/>
      </c>
      <c r="R598" s="3" t="str">
        <f t="shared" si="61"/>
        <v>ITA-SICURpin SUD S.r.l-39</v>
      </c>
      <c r="S598" s="3" t="str">
        <f t="shared" si="62"/>
        <v>279</v>
      </c>
    </row>
    <row r="599" spans="1:19" ht="12.75" customHeight="1" x14ac:dyDescent="0.3">
      <c r="A599" s="2">
        <v>601</v>
      </c>
      <c r="B599" s="2" t="s">
        <v>309</v>
      </c>
      <c r="C599" s="8" t="s">
        <v>8</v>
      </c>
      <c r="D599" s="2" t="s">
        <v>46</v>
      </c>
      <c r="F599" s="2">
        <v>30</v>
      </c>
      <c r="G599" s="3">
        <v>28</v>
      </c>
      <c r="H599" s="3" t="str">
        <f>IF(E599="","non terminato","terminato")</f>
        <v>non terminato</v>
      </c>
      <c r="J599" s="2">
        <v>601</v>
      </c>
      <c r="K599" s="2" t="str">
        <f t="shared" si="56"/>
        <v>H7279045</v>
      </c>
      <c r="L599" s="2" t="str">
        <f t="shared" si="57"/>
        <v>ITA</v>
      </c>
      <c r="M599" s="2" t="str">
        <f t="shared" si="58"/>
        <v>SICURpin SUD S.r.l</v>
      </c>
      <c r="N599" s="2" t="str">
        <f t="shared" si="59"/>
        <v/>
      </c>
      <c r="O599" s="2">
        <v>30</v>
      </c>
      <c r="P599" s="3">
        <v>28</v>
      </c>
      <c r="Q599" s="3">
        <f t="shared" si="60"/>
        <v>840</v>
      </c>
      <c r="R599" s="3" t="str">
        <f t="shared" si="61"/>
        <v>ITA-SICURpin SUD S.r.l-28</v>
      </c>
      <c r="S599" s="3" t="str">
        <f t="shared" si="62"/>
        <v>279</v>
      </c>
    </row>
    <row r="600" spans="1:19" ht="12.75" customHeight="1" x14ac:dyDescent="0.3">
      <c r="A600" s="2">
        <v>602</v>
      </c>
      <c r="B600" s="2" t="s">
        <v>309</v>
      </c>
      <c r="C600" s="8" t="s">
        <v>8</v>
      </c>
      <c r="D600" s="2" t="s">
        <v>46</v>
      </c>
      <c r="F600" s="2">
        <v>20</v>
      </c>
      <c r="G600" s="3">
        <v>11</v>
      </c>
      <c r="H600" s="3" t="str">
        <f>IF(E600="","non terminato","terminato")</f>
        <v>non terminato</v>
      </c>
      <c r="J600" s="2">
        <v>602</v>
      </c>
      <c r="K600" s="2" t="str">
        <f t="shared" si="56"/>
        <v>H7279045</v>
      </c>
      <c r="L600" s="2" t="str">
        <f t="shared" si="57"/>
        <v>ITA</v>
      </c>
      <c r="M600" s="2" t="str">
        <f t="shared" si="58"/>
        <v>SICURpin SUD S.r.l</v>
      </c>
      <c r="N600" s="2" t="str">
        <f t="shared" si="59"/>
        <v/>
      </c>
      <c r="O600" s="2">
        <v>20</v>
      </c>
      <c r="P600" s="3">
        <v>11</v>
      </c>
      <c r="Q600" s="3">
        <f t="shared" si="60"/>
        <v>220</v>
      </c>
      <c r="R600" s="3" t="str">
        <f t="shared" si="61"/>
        <v>ITA-SICURpin SUD S.r.l-11</v>
      </c>
      <c r="S600" s="3" t="str">
        <f t="shared" si="62"/>
        <v>279</v>
      </c>
    </row>
    <row r="601" spans="1:19" ht="12.75" customHeight="1" x14ac:dyDescent="0.3">
      <c r="A601" s="2">
        <v>603</v>
      </c>
      <c r="B601" s="2" t="s">
        <v>309</v>
      </c>
      <c r="C601" s="8" t="s">
        <v>8</v>
      </c>
      <c r="D601" s="2" t="s">
        <v>46</v>
      </c>
      <c r="F601" s="2">
        <v>10</v>
      </c>
      <c r="G601" s="3">
        <v>26</v>
      </c>
      <c r="H601" s="3" t="str">
        <f>IF(E601="","non terminato","terminato")</f>
        <v>non terminato</v>
      </c>
      <c r="J601" s="2">
        <v>603</v>
      </c>
      <c r="K601" s="2" t="str">
        <f t="shared" si="56"/>
        <v>H7279045</v>
      </c>
      <c r="L601" s="2" t="str">
        <f t="shared" si="57"/>
        <v>ITA</v>
      </c>
      <c r="M601" s="2" t="str">
        <f t="shared" si="58"/>
        <v>SICURpin SUD S.r.l</v>
      </c>
      <c r="N601" s="2" t="str">
        <f t="shared" si="59"/>
        <v/>
      </c>
      <c r="O601" s="2">
        <v>10</v>
      </c>
      <c r="P601" s="3">
        <v>26</v>
      </c>
      <c r="Q601" s="3">
        <f t="shared" si="60"/>
        <v>260</v>
      </c>
      <c r="R601" s="3" t="str">
        <f t="shared" si="61"/>
        <v>ITA-SICURpin SUD S.r.l-26</v>
      </c>
      <c r="S601" s="3" t="str">
        <f t="shared" si="62"/>
        <v>279</v>
      </c>
    </row>
    <row r="602" spans="1:19" ht="12.75" customHeight="1" x14ac:dyDescent="0.3">
      <c r="A602" s="2">
        <v>604</v>
      </c>
      <c r="B602" s="2" t="s">
        <v>310</v>
      </c>
      <c r="C602" s="8" t="s">
        <v>8</v>
      </c>
      <c r="D602" s="2" t="s">
        <v>94</v>
      </c>
      <c r="F602" s="2">
        <v>30</v>
      </c>
      <c r="G602" s="3">
        <v>38</v>
      </c>
      <c r="H602" s="3" t="str">
        <f>IF(E602="","non terminato","terminato")</f>
        <v>non terminato</v>
      </c>
      <c r="J602" s="2">
        <v>604</v>
      </c>
      <c r="K602" s="2" t="str">
        <f t="shared" si="56"/>
        <v>m8071092</v>
      </c>
      <c r="L602" s="2" t="str">
        <f t="shared" si="57"/>
        <v>ITA</v>
      </c>
      <c r="M602" s="2" t="str">
        <f t="shared" si="58"/>
        <v>zan SPA</v>
      </c>
      <c r="N602" s="2" t="str">
        <f t="shared" si="59"/>
        <v/>
      </c>
      <c r="O602" s="2">
        <v>30</v>
      </c>
      <c r="P602" s="3">
        <v>38</v>
      </c>
      <c r="Q602" s="3">
        <f t="shared" si="60"/>
        <v>1140</v>
      </c>
      <c r="R602" s="3" t="str">
        <f t="shared" si="61"/>
        <v>ITA-zan SPA-38</v>
      </c>
      <c r="S602" s="3" t="str">
        <f t="shared" si="62"/>
        <v>071</v>
      </c>
    </row>
    <row r="603" spans="1:19" ht="12.75" customHeight="1" x14ac:dyDescent="0.3">
      <c r="A603" s="2">
        <v>605</v>
      </c>
      <c r="B603" s="2" t="s">
        <v>311</v>
      </c>
      <c r="C603" s="8" t="s">
        <v>8</v>
      </c>
      <c r="D603" s="2" t="s">
        <v>9</v>
      </c>
      <c r="E603" s="7" t="s">
        <v>10</v>
      </c>
      <c r="F603" s="2">
        <v>0</v>
      </c>
      <c r="G603" s="3">
        <v>39</v>
      </c>
      <c r="H603" s="3" t="s">
        <v>10</v>
      </c>
      <c r="J603" s="2">
        <v>605</v>
      </c>
      <c r="K603" s="2" t="str">
        <f t="shared" si="56"/>
        <v>S4390754</v>
      </c>
      <c r="L603" s="2" t="str">
        <f t="shared" si="57"/>
        <v>ITA</v>
      </c>
      <c r="M603" s="2" t="str">
        <f t="shared" si="58"/>
        <v>SG</v>
      </c>
      <c r="N603" s="2" t="str">
        <f t="shared" si="59"/>
        <v>terminato</v>
      </c>
      <c r="O603" s="2">
        <v>0</v>
      </c>
      <c r="P603" s="3">
        <v>39</v>
      </c>
      <c r="Q603" s="3" t="str">
        <f t="shared" si="60"/>
        <v/>
      </c>
      <c r="R603" s="3" t="str">
        <f t="shared" si="61"/>
        <v>ITA-SG-39</v>
      </c>
      <c r="S603" s="3" t="str">
        <f t="shared" si="62"/>
        <v>390</v>
      </c>
    </row>
    <row r="604" spans="1:19" ht="12.75" customHeight="1" x14ac:dyDescent="0.3">
      <c r="A604" s="2">
        <v>606</v>
      </c>
      <c r="B604" s="2" t="s">
        <v>311</v>
      </c>
      <c r="C604" s="8" t="s">
        <v>8</v>
      </c>
      <c r="D604" s="2" t="s">
        <v>9</v>
      </c>
      <c r="F604" s="2">
        <v>10</v>
      </c>
      <c r="G604" s="3">
        <v>30</v>
      </c>
      <c r="H604" s="3" t="str">
        <f>IF(E604="","non terminato","terminato")</f>
        <v>non terminato</v>
      </c>
      <c r="J604" s="2">
        <v>606</v>
      </c>
      <c r="K604" s="2" t="str">
        <f t="shared" si="56"/>
        <v>S4390754</v>
      </c>
      <c r="L604" s="2" t="str">
        <f t="shared" si="57"/>
        <v>ITA</v>
      </c>
      <c r="M604" s="2" t="str">
        <f t="shared" si="58"/>
        <v>SG</v>
      </c>
      <c r="N604" s="2" t="str">
        <f t="shared" si="59"/>
        <v/>
      </c>
      <c r="O604" s="2">
        <v>10</v>
      </c>
      <c r="P604" s="3">
        <v>30</v>
      </c>
      <c r="Q604" s="3">
        <f t="shared" si="60"/>
        <v>300</v>
      </c>
      <c r="R604" s="3" t="str">
        <f t="shared" si="61"/>
        <v>ITA-SG-30</v>
      </c>
      <c r="S604" s="3" t="str">
        <f t="shared" si="62"/>
        <v>390</v>
      </c>
    </row>
    <row r="605" spans="1:19" ht="12.75" customHeight="1" x14ac:dyDescent="0.3">
      <c r="A605" s="2">
        <v>607</v>
      </c>
      <c r="B605" s="2" t="s">
        <v>311</v>
      </c>
      <c r="C605" s="8" t="s">
        <v>8</v>
      </c>
      <c r="D605" s="2" t="s">
        <v>9</v>
      </c>
      <c r="F605" s="2">
        <v>30</v>
      </c>
      <c r="G605" s="3">
        <v>31</v>
      </c>
      <c r="H605" s="3" t="str">
        <f>IF(E605="","non terminato","terminato")</f>
        <v>non terminato</v>
      </c>
      <c r="J605" s="2">
        <v>607</v>
      </c>
      <c r="K605" s="2" t="str">
        <f t="shared" si="56"/>
        <v>S4390754</v>
      </c>
      <c r="L605" s="2" t="str">
        <f t="shared" si="57"/>
        <v>ITA</v>
      </c>
      <c r="M605" s="2" t="str">
        <f t="shared" si="58"/>
        <v>SG</v>
      </c>
      <c r="N605" s="2" t="str">
        <f t="shared" si="59"/>
        <v/>
      </c>
      <c r="O605" s="2">
        <v>30</v>
      </c>
      <c r="P605" s="3">
        <v>31</v>
      </c>
      <c r="Q605" s="3">
        <f t="shared" si="60"/>
        <v>930</v>
      </c>
      <c r="R605" s="3" t="str">
        <f t="shared" si="61"/>
        <v>ITA-SG-31</v>
      </c>
      <c r="S605" s="3" t="str">
        <f t="shared" si="62"/>
        <v>390</v>
      </c>
    </row>
    <row r="606" spans="1:19" ht="12.75" customHeight="1" x14ac:dyDescent="0.3">
      <c r="A606" s="2">
        <v>608</v>
      </c>
      <c r="B606" s="2" t="s">
        <v>312</v>
      </c>
      <c r="C606" s="8" t="s">
        <v>8</v>
      </c>
      <c r="D606" s="2" t="s">
        <v>9</v>
      </c>
      <c r="F606" s="2">
        <v>30</v>
      </c>
      <c r="G606" s="3">
        <v>36</v>
      </c>
      <c r="H606" s="3" t="str">
        <f>IF(E606="","non terminato","terminato")</f>
        <v>non terminato</v>
      </c>
      <c r="J606" s="2">
        <v>608</v>
      </c>
      <c r="K606" s="2" t="str">
        <f t="shared" si="56"/>
        <v>S0029121</v>
      </c>
      <c r="L606" s="2" t="str">
        <f t="shared" si="57"/>
        <v>ITA</v>
      </c>
      <c r="M606" s="2" t="str">
        <f t="shared" si="58"/>
        <v>SG</v>
      </c>
      <c r="N606" s="2" t="str">
        <f t="shared" si="59"/>
        <v/>
      </c>
      <c r="O606" s="2">
        <v>30</v>
      </c>
      <c r="P606" s="3">
        <v>36</v>
      </c>
      <c r="Q606" s="3">
        <f t="shared" si="60"/>
        <v>1080</v>
      </c>
      <c r="R606" s="3" t="str">
        <f t="shared" si="61"/>
        <v>ITA-SG-36</v>
      </c>
      <c r="S606" s="3" t="str">
        <f t="shared" si="62"/>
        <v>029</v>
      </c>
    </row>
    <row r="607" spans="1:19" ht="12.75" customHeight="1" x14ac:dyDescent="0.3">
      <c r="A607" s="2">
        <v>609</v>
      </c>
      <c r="B607" s="2" t="s">
        <v>312</v>
      </c>
      <c r="C607" s="8" t="s">
        <v>8</v>
      </c>
      <c r="D607" s="2" t="s">
        <v>9</v>
      </c>
      <c r="E607" s="7" t="s">
        <v>10</v>
      </c>
      <c r="F607" s="2">
        <v>0</v>
      </c>
      <c r="G607" s="3">
        <v>35</v>
      </c>
      <c r="H607" s="3" t="s">
        <v>10</v>
      </c>
      <c r="J607" s="2">
        <v>609</v>
      </c>
      <c r="K607" s="2" t="str">
        <f t="shared" si="56"/>
        <v>S0029121</v>
      </c>
      <c r="L607" s="2" t="str">
        <f t="shared" si="57"/>
        <v>ITA</v>
      </c>
      <c r="M607" s="2" t="str">
        <f t="shared" si="58"/>
        <v>SG</v>
      </c>
      <c r="N607" s="2" t="str">
        <f t="shared" si="59"/>
        <v>terminato</v>
      </c>
      <c r="O607" s="2">
        <v>0</v>
      </c>
      <c r="P607" s="3">
        <v>35</v>
      </c>
      <c r="Q607" s="3" t="str">
        <f t="shared" si="60"/>
        <v/>
      </c>
      <c r="R607" s="3" t="str">
        <f t="shared" si="61"/>
        <v>ITA-SG-35</v>
      </c>
      <c r="S607" s="3" t="str">
        <f t="shared" si="62"/>
        <v>029</v>
      </c>
    </row>
    <row r="608" spans="1:19" ht="12.75" customHeight="1" x14ac:dyDescent="0.3">
      <c r="A608" s="2">
        <v>610</v>
      </c>
      <c r="B608" s="2" t="s">
        <v>313</v>
      </c>
      <c r="C608" s="8" t="s">
        <v>8</v>
      </c>
      <c r="D608" s="2" t="s">
        <v>33</v>
      </c>
      <c r="F608" s="2">
        <v>10</v>
      </c>
      <c r="G608" s="3">
        <v>19</v>
      </c>
      <c r="H608" s="3" t="str">
        <f>IF(E608="","non terminato","terminato")</f>
        <v>non terminato</v>
      </c>
      <c r="J608" s="2">
        <v>610</v>
      </c>
      <c r="K608" s="2" t="str">
        <f t="shared" si="56"/>
        <v>G3611792</v>
      </c>
      <c r="L608" s="2" t="str">
        <f t="shared" si="57"/>
        <v>ITA</v>
      </c>
      <c r="M608" s="2" t="str">
        <f t="shared" si="58"/>
        <v>zan VETRI</v>
      </c>
      <c r="N608" s="2" t="str">
        <f t="shared" si="59"/>
        <v/>
      </c>
      <c r="O608" s="2">
        <v>10</v>
      </c>
      <c r="P608" s="3">
        <v>19</v>
      </c>
      <c r="Q608" s="3">
        <f t="shared" si="60"/>
        <v>190</v>
      </c>
      <c r="R608" s="3" t="str">
        <f t="shared" si="61"/>
        <v>ITA-zan VETRI-19</v>
      </c>
      <c r="S608" s="3" t="str">
        <f t="shared" si="62"/>
        <v>611</v>
      </c>
    </row>
    <row r="609" spans="1:19" ht="12.75" customHeight="1" x14ac:dyDescent="0.3">
      <c r="A609" s="2">
        <v>611</v>
      </c>
      <c r="B609" s="2" t="s">
        <v>313</v>
      </c>
      <c r="C609" s="8" t="s">
        <v>8</v>
      </c>
      <c r="D609" s="2" t="s">
        <v>33</v>
      </c>
      <c r="F609" s="2">
        <v>30</v>
      </c>
      <c r="G609" s="3">
        <v>32</v>
      </c>
      <c r="H609" s="3" t="str">
        <f>IF(E609="","non terminato","terminato")</f>
        <v>non terminato</v>
      </c>
      <c r="J609" s="2">
        <v>611</v>
      </c>
      <c r="K609" s="2" t="str">
        <f t="shared" si="56"/>
        <v>G3611792</v>
      </c>
      <c r="L609" s="2" t="str">
        <f t="shared" si="57"/>
        <v>ITA</v>
      </c>
      <c r="M609" s="2" t="str">
        <f t="shared" si="58"/>
        <v>zan VETRI</v>
      </c>
      <c r="N609" s="2" t="str">
        <f t="shared" si="59"/>
        <v/>
      </c>
      <c r="O609" s="2">
        <v>30</v>
      </c>
      <c r="P609" s="3">
        <v>32</v>
      </c>
      <c r="Q609" s="3">
        <f t="shared" si="60"/>
        <v>960</v>
      </c>
      <c r="R609" s="3" t="str">
        <f t="shared" si="61"/>
        <v>ITA-zan VETRI-32</v>
      </c>
      <c r="S609" s="3" t="str">
        <f t="shared" si="62"/>
        <v>611</v>
      </c>
    </row>
    <row r="610" spans="1:19" ht="12.75" customHeight="1" x14ac:dyDescent="0.3">
      <c r="A610" s="2">
        <v>612</v>
      </c>
      <c r="B610" s="2" t="s">
        <v>313</v>
      </c>
      <c r="C610" s="8" t="s">
        <v>8</v>
      </c>
      <c r="D610" s="2" t="s">
        <v>33</v>
      </c>
      <c r="E610" s="7" t="s">
        <v>10</v>
      </c>
      <c r="F610" s="2">
        <v>0</v>
      </c>
      <c r="G610" s="3">
        <v>18</v>
      </c>
      <c r="H610" s="3" t="s">
        <v>10</v>
      </c>
      <c r="J610" s="2">
        <v>612</v>
      </c>
      <c r="K610" s="2" t="str">
        <f t="shared" si="56"/>
        <v>G3611792</v>
      </c>
      <c r="L610" s="2" t="str">
        <f t="shared" si="57"/>
        <v>ITA</v>
      </c>
      <c r="M610" s="2" t="str">
        <f t="shared" si="58"/>
        <v>zan VETRI</v>
      </c>
      <c r="N610" s="2" t="str">
        <f t="shared" si="59"/>
        <v>terminato</v>
      </c>
      <c r="O610" s="2">
        <v>0</v>
      </c>
      <c r="P610" s="3">
        <v>18</v>
      </c>
      <c r="Q610" s="3" t="str">
        <f t="shared" si="60"/>
        <v/>
      </c>
      <c r="R610" s="3" t="str">
        <f t="shared" si="61"/>
        <v>ITA-zan VETRI-18</v>
      </c>
      <c r="S610" s="3" t="str">
        <f t="shared" si="62"/>
        <v>611</v>
      </c>
    </row>
    <row r="611" spans="1:19" ht="12.75" customHeight="1" x14ac:dyDescent="0.3">
      <c r="A611" s="2">
        <v>613</v>
      </c>
      <c r="B611" s="2" t="s">
        <v>313</v>
      </c>
      <c r="C611" s="8" t="s">
        <v>8</v>
      </c>
      <c r="D611" s="2" t="s">
        <v>33</v>
      </c>
      <c r="F611" s="2">
        <v>20</v>
      </c>
      <c r="G611" s="3">
        <v>35</v>
      </c>
      <c r="H611" s="3" t="str">
        <f>IF(E611="","non terminato","terminato")</f>
        <v>non terminato</v>
      </c>
      <c r="J611" s="2">
        <v>613</v>
      </c>
      <c r="K611" s="2" t="str">
        <f t="shared" si="56"/>
        <v>G3611792</v>
      </c>
      <c r="L611" s="2" t="str">
        <f t="shared" si="57"/>
        <v>ITA</v>
      </c>
      <c r="M611" s="2" t="str">
        <f t="shared" si="58"/>
        <v>zan VETRI</v>
      </c>
      <c r="N611" s="2" t="str">
        <f t="shared" si="59"/>
        <v/>
      </c>
      <c r="O611" s="2">
        <v>20</v>
      </c>
      <c r="P611" s="3">
        <v>35</v>
      </c>
      <c r="Q611" s="3">
        <f t="shared" si="60"/>
        <v>700</v>
      </c>
      <c r="R611" s="3" t="str">
        <f t="shared" si="61"/>
        <v>ITA-zan VETRI-35</v>
      </c>
      <c r="S611" s="3" t="str">
        <f t="shared" si="62"/>
        <v>611</v>
      </c>
    </row>
    <row r="612" spans="1:19" ht="12.75" customHeight="1" x14ac:dyDescent="0.3">
      <c r="A612" s="2">
        <v>614</v>
      </c>
      <c r="B612" s="2" t="s">
        <v>314</v>
      </c>
      <c r="C612" s="8" t="s">
        <v>8</v>
      </c>
      <c r="D612" s="2" t="s">
        <v>9</v>
      </c>
      <c r="F612" s="2">
        <v>30</v>
      </c>
      <c r="G612" s="3">
        <v>11</v>
      </c>
      <c r="H612" s="3" t="str">
        <f>IF(E612="","non terminato","terminato")</f>
        <v>non terminato</v>
      </c>
      <c r="J612" s="2">
        <v>614</v>
      </c>
      <c r="K612" s="2" t="str">
        <f t="shared" si="56"/>
        <v>G4816417</v>
      </c>
      <c r="L612" s="2" t="str">
        <f t="shared" si="57"/>
        <v>ITA</v>
      </c>
      <c r="M612" s="2" t="str">
        <f t="shared" si="58"/>
        <v>SG</v>
      </c>
      <c r="N612" s="2" t="str">
        <f t="shared" si="59"/>
        <v/>
      </c>
      <c r="O612" s="2">
        <v>30</v>
      </c>
      <c r="P612" s="3">
        <v>11</v>
      </c>
      <c r="Q612" s="3">
        <f t="shared" si="60"/>
        <v>330</v>
      </c>
      <c r="R612" s="3" t="str">
        <f t="shared" si="61"/>
        <v>ITA-SG-11</v>
      </c>
      <c r="S612" s="3" t="str">
        <f t="shared" si="62"/>
        <v>816</v>
      </c>
    </row>
    <row r="613" spans="1:19" ht="12.75" customHeight="1" x14ac:dyDescent="0.3">
      <c r="A613" s="2">
        <v>615</v>
      </c>
      <c r="B613" s="2" t="s">
        <v>314</v>
      </c>
      <c r="C613" s="8" t="s">
        <v>8</v>
      </c>
      <c r="D613" s="2" t="s">
        <v>9</v>
      </c>
      <c r="F613" s="2">
        <v>20</v>
      </c>
      <c r="G613" s="3">
        <v>38</v>
      </c>
      <c r="H613" s="3" t="str">
        <f>IF(E613="","non terminato","terminato")</f>
        <v>non terminato</v>
      </c>
      <c r="J613" s="2">
        <v>615</v>
      </c>
      <c r="K613" s="2" t="str">
        <f t="shared" si="56"/>
        <v>G4816417</v>
      </c>
      <c r="L613" s="2" t="str">
        <f t="shared" si="57"/>
        <v>ITA</v>
      </c>
      <c r="M613" s="2" t="str">
        <f t="shared" si="58"/>
        <v>SG</v>
      </c>
      <c r="N613" s="2" t="str">
        <f t="shared" si="59"/>
        <v/>
      </c>
      <c r="O613" s="2">
        <v>20</v>
      </c>
      <c r="P613" s="3">
        <v>38</v>
      </c>
      <c r="Q613" s="3">
        <f t="shared" si="60"/>
        <v>760</v>
      </c>
      <c r="R613" s="3" t="str">
        <f t="shared" si="61"/>
        <v>ITA-SG-38</v>
      </c>
      <c r="S613" s="3" t="str">
        <f t="shared" si="62"/>
        <v>816</v>
      </c>
    </row>
    <row r="614" spans="1:19" ht="12.75" customHeight="1" x14ac:dyDescent="0.3">
      <c r="A614" s="2">
        <v>616</v>
      </c>
      <c r="B614" s="2" t="s">
        <v>314</v>
      </c>
      <c r="C614" s="8" t="s">
        <v>8</v>
      </c>
      <c r="D614" s="2" t="s">
        <v>9</v>
      </c>
      <c r="E614" s="7" t="s">
        <v>10</v>
      </c>
      <c r="F614" s="2">
        <v>0</v>
      </c>
      <c r="G614" s="3">
        <v>31</v>
      </c>
      <c r="H614" s="3" t="s">
        <v>10</v>
      </c>
      <c r="J614" s="2">
        <v>616</v>
      </c>
      <c r="K614" s="2" t="str">
        <f t="shared" si="56"/>
        <v>G4816417</v>
      </c>
      <c r="L614" s="2" t="str">
        <f t="shared" si="57"/>
        <v>ITA</v>
      </c>
      <c r="M614" s="2" t="str">
        <f t="shared" si="58"/>
        <v>SG</v>
      </c>
      <c r="N614" s="2" t="str">
        <f t="shared" si="59"/>
        <v>terminato</v>
      </c>
      <c r="O614" s="2">
        <v>0</v>
      </c>
      <c r="P614" s="3">
        <v>31</v>
      </c>
      <c r="Q614" s="3" t="str">
        <f t="shared" si="60"/>
        <v/>
      </c>
      <c r="R614" s="3" t="str">
        <f t="shared" si="61"/>
        <v>ITA-SG-31</v>
      </c>
      <c r="S614" s="3" t="str">
        <f t="shared" si="62"/>
        <v>816</v>
      </c>
    </row>
    <row r="615" spans="1:19" ht="12.75" customHeight="1" x14ac:dyDescent="0.3">
      <c r="A615" s="2">
        <v>617</v>
      </c>
      <c r="B615" s="2" t="s">
        <v>314</v>
      </c>
      <c r="C615" s="8" t="s">
        <v>8</v>
      </c>
      <c r="D615" s="2" t="s">
        <v>9</v>
      </c>
      <c r="F615" s="2">
        <v>10</v>
      </c>
      <c r="G615" s="3">
        <v>31</v>
      </c>
      <c r="H615" s="3" t="str">
        <f>IF(E615="","non terminato","terminato")</f>
        <v>non terminato</v>
      </c>
      <c r="J615" s="2">
        <v>617</v>
      </c>
      <c r="K615" s="2" t="str">
        <f t="shared" si="56"/>
        <v>G4816417</v>
      </c>
      <c r="L615" s="2" t="str">
        <f t="shared" si="57"/>
        <v>ITA</v>
      </c>
      <c r="M615" s="2" t="str">
        <f t="shared" si="58"/>
        <v>SG</v>
      </c>
      <c r="N615" s="2" t="str">
        <f t="shared" si="59"/>
        <v/>
      </c>
      <c r="O615" s="2">
        <v>10</v>
      </c>
      <c r="P615" s="3">
        <v>31</v>
      </c>
      <c r="Q615" s="3">
        <f t="shared" si="60"/>
        <v>310</v>
      </c>
      <c r="R615" s="3" t="str">
        <f t="shared" si="61"/>
        <v>ITA-SG-31</v>
      </c>
      <c r="S615" s="3" t="str">
        <f t="shared" si="62"/>
        <v>816</v>
      </c>
    </row>
    <row r="616" spans="1:19" ht="12.75" customHeight="1" x14ac:dyDescent="0.3">
      <c r="A616" s="2">
        <v>618</v>
      </c>
      <c r="B616" s="2" t="s">
        <v>315</v>
      </c>
      <c r="C616" s="8" t="s">
        <v>8</v>
      </c>
      <c r="D616" s="2" t="s">
        <v>94</v>
      </c>
      <c r="F616" s="2">
        <v>10</v>
      </c>
      <c r="G616" s="3">
        <v>14</v>
      </c>
      <c r="H616" s="3" t="str">
        <f>IF(E616="","non terminato","terminato")</f>
        <v>non terminato</v>
      </c>
      <c r="J616" s="2">
        <v>618</v>
      </c>
      <c r="K616" s="2" t="str">
        <f t="shared" si="56"/>
        <v>M5475794</v>
      </c>
      <c r="L616" s="2" t="str">
        <f t="shared" si="57"/>
        <v>ITA</v>
      </c>
      <c r="M616" s="2" t="str">
        <f t="shared" si="58"/>
        <v>zan SPA</v>
      </c>
      <c r="N616" s="2" t="str">
        <f t="shared" si="59"/>
        <v/>
      </c>
      <c r="O616" s="2">
        <v>10</v>
      </c>
      <c r="P616" s="3">
        <v>14</v>
      </c>
      <c r="Q616" s="3">
        <f t="shared" si="60"/>
        <v>140</v>
      </c>
      <c r="R616" s="3" t="str">
        <f t="shared" si="61"/>
        <v>ITA-zan SPA-14</v>
      </c>
      <c r="S616" s="3" t="str">
        <f t="shared" si="62"/>
        <v>475</v>
      </c>
    </row>
    <row r="617" spans="1:19" ht="12.75" customHeight="1" x14ac:dyDescent="0.3">
      <c r="A617" s="2">
        <v>619</v>
      </c>
      <c r="B617" s="2" t="s">
        <v>316</v>
      </c>
      <c r="C617" s="8" t="s">
        <v>8</v>
      </c>
      <c r="D617" s="2" t="s">
        <v>44</v>
      </c>
      <c r="E617" s="7" t="s">
        <v>10</v>
      </c>
      <c r="F617" s="2">
        <v>0</v>
      </c>
      <c r="G617" s="3">
        <v>10</v>
      </c>
      <c r="H617" s="3" t="s">
        <v>10</v>
      </c>
      <c r="J617" s="2">
        <v>619</v>
      </c>
      <c r="K617" s="2" t="str">
        <f t="shared" si="56"/>
        <v>S6924996</v>
      </c>
      <c r="L617" s="2" t="str">
        <f t="shared" si="57"/>
        <v>ITA</v>
      </c>
      <c r="M617" s="2" t="str">
        <f t="shared" si="58"/>
        <v>zan pin SPA</v>
      </c>
      <c r="N617" s="2" t="str">
        <f t="shared" si="59"/>
        <v>terminato</v>
      </c>
      <c r="O617" s="2">
        <v>0</v>
      </c>
      <c r="P617" s="3">
        <v>10</v>
      </c>
      <c r="Q617" s="3" t="str">
        <f t="shared" si="60"/>
        <v/>
      </c>
      <c r="R617" s="3" t="str">
        <f t="shared" si="61"/>
        <v>ITA-zan pin SPA-10</v>
      </c>
      <c r="S617" s="3" t="str">
        <f t="shared" si="62"/>
        <v>924</v>
      </c>
    </row>
    <row r="618" spans="1:19" ht="12.75" customHeight="1" x14ac:dyDescent="0.3">
      <c r="A618" s="2">
        <v>620</v>
      </c>
      <c r="B618" s="2" t="s">
        <v>317</v>
      </c>
      <c r="C618" s="8" t="s">
        <v>8</v>
      </c>
      <c r="D618" s="2" t="s">
        <v>9</v>
      </c>
      <c r="F618" s="2">
        <v>30</v>
      </c>
      <c r="G618" s="3">
        <v>27</v>
      </c>
      <c r="H618" s="3" t="str">
        <f>IF(E618="","non terminato","terminato")</f>
        <v>non terminato</v>
      </c>
      <c r="J618" s="2">
        <v>620</v>
      </c>
      <c r="K618" s="2" t="str">
        <f t="shared" si="56"/>
        <v>E1980708</v>
      </c>
      <c r="L618" s="2" t="str">
        <f t="shared" si="57"/>
        <v>ITA</v>
      </c>
      <c r="M618" s="2" t="str">
        <f t="shared" si="58"/>
        <v>SG</v>
      </c>
      <c r="N618" s="2" t="str">
        <f t="shared" si="59"/>
        <v/>
      </c>
      <c r="O618" s="2">
        <v>30</v>
      </c>
      <c r="P618" s="3">
        <v>27</v>
      </c>
      <c r="Q618" s="3">
        <f t="shared" si="60"/>
        <v>810</v>
      </c>
      <c r="R618" s="3" t="str">
        <f t="shared" si="61"/>
        <v>ITA-SG-27</v>
      </c>
      <c r="S618" s="3" t="str">
        <f t="shared" si="62"/>
        <v>980</v>
      </c>
    </row>
    <row r="619" spans="1:19" ht="12.75" customHeight="1" x14ac:dyDescent="0.3">
      <c r="A619" s="2">
        <v>621</v>
      </c>
      <c r="B619" s="2" t="s">
        <v>317</v>
      </c>
      <c r="C619" s="8" t="s">
        <v>8</v>
      </c>
      <c r="D619" s="2" t="s">
        <v>9</v>
      </c>
      <c r="E619" s="7" t="s">
        <v>10</v>
      </c>
      <c r="F619" s="2">
        <v>0</v>
      </c>
      <c r="G619" s="3">
        <v>17</v>
      </c>
      <c r="H619" s="3" t="s">
        <v>10</v>
      </c>
      <c r="J619" s="2">
        <v>621</v>
      </c>
      <c r="K619" s="2" t="str">
        <f t="shared" si="56"/>
        <v>E1980708</v>
      </c>
      <c r="L619" s="2" t="str">
        <f t="shared" si="57"/>
        <v>ITA</v>
      </c>
      <c r="M619" s="2" t="str">
        <f t="shared" si="58"/>
        <v>SG</v>
      </c>
      <c r="N619" s="2" t="str">
        <f t="shared" si="59"/>
        <v>terminato</v>
      </c>
      <c r="O619" s="2">
        <v>0</v>
      </c>
      <c r="P619" s="3">
        <v>17</v>
      </c>
      <c r="Q619" s="3" t="str">
        <f t="shared" si="60"/>
        <v/>
      </c>
      <c r="R619" s="3" t="str">
        <f t="shared" si="61"/>
        <v>ITA-SG-17</v>
      </c>
      <c r="S619" s="3" t="str">
        <f t="shared" si="62"/>
        <v>980</v>
      </c>
    </row>
    <row r="620" spans="1:19" ht="12.75" customHeight="1" x14ac:dyDescent="0.3">
      <c r="A620" s="2">
        <v>622</v>
      </c>
      <c r="B620" s="2" t="s">
        <v>318</v>
      </c>
      <c r="C620" s="8" t="s">
        <v>8</v>
      </c>
      <c r="D620" s="2" t="s">
        <v>9</v>
      </c>
      <c r="F620" s="2">
        <v>30</v>
      </c>
      <c r="G620" s="3">
        <v>27</v>
      </c>
      <c r="H620" s="3" t="str">
        <f>IF(E620="","non terminato","terminato")</f>
        <v>non terminato</v>
      </c>
      <c r="J620" s="2">
        <v>622</v>
      </c>
      <c r="K620" s="2" t="str">
        <f t="shared" si="56"/>
        <v>M7675357</v>
      </c>
      <c r="L620" s="2" t="str">
        <f t="shared" si="57"/>
        <v>ITA</v>
      </c>
      <c r="M620" s="2" t="str">
        <f t="shared" si="58"/>
        <v>SG</v>
      </c>
      <c r="N620" s="2" t="str">
        <f t="shared" si="59"/>
        <v/>
      </c>
      <c r="O620" s="2">
        <v>30</v>
      </c>
      <c r="P620" s="3">
        <v>27</v>
      </c>
      <c r="Q620" s="3">
        <f t="shared" si="60"/>
        <v>810</v>
      </c>
      <c r="R620" s="3" t="str">
        <f t="shared" si="61"/>
        <v>ITA-SG-27</v>
      </c>
      <c r="S620" s="3" t="str">
        <f t="shared" si="62"/>
        <v>675</v>
      </c>
    </row>
    <row r="621" spans="1:19" ht="12.75" customHeight="1" x14ac:dyDescent="0.3">
      <c r="A621" s="2">
        <v>623</v>
      </c>
      <c r="B621" s="2" t="s">
        <v>318</v>
      </c>
      <c r="C621" s="8" t="s">
        <v>8</v>
      </c>
      <c r="D621" s="2" t="s">
        <v>9</v>
      </c>
      <c r="E621" s="7" t="s">
        <v>10</v>
      </c>
      <c r="F621" s="2">
        <v>0</v>
      </c>
      <c r="G621" s="3">
        <v>32</v>
      </c>
      <c r="H621" s="3" t="s">
        <v>10</v>
      </c>
      <c r="J621" s="2">
        <v>623</v>
      </c>
      <c r="K621" s="2" t="str">
        <f t="shared" si="56"/>
        <v>M7675357</v>
      </c>
      <c r="L621" s="2" t="str">
        <f t="shared" si="57"/>
        <v>ITA</v>
      </c>
      <c r="M621" s="2" t="str">
        <f t="shared" si="58"/>
        <v>SG</v>
      </c>
      <c r="N621" s="2" t="str">
        <f t="shared" si="59"/>
        <v>terminato</v>
      </c>
      <c r="O621" s="2">
        <v>0</v>
      </c>
      <c r="P621" s="3">
        <v>32</v>
      </c>
      <c r="Q621" s="3" t="str">
        <f t="shared" si="60"/>
        <v/>
      </c>
      <c r="R621" s="3" t="str">
        <f t="shared" si="61"/>
        <v>ITA-SG-32</v>
      </c>
      <c r="S621" s="3" t="str">
        <f t="shared" si="62"/>
        <v>675</v>
      </c>
    </row>
    <row r="622" spans="1:19" ht="12.75" customHeight="1" x14ac:dyDescent="0.3">
      <c r="A622" s="2">
        <v>624</v>
      </c>
      <c r="B622" s="2" t="s">
        <v>319</v>
      </c>
      <c r="C622" s="8" t="s">
        <v>8</v>
      </c>
      <c r="D622" s="2" t="s">
        <v>9</v>
      </c>
      <c r="F622" s="2">
        <v>30</v>
      </c>
      <c r="G622" s="3">
        <v>24</v>
      </c>
      <c r="H622" s="3" t="str">
        <f>IF(E622="","non terminato","terminato")</f>
        <v>non terminato</v>
      </c>
      <c r="J622" s="2">
        <v>624</v>
      </c>
      <c r="K622" s="2" t="str">
        <f t="shared" si="56"/>
        <v>A3971603</v>
      </c>
      <c r="L622" s="2" t="str">
        <f t="shared" si="57"/>
        <v>ITA</v>
      </c>
      <c r="M622" s="2" t="str">
        <f t="shared" si="58"/>
        <v>SG</v>
      </c>
      <c r="N622" s="2" t="str">
        <f t="shared" si="59"/>
        <v/>
      </c>
      <c r="O622" s="2">
        <v>30</v>
      </c>
      <c r="P622" s="3">
        <v>24</v>
      </c>
      <c r="Q622" s="3">
        <f t="shared" si="60"/>
        <v>720</v>
      </c>
      <c r="R622" s="3" t="str">
        <f t="shared" si="61"/>
        <v>ITA-SG-24</v>
      </c>
      <c r="S622" s="3" t="str">
        <f t="shared" si="62"/>
        <v>971</v>
      </c>
    </row>
    <row r="623" spans="1:19" ht="12.75" customHeight="1" x14ac:dyDescent="0.3">
      <c r="A623" s="2">
        <v>625</v>
      </c>
      <c r="B623" s="2" t="s">
        <v>319</v>
      </c>
      <c r="C623" s="8" t="s">
        <v>8</v>
      </c>
      <c r="D623" s="2" t="s">
        <v>9</v>
      </c>
      <c r="E623" s="7" t="s">
        <v>10</v>
      </c>
      <c r="F623" s="2">
        <v>0</v>
      </c>
      <c r="G623" s="3">
        <v>29</v>
      </c>
      <c r="H623" s="3" t="s">
        <v>10</v>
      </c>
      <c r="J623" s="2">
        <v>625</v>
      </c>
      <c r="K623" s="2" t="str">
        <f t="shared" si="56"/>
        <v>A3971603</v>
      </c>
      <c r="L623" s="2" t="str">
        <f t="shared" si="57"/>
        <v>ITA</v>
      </c>
      <c r="M623" s="2" t="str">
        <f t="shared" si="58"/>
        <v>SG</v>
      </c>
      <c r="N623" s="2" t="str">
        <f t="shared" si="59"/>
        <v>terminato</v>
      </c>
      <c r="O623" s="2">
        <v>0</v>
      </c>
      <c r="P623" s="3">
        <v>29</v>
      </c>
      <c r="Q623" s="3" t="str">
        <f t="shared" si="60"/>
        <v/>
      </c>
      <c r="R623" s="3" t="str">
        <f t="shared" si="61"/>
        <v>ITA-SG-29</v>
      </c>
      <c r="S623" s="3" t="str">
        <f t="shared" si="62"/>
        <v>971</v>
      </c>
    </row>
    <row r="624" spans="1:19" ht="12.75" customHeight="1" x14ac:dyDescent="0.3">
      <c r="A624" s="2">
        <v>626</v>
      </c>
      <c r="B624" s="2" t="s">
        <v>320</v>
      </c>
      <c r="C624" s="8" t="s">
        <v>8</v>
      </c>
      <c r="D624" s="2" t="s">
        <v>9</v>
      </c>
      <c r="E624" s="7" t="s">
        <v>10</v>
      </c>
      <c r="F624" s="2">
        <v>0</v>
      </c>
      <c r="G624" s="3">
        <v>26</v>
      </c>
      <c r="H624" s="3" t="s">
        <v>10</v>
      </c>
      <c r="J624" s="2">
        <v>626</v>
      </c>
      <c r="K624" s="2" t="str">
        <f t="shared" si="56"/>
        <v>G6915572</v>
      </c>
      <c r="L624" s="2" t="str">
        <f t="shared" si="57"/>
        <v>ITA</v>
      </c>
      <c r="M624" s="2" t="str">
        <f t="shared" si="58"/>
        <v>SG</v>
      </c>
      <c r="N624" s="2" t="str">
        <f t="shared" si="59"/>
        <v>terminato</v>
      </c>
      <c r="O624" s="2">
        <v>0</v>
      </c>
      <c r="P624" s="3">
        <v>26</v>
      </c>
      <c r="Q624" s="3" t="str">
        <f t="shared" si="60"/>
        <v/>
      </c>
      <c r="R624" s="3" t="str">
        <f t="shared" si="61"/>
        <v>ITA-SG-26</v>
      </c>
      <c r="S624" s="3" t="str">
        <f t="shared" si="62"/>
        <v>915</v>
      </c>
    </row>
    <row r="625" spans="1:19" ht="12.75" customHeight="1" x14ac:dyDescent="0.3">
      <c r="A625" s="2">
        <v>627</v>
      </c>
      <c r="B625" s="2" t="s">
        <v>321</v>
      </c>
      <c r="C625" s="8" t="s">
        <v>8</v>
      </c>
      <c r="D625" s="2" t="s">
        <v>94</v>
      </c>
      <c r="E625" s="7" t="s">
        <v>10</v>
      </c>
      <c r="F625" s="2">
        <v>0</v>
      </c>
      <c r="G625" s="3">
        <v>20</v>
      </c>
      <c r="H625" s="3" t="s">
        <v>10</v>
      </c>
      <c r="J625" s="2">
        <v>627</v>
      </c>
      <c r="K625" s="2" t="str">
        <f t="shared" si="56"/>
        <v>A1009426</v>
      </c>
      <c r="L625" s="2" t="str">
        <f t="shared" si="57"/>
        <v>ITA</v>
      </c>
      <c r="M625" s="2" t="str">
        <f t="shared" si="58"/>
        <v>zan SPA</v>
      </c>
      <c r="N625" s="2" t="str">
        <f t="shared" si="59"/>
        <v>terminato</v>
      </c>
      <c r="O625" s="2">
        <v>0</v>
      </c>
      <c r="P625" s="3">
        <v>20</v>
      </c>
      <c r="Q625" s="3" t="str">
        <f t="shared" si="60"/>
        <v/>
      </c>
      <c r="R625" s="3" t="str">
        <f t="shared" si="61"/>
        <v>ITA-zan SPA-20</v>
      </c>
      <c r="S625" s="3" t="str">
        <f t="shared" si="62"/>
        <v>009</v>
      </c>
    </row>
    <row r="626" spans="1:19" ht="12.75" customHeight="1" x14ac:dyDescent="0.3">
      <c r="A626" s="2">
        <v>628</v>
      </c>
      <c r="B626" s="2" t="s">
        <v>321</v>
      </c>
      <c r="C626" s="8" t="s">
        <v>8</v>
      </c>
      <c r="D626" s="2" t="s">
        <v>94</v>
      </c>
      <c r="F626" s="2">
        <v>10</v>
      </c>
      <c r="G626" s="3">
        <v>31</v>
      </c>
      <c r="H626" s="3" t="str">
        <f>IF(E626="","non terminato","terminato")</f>
        <v>non terminato</v>
      </c>
      <c r="J626" s="2">
        <v>628</v>
      </c>
      <c r="K626" s="2" t="str">
        <f t="shared" si="56"/>
        <v>A1009426</v>
      </c>
      <c r="L626" s="2" t="str">
        <f t="shared" si="57"/>
        <v>ITA</v>
      </c>
      <c r="M626" s="2" t="str">
        <f t="shared" si="58"/>
        <v>zan SPA</v>
      </c>
      <c r="N626" s="2" t="str">
        <f t="shared" si="59"/>
        <v/>
      </c>
      <c r="O626" s="2">
        <v>10</v>
      </c>
      <c r="P626" s="3">
        <v>31</v>
      </c>
      <c r="Q626" s="3">
        <f t="shared" si="60"/>
        <v>310</v>
      </c>
      <c r="R626" s="3" t="str">
        <f t="shared" si="61"/>
        <v>ITA-zan SPA-31</v>
      </c>
      <c r="S626" s="3" t="str">
        <f t="shared" si="62"/>
        <v>009</v>
      </c>
    </row>
    <row r="627" spans="1:19" ht="12.75" customHeight="1" x14ac:dyDescent="0.3">
      <c r="A627" s="2">
        <v>629</v>
      </c>
      <c r="B627" s="2" t="s">
        <v>321</v>
      </c>
      <c r="C627" s="8" t="s">
        <v>8</v>
      </c>
      <c r="D627" s="2" t="s">
        <v>94</v>
      </c>
      <c r="F627" s="2">
        <v>30</v>
      </c>
      <c r="G627" s="3">
        <v>28</v>
      </c>
      <c r="H627" s="3" t="str">
        <f>IF(E627="","non terminato","terminato")</f>
        <v>non terminato</v>
      </c>
      <c r="J627" s="2">
        <v>629</v>
      </c>
      <c r="K627" s="2" t="str">
        <f t="shared" si="56"/>
        <v>A1009426</v>
      </c>
      <c r="L627" s="2" t="str">
        <f t="shared" si="57"/>
        <v>ITA</v>
      </c>
      <c r="M627" s="2" t="str">
        <f t="shared" si="58"/>
        <v>zan SPA</v>
      </c>
      <c r="N627" s="2" t="str">
        <f t="shared" si="59"/>
        <v/>
      </c>
      <c r="O627" s="2">
        <v>30</v>
      </c>
      <c r="P627" s="3">
        <v>28</v>
      </c>
      <c r="Q627" s="3">
        <f t="shared" si="60"/>
        <v>840</v>
      </c>
      <c r="R627" s="3" t="str">
        <f t="shared" si="61"/>
        <v>ITA-zan SPA-28</v>
      </c>
      <c r="S627" s="3" t="str">
        <f t="shared" si="62"/>
        <v>009</v>
      </c>
    </row>
    <row r="628" spans="1:19" ht="12.75" customHeight="1" x14ac:dyDescent="0.3">
      <c r="A628" s="2">
        <v>630</v>
      </c>
      <c r="B628" s="2" t="s">
        <v>322</v>
      </c>
      <c r="C628" s="8" t="s">
        <v>8</v>
      </c>
      <c r="D628" s="2" t="s">
        <v>9</v>
      </c>
      <c r="E628" s="7" t="s">
        <v>10</v>
      </c>
      <c r="F628" s="2">
        <v>0</v>
      </c>
      <c r="G628" s="3">
        <v>33</v>
      </c>
      <c r="H628" s="3" t="s">
        <v>10</v>
      </c>
      <c r="J628" s="2">
        <v>630</v>
      </c>
      <c r="K628" s="2" t="str">
        <f t="shared" si="56"/>
        <v>T8547660</v>
      </c>
      <c r="L628" s="2" t="str">
        <f t="shared" si="57"/>
        <v>ITA</v>
      </c>
      <c r="M628" s="2" t="str">
        <f t="shared" si="58"/>
        <v>SG</v>
      </c>
      <c r="N628" s="2" t="str">
        <f t="shared" si="59"/>
        <v>terminato</v>
      </c>
      <c r="O628" s="2">
        <v>0</v>
      </c>
      <c r="P628" s="3">
        <v>33</v>
      </c>
      <c r="Q628" s="3" t="str">
        <f t="shared" si="60"/>
        <v/>
      </c>
      <c r="R628" s="3" t="str">
        <f t="shared" si="61"/>
        <v>ITA-SG-33</v>
      </c>
      <c r="S628" s="3" t="str">
        <f t="shared" si="62"/>
        <v>547</v>
      </c>
    </row>
    <row r="629" spans="1:19" ht="12.75" customHeight="1" x14ac:dyDescent="0.3">
      <c r="A629" s="2">
        <v>631</v>
      </c>
      <c r="B629" s="2" t="s">
        <v>322</v>
      </c>
      <c r="C629" s="8" t="s">
        <v>8</v>
      </c>
      <c r="D629" s="2" t="s">
        <v>9</v>
      </c>
      <c r="F629" s="2">
        <v>30</v>
      </c>
      <c r="G629" s="3">
        <v>33</v>
      </c>
      <c r="H629" s="3" t="str">
        <f>IF(E629="","non terminato","terminato")</f>
        <v>non terminato</v>
      </c>
      <c r="J629" s="2">
        <v>631</v>
      </c>
      <c r="K629" s="2" t="str">
        <f t="shared" si="56"/>
        <v>T8547660</v>
      </c>
      <c r="L629" s="2" t="str">
        <f t="shared" si="57"/>
        <v>ITA</v>
      </c>
      <c r="M629" s="2" t="str">
        <f t="shared" si="58"/>
        <v>SG</v>
      </c>
      <c r="N629" s="2" t="str">
        <f t="shared" si="59"/>
        <v/>
      </c>
      <c r="O629" s="2">
        <v>30</v>
      </c>
      <c r="P629" s="3">
        <v>33</v>
      </c>
      <c r="Q629" s="3">
        <f t="shared" si="60"/>
        <v>990</v>
      </c>
      <c r="R629" s="3" t="str">
        <f t="shared" si="61"/>
        <v>ITA-SG-33</v>
      </c>
      <c r="S629" s="3" t="str">
        <f t="shared" si="62"/>
        <v>547</v>
      </c>
    </row>
    <row r="630" spans="1:19" ht="12.75" customHeight="1" x14ac:dyDescent="0.3">
      <c r="A630" s="2">
        <v>632</v>
      </c>
      <c r="B630" s="2" t="s">
        <v>323</v>
      </c>
      <c r="C630" s="8" t="s">
        <v>8</v>
      </c>
      <c r="D630" s="2" t="s">
        <v>9</v>
      </c>
      <c r="E630" s="7" t="s">
        <v>10</v>
      </c>
      <c r="F630" s="2">
        <v>0</v>
      </c>
      <c r="G630" s="3">
        <v>10</v>
      </c>
      <c r="H630" s="3" t="s">
        <v>10</v>
      </c>
      <c r="J630" s="2">
        <v>632</v>
      </c>
      <c r="K630" s="2" t="str">
        <f t="shared" si="56"/>
        <v>A4529267</v>
      </c>
      <c r="L630" s="2" t="str">
        <f t="shared" si="57"/>
        <v>ITA</v>
      </c>
      <c r="M630" s="2" t="str">
        <f t="shared" si="58"/>
        <v>SG</v>
      </c>
      <c r="N630" s="2" t="str">
        <f t="shared" si="59"/>
        <v>terminato</v>
      </c>
      <c r="O630" s="2">
        <v>0</v>
      </c>
      <c r="P630" s="3">
        <v>10</v>
      </c>
      <c r="Q630" s="3" t="str">
        <f t="shared" si="60"/>
        <v/>
      </c>
      <c r="R630" s="3" t="str">
        <f t="shared" si="61"/>
        <v>ITA-SG-10</v>
      </c>
      <c r="S630" s="3" t="str">
        <f t="shared" si="62"/>
        <v>529</v>
      </c>
    </row>
    <row r="631" spans="1:19" ht="12.75" customHeight="1" x14ac:dyDescent="0.3">
      <c r="A631" s="2">
        <v>633</v>
      </c>
      <c r="B631" s="2" t="s">
        <v>323</v>
      </c>
      <c r="C631" s="8" t="s">
        <v>8</v>
      </c>
      <c r="D631" s="2" t="s">
        <v>9</v>
      </c>
      <c r="F631" s="2">
        <v>30</v>
      </c>
      <c r="G631" s="3">
        <v>12</v>
      </c>
      <c r="H631" s="3" t="str">
        <f>IF(E631="","non terminato","terminato")</f>
        <v>non terminato</v>
      </c>
      <c r="J631" s="2">
        <v>633</v>
      </c>
      <c r="K631" s="2" t="str">
        <f t="shared" si="56"/>
        <v>A4529267</v>
      </c>
      <c r="L631" s="2" t="str">
        <f t="shared" si="57"/>
        <v>ITA</v>
      </c>
      <c r="M631" s="2" t="str">
        <f t="shared" si="58"/>
        <v>SG</v>
      </c>
      <c r="N631" s="2" t="str">
        <f t="shared" si="59"/>
        <v/>
      </c>
      <c r="O631" s="2">
        <v>30</v>
      </c>
      <c r="P631" s="3">
        <v>12</v>
      </c>
      <c r="Q631" s="3">
        <f t="shared" si="60"/>
        <v>360</v>
      </c>
      <c r="R631" s="3" t="str">
        <f t="shared" si="61"/>
        <v>ITA-SG-12</v>
      </c>
      <c r="S631" s="3" t="str">
        <f t="shared" si="62"/>
        <v>529</v>
      </c>
    </row>
    <row r="632" spans="1:19" ht="12.75" customHeight="1" x14ac:dyDescent="0.3">
      <c r="A632" s="2">
        <v>634</v>
      </c>
      <c r="B632" s="2" t="s">
        <v>323</v>
      </c>
      <c r="C632" s="8" t="s">
        <v>8</v>
      </c>
      <c r="D632" s="2" t="s">
        <v>9</v>
      </c>
      <c r="F632" s="2">
        <v>10</v>
      </c>
      <c r="G632" s="3">
        <v>19</v>
      </c>
      <c r="H632" s="3" t="str">
        <f>IF(E632="","non terminato","terminato")</f>
        <v>non terminato</v>
      </c>
      <c r="J632" s="2">
        <v>634</v>
      </c>
      <c r="K632" s="2" t="str">
        <f t="shared" si="56"/>
        <v>A4529267</v>
      </c>
      <c r="L632" s="2" t="str">
        <f t="shared" si="57"/>
        <v>ITA</v>
      </c>
      <c r="M632" s="2" t="str">
        <f t="shared" si="58"/>
        <v>SG</v>
      </c>
      <c r="N632" s="2" t="str">
        <f t="shared" si="59"/>
        <v/>
      </c>
      <c r="O632" s="2">
        <v>10</v>
      </c>
      <c r="P632" s="3">
        <v>19</v>
      </c>
      <c r="Q632" s="3">
        <f t="shared" si="60"/>
        <v>190</v>
      </c>
      <c r="R632" s="3" t="str">
        <f t="shared" si="61"/>
        <v>ITA-SG-19</v>
      </c>
      <c r="S632" s="3" t="str">
        <f t="shared" si="62"/>
        <v>529</v>
      </c>
    </row>
    <row r="633" spans="1:19" ht="12.75" customHeight="1" x14ac:dyDescent="0.3">
      <c r="A633" s="2">
        <v>635</v>
      </c>
      <c r="B633" s="2" t="s">
        <v>324</v>
      </c>
      <c r="C633" s="8" t="s">
        <v>8</v>
      </c>
      <c r="D633" s="2" t="s">
        <v>33</v>
      </c>
      <c r="E633" s="7" t="s">
        <v>10</v>
      </c>
      <c r="F633" s="2">
        <v>0</v>
      </c>
      <c r="G633" s="3">
        <v>25</v>
      </c>
      <c r="H633" s="3" t="s">
        <v>10</v>
      </c>
      <c r="J633" s="2">
        <v>635</v>
      </c>
      <c r="K633" s="2" t="str">
        <f t="shared" si="56"/>
        <v>G4816154</v>
      </c>
      <c r="L633" s="2" t="str">
        <f t="shared" si="57"/>
        <v>ITA</v>
      </c>
      <c r="M633" s="2" t="str">
        <f t="shared" si="58"/>
        <v>zan VETRI</v>
      </c>
      <c r="N633" s="2" t="str">
        <f t="shared" si="59"/>
        <v>terminato</v>
      </c>
      <c r="O633" s="2">
        <v>0</v>
      </c>
      <c r="P633" s="3">
        <v>25</v>
      </c>
      <c r="Q633" s="3" t="str">
        <f t="shared" si="60"/>
        <v/>
      </c>
      <c r="R633" s="3" t="str">
        <f t="shared" si="61"/>
        <v>ITA-zan VETRI-25</v>
      </c>
      <c r="S633" s="3" t="str">
        <f t="shared" si="62"/>
        <v>816</v>
      </c>
    </row>
    <row r="634" spans="1:19" ht="12.75" customHeight="1" x14ac:dyDescent="0.3">
      <c r="A634" s="2">
        <v>636</v>
      </c>
      <c r="B634" s="2" t="s">
        <v>324</v>
      </c>
      <c r="C634" s="8" t="s">
        <v>8</v>
      </c>
      <c r="D634" s="2" t="s">
        <v>33</v>
      </c>
      <c r="F634" s="2">
        <v>30</v>
      </c>
      <c r="G634" s="3">
        <v>29</v>
      </c>
      <c r="H634" s="3" t="str">
        <f>IF(E634="","non terminato","terminato")</f>
        <v>non terminato</v>
      </c>
      <c r="J634" s="2">
        <v>636</v>
      </c>
      <c r="K634" s="2" t="str">
        <f t="shared" si="56"/>
        <v>G4816154</v>
      </c>
      <c r="L634" s="2" t="str">
        <f t="shared" si="57"/>
        <v>ITA</v>
      </c>
      <c r="M634" s="2" t="str">
        <f t="shared" si="58"/>
        <v>zan VETRI</v>
      </c>
      <c r="N634" s="2" t="str">
        <f t="shared" si="59"/>
        <v/>
      </c>
      <c r="O634" s="2">
        <v>30</v>
      </c>
      <c r="P634" s="3">
        <v>29</v>
      </c>
      <c r="Q634" s="3">
        <f t="shared" si="60"/>
        <v>870</v>
      </c>
      <c r="R634" s="3" t="str">
        <f t="shared" si="61"/>
        <v>ITA-zan VETRI-29</v>
      </c>
      <c r="S634" s="3" t="str">
        <f t="shared" si="62"/>
        <v>816</v>
      </c>
    </row>
    <row r="635" spans="1:19" ht="12.75" customHeight="1" x14ac:dyDescent="0.3">
      <c r="A635" s="2">
        <v>637</v>
      </c>
      <c r="B635" s="2" t="s">
        <v>324</v>
      </c>
      <c r="C635" s="8" t="s">
        <v>8</v>
      </c>
      <c r="D635" s="2" t="s">
        <v>33</v>
      </c>
      <c r="F635" s="2">
        <v>10</v>
      </c>
      <c r="G635" s="3">
        <v>26</v>
      </c>
      <c r="H635" s="3" t="str">
        <f>IF(E635="","non terminato","terminato")</f>
        <v>non terminato</v>
      </c>
      <c r="J635" s="2">
        <v>637</v>
      </c>
      <c r="K635" s="2" t="str">
        <f t="shared" si="56"/>
        <v>G4816154</v>
      </c>
      <c r="L635" s="2" t="str">
        <f t="shared" si="57"/>
        <v>ITA</v>
      </c>
      <c r="M635" s="2" t="str">
        <f t="shared" si="58"/>
        <v>zan VETRI</v>
      </c>
      <c r="N635" s="2" t="str">
        <f t="shared" si="59"/>
        <v/>
      </c>
      <c r="O635" s="2">
        <v>10</v>
      </c>
      <c r="P635" s="3">
        <v>26</v>
      </c>
      <c r="Q635" s="3">
        <f t="shared" si="60"/>
        <v>260</v>
      </c>
      <c r="R635" s="3" t="str">
        <f t="shared" si="61"/>
        <v>ITA-zan VETRI-26</v>
      </c>
      <c r="S635" s="3" t="str">
        <f t="shared" si="62"/>
        <v>816</v>
      </c>
    </row>
    <row r="636" spans="1:19" ht="12.75" customHeight="1" x14ac:dyDescent="0.3">
      <c r="A636" s="2">
        <v>638</v>
      </c>
      <c r="B636" s="2" t="s">
        <v>325</v>
      </c>
      <c r="C636" s="8" t="s">
        <v>8</v>
      </c>
      <c r="D636" s="2" t="s">
        <v>46</v>
      </c>
      <c r="E636" s="7" t="s">
        <v>10</v>
      </c>
      <c r="F636" s="2">
        <v>0</v>
      </c>
      <c r="G636" s="3">
        <v>16</v>
      </c>
      <c r="H636" s="3" t="s">
        <v>10</v>
      </c>
      <c r="J636" s="2">
        <v>638</v>
      </c>
      <c r="K636" s="2" t="str">
        <f t="shared" si="56"/>
        <v>E1478131</v>
      </c>
      <c r="L636" s="2" t="str">
        <f t="shared" si="57"/>
        <v>ITA</v>
      </c>
      <c r="M636" s="2" t="str">
        <f t="shared" si="58"/>
        <v>SICURpin SUD S.r.l</v>
      </c>
      <c r="N636" s="2" t="str">
        <f t="shared" si="59"/>
        <v>terminato</v>
      </c>
      <c r="O636" s="2">
        <v>0</v>
      </c>
      <c r="P636" s="3">
        <v>16</v>
      </c>
      <c r="Q636" s="3" t="str">
        <f t="shared" si="60"/>
        <v/>
      </c>
      <c r="R636" s="3" t="str">
        <f t="shared" si="61"/>
        <v>ITA-SICURpin SUD S.r.l-16</v>
      </c>
      <c r="S636" s="3" t="str">
        <f t="shared" si="62"/>
        <v>478</v>
      </c>
    </row>
    <row r="637" spans="1:19" ht="12.75" customHeight="1" x14ac:dyDescent="0.3">
      <c r="A637" s="2">
        <v>639</v>
      </c>
      <c r="B637" s="2" t="s">
        <v>325</v>
      </c>
      <c r="C637" s="8" t="s">
        <v>8</v>
      </c>
      <c r="D637" s="2" t="s">
        <v>46</v>
      </c>
      <c r="F637" s="2">
        <v>10</v>
      </c>
      <c r="G637" s="3">
        <v>22</v>
      </c>
      <c r="H637" s="3" t="str">
        <f>IF(E637="","non terminato","terminato")</f>
        <v>non terminato</v>
      </c>
      <c r="J637" s="2">
        <v>639</v>
      </c>
      <c r="K637" s="2" t="str">
        <f t="shared" si="56"/>
        <v>E1478131</v>
      </c>
      <c r="L637" s="2" t="str">
        <f t="shared" si="57"/>
        <v>ITA</v>
      </c>
      <c r="M637" s="2" t="str">
        <f t="shared" si="58"/>
        <v>SICURpin SUD S.r.l</v>
      </c>
      <c r="N637" s="2" t="str">
        <f t="shared" si="59"/>
        <v/>
      </c>
      <c r="O637" s="2">
        <v>10</v>
      </c>
      <c r="P637" s="3">
        <v>22</v>
      </c>
      <c r="Q637" s="3">
        <f t="shared" si="60"/>
        <v>220</v>
      </c>
      <c r="R637" s="3" t="str">
        <f t="shared" si="61"/>
        <v>ITA-SICURpin SUD S.r.l-22</v>
      </c>
      <c r="S637" s="3" t="str">
        <f t="shared" si="62"/>
        <v>478</v>
      </c>
    </row>
    <row r="638" spans="1:19" ht="12.75" customHeight="1" x14ac:dyDescent="0.3">
      <c r="A638" s="2">
        <v>640</v>
      </c>
      <c r="B638" s="2" t="s">
        <v>325</v>
      </c>
      <c r="C638" s="8" t="s">
        <v>8</v>
      </c>
      <c r="D638" s="2" t="s">
        <v>46</v>
      </c>
      <c r="F638" s="2">
        <v>20</v>
      </c>
      <c r="G638" s="3">
        <v>13</v>
      </c>
      <c r="H638" s="3" t="str">
        <f>IF(E638="","non terminato","terminato")</f>
        <v>non terminato</v>
      </c>
      <c r="J638" s="2">
        <v>640</v>
      </c>
      <c r="K638" s="2" t="str">
        <f t="shared" si="56"/>
        <v>E1478131</v>
      </c>
      <c r="L638" s="2" t="str">
        <f t="shared" si="57"/>
        <v>ITA</v>
      </c>
      <c r="M638" s="2" t="str">
        <f t="shared" si="58"/>
        <v>SICURpin SUD S.r.l</v>
      </c>
      <c r="N638" s="2" t="str">
        <f t="shared" si="59"/>
        <v/>
      </c>
      <c r="O638" s="2">
        <v>20</v>
      </c>
      <c r="P638" s="3">
        <v>13</v>
      </c>
      <c r="Q638" s="3">
        <f t="shared" si="60"/>
        <v>260</v>
      </c>
      <c r="R638" s="3" t="str">
        <f t="shared" si="61"/>
        <v>ITA-SICURpin SUD S.r.l-13</v>
      </c>
      <c r="S638" s="3" t="str">
        <f t="shared" si="62"/>
        <v>478</v>
      </c>
    </row>
    <row r="639" spans="1:19" ht="12.75" customHeight="1" x14ac:dyDescent="0.3">
      <c r="A639" s="2">
        <v>641</v>
      </c>
      <c r="B639" s="2" t="s">
        <v>325</v>
      </c>
      <c r="C639" s="8" t="s">
        <v>8</v>
      </c>
      <c r="D639" s="2" t="s">
        <v>46</v>
      </c>
      <c r="F639" s="2">
        <v>30</v>
      </c>
      <c r="G639" s="3">
        <v>28</v>
      </c>
      <c r="H639" s="3" t="str">
        <f>IF(E639="","non terminato","terminato")</f>
        <v>non terminato</v>
      </c>
      <c r="J639" s="2">
        <v>641</v>
      </c>
      <c r="K639" s="2" t="str">
        <f t="shared" si="56"/>
        <v>E1478131</v>
      </c>
      <c r="L639" s="2" t="str">
        <f t="shared" si="57"/>
        <v>ITA</v>
      </c>
      <c r="M639" s="2" t="str">
        <f t="shared" si="58"/>
        <v>SICURpin SUD S.r.l</v>
      </c>
      <c r="N639" s="2" t="str">
        <f t="shared" si="59"/>
        <v/>
      </c>
      <c r="O639" s="2">
        <v>30</v>
      </c>
      <c r="P639" s="3">
        <v>28</v>
      </c>
      <c r="Q639" s="3">
        <f t="shared" si="60"/>
        <v>840</v>
      </c>
      <c r="R639" s="3" t="str">
        <f t="shared" si="61"/>
        <v>ITA-SICURpin SUD S.r.l-28</v>
      </c>
      <c r="S639" s="3" t="str">
        <f t="shared" si="62"/>
        <v>478</v>
      </c>
    </row>
    <row r="640" spans="1:19" ht="12.75" customHeight="1" x14ac:dyDescent="0.3">
      <c r="A640" s="2">
        <v>642</v>
      </c>
      <c r="B640" s="2" t="s">
        <v>326</v>
      </c>
      <c r="C640" s="8" t="s">
        <v>8</v>
      </c>
      <c r="D640" s="2" t="s">
        <v>9</v>
      </c>
      <c r="F640" s="2">
        <v>10</v>
      </c>
      <c r="G640" s="3">
        <v>11</v>
      </c>
      <c r="H640" s="3" t="str">
        <f>IF(E640="","non terminato","terminato")</f>
        <v>non terminato</v>
      </c>
      <c r="J640" s="2">
        <v>642</v>
      </c>
      <c r="K640" s="2" t="str">
        <f t="shared" si="56"/>
        <v>G9374835</v>
      </c>
      <c r="L640" s="2" t="str">
        <f t="shared" si="57"/>
        <v>ITA</v>
      </c>
      <c r="M640" s="2" t="str">
        <f t="shared" si="58"/>
        <v>SG</v>
      </c>
      <c r="N640" s="2" t="str">
        <f t="shared" si="59"/>
        <v/>
      </c>
      <c r="O640" s="2">
        <v>10</v>
      </c>
      <c r="P640" s="3">
        <v>11</v>
      </c>
      <c r="Q640" s="3">
        <f t="shared" si="60"/>
        <v>110</v>
      </c>
      <c r="R640" s="3" t="str">
        <f t="shared" si="61"/>
        <v>ITA-SG-11</v>
      </c>
      <c r="S640" s="3" t="str">
        <f t="shared" si="62"/>
        <v>374</v>
      </c>
    </row>
    <row r="641" spans="1:19" ht="12.75" customHeight="1" x14ac:dyDescent="0.3">
      <c r="A641" s="2">
        <v>643</v>
      </c>
      <c r="B641" s="2" t="s">
        <v>326</v>
      </c>
      <c r="C641" s="8" t="s">
        <v>8</v>
      </c>
      <c r="D641" s="2" t="s">
        <v>9</v>
      </c>
      <c r="E641" s="7" t="s">
        <v>10</v>
      </c>
      <c r="F641" s="2">
        <v>0</v>
      </c>
      <c r="G641" s="3">
        <v>14</v>
      </c>
      <c r="H641" s="3" t="s">
        <v>10</v>
      </c>
      <c r="J641" s="2">
        <v>643</v>
      </c>
      <c r="K641" s="2" t="str">
        <f t="shared" si="56"/>
        <v>G9374835</v>
      </c>
      <c r="L641" s="2" t="str">
        <f t="shared" si="57"/>
        <v>ITA</v>
      </c>
      <c r="M641" s="2" t="str">
        <f t="shared" si="58"/>
        <v>SG</v>
      </c>
      <c r="N641" s="2" t="str">
        <f t="shared" si="59"/>
        <v>terminato</v>
      </c>
      <c r="O641" s="2">
        <v>0</v>
      </c>
      <c r="P641" s="3">
        <v>14</v>
      </c>
      <c r="Q641" s="3" t="str">
        <f t="shared" si="60"/>
        <v/>
      </c>
      <c r="R641" s="3" t="str">
        <f t="shared" si="61"/>
        <v>ITA-SG-14</v>
      </c>
      <c r="S641" s="3" t="str">
        <f t="shared" si="62"/>
        <v>374</v>
      </c>
    </row>
    <row r="642" spans="1:19" ht="12.75" customHeight="1" x14ac:dyDescent="0.3">
      <c r="A642" s="2">
        <v>644</v>
      </c>
      <c r="B642" s="2" t="s">
        <v>327</v>
      </c>
      <c r="C642" s="8" t="s">
        <v>8</v>
      </c>
      <c r="D642" s="2" t="s">
        <v>9</v>
      </c>
      <c r="E642" s="7" t="s">
        <v>10</v>
      </c>
      <c r="F642" s="2">
        <v>0</v>
      </c>
      <c r="G642" s="3">
        <v>29</v>
      </c>
      <c r="H642" s="3" t="s">
        <v>10</v>
      </c>
      <c r="J642" s="2">
        <v>644</v>
      </c>
      <c r="K642" s="2" t="str">
        <f t="shared" ref="K642:K705" si="63">TRIM(B642)</f>
        <v>S9638694</v>
      </c>
      <c r="L642" s="2" t="str">
        <f t="shared" ref="L642:L705" si="64">TRIM(C642)</f>
        <v>ITA</v>
      </c>
      <c r="M642" s="2" t="str">
        <f t="shared" ref="M642:M705" si="65">TRIM(D642)</f>
        <v>SG</v>
      </c>
      <c r="N642" s="2" t="str">
        <f t="shared" ref="N642:N705" si="66">TRIM(E642)</f>
        <v>terminato</v>
      </c>
      <c r="O642" s="2">
        <v>0</v>
      </c>
      <c r="P642" s="3">
        <v>29</v>
      </c>
      <c r="Q642" s="3" t="str">
        <f t="shared" si="60"/>
        <v/>
      </c>
      <c r="R642" s="3" t="str">
        <f t="shared" si="61"/>
        <v>ITA-SG-29</v>
      </c>
      <c r="S642" s="3" t="str">
        <f t="shared" si="62"/>
        <v>638</v>
      </c>
    </row>
    <row r="643" spans="1:19" ht="12.75" customHeight="1" x14ac:dyDescent="0.3">
      <c r="A643" s="2">
        <v>645</v>
      </c>
      <c r="B643" s="2" t="s">
        <v>327</v>
      </c>
      <c r="C643" s="8" t="s">
        <v>8</v>
      </c>
      <c r="D643" s="2" t="s">
        <v>9</v>
      </c>
      <c r="F643" s="2">
        <v>20</v>
      </c>
      <c r="G643" s="3">
        <v>10</v>
      </c>
      <c r="H643" s="3" t="str">
        <f>IF(E643="","non terminato","terminato")</f>
        <v>non terminato</v>
      </c>
      <c r="J643" s="2">
        <v>645</v>
      </c>
      <c r="K643" s="2" t="str">
        <f t="shared" si="63"/>
        <v>S9638694</v>
      </c>
      <c r="L643" s="2" t="str">
        <f t="shared" si="64"/>
        <v>ITA</v>
      </c>
      <c r="M643" s="2" t="str">
        <f t="shared" si="65"/>
        <v>SG</v>
      </c>
      <c r="N643" s="2" t="str">
        <f t="shared" si="66"/>
        <v/>
      </c>
      <c r="O643" s="2">
        <v>20</v>
      </c>
      <c r="P643" s="3">
        <v>10</v>
      </c>
      <c r="Q643" s="3">
        <f t="shared" ref="Q643:Q706" si="67">IF(F643=0,"",F643*G643)</f>
        <v>200</v>
      </c>
      <c r="R643" s="3" t="str">
        <f t="shared" ref="R643:R706" si="68">_xlfn.CONCAT(C643,"-",D643,"-",G643)</f>
        <v>ITA-SG-10</v>
      </c>
      <c r="S643" s="3" t="str">
        <f t="shared" ref="S643:S706" si="69">MID(B643,3,3)</f>
        <v>638</v>
      </c>
    </row>
    <row r="644" spans="1:19" ht="12.75" customHeight="1" x14ac:dyDescent="0.3">
      <c r="A644" s="2">
        <v>646</v>
      </c>
      <c r="B644" s="2" t="s">
        <v>327</v>
      </c>
      <c r="C644" s="8" t="s">
        <v>8</v>
      </c>
      <c r="D644" s="2" t="s">
        <v>9</v>
      </c>
      <c r="F644" s="2">
        <v>10</v>
      </c>
      <c r="G644" s="3">
        <v>20</v>
      </c>
      <c r="H644" s="3" t="str">
        <f>IF(E644="","non terminato","terminato")</f>
        <v>non terminato</v>
      </c>
      <c r="J644" s="2">
        <v>646</v>
      </c>
      <c r="K644" s="2" t="str">
        <f t="shared" si="63"/>
        <v>S9638694</v>
      </c>
      <c r="L644" s="2" t="str">
        <f t="shared" si="64"/>
        <v>ITA</v>
      </c>
      <c r="M644" s="2" t="str">
        <f t="shared" si="65"/>
        <v>SG</v>
      </c>
      <c r="N644" s="2" t="str">
        <f t="shared" si="66"/>
        <v/>
      </c>
      <c r="O644" s="2">
        <v>10</v>
      </c>
      <c r="P644" s="3">
        <v>20</v>
      </c>
      <c r="Q644" s="3">
        <f t="shared" si="67"/>
        <v>200</v>
      </c>
      <c r="R644" s="3" t="str">
        <f t="shared" si="68"/>
        <v>ITA-SG-20</v>
      </c>
      <c r="S644" s="3" t="str">
        <f t="shared" si="69"/>
        <v>638</v>
      </c>
    </row>
    <row r="645" spans="1:19" ht="12.75" customHeight="1" x14ac:dyDescent="0.3">
      <c r="A645" s="2">
        <v>647</v>
      </c>
      <c r="B645" s="2" t="s">
        <v>327</v>
      </c>
      <c r="C645" s="8" t="s">
        <v>8</v>
      </c>
      <c r="D645" s="2" t="s">
        <v>9</v>
      </c>
      <c r="F645" s="2">
        <v>30</v>
      </c>
      <c r="G645" s="3">
        <v>33</v>
      </c>
      <c r="H645" s="3" t="str">
        <f>IF(E645="","non terminato","terminato")</f>
        <v>non terminato</v>
      </c>
      <c r="J645" s="2">
        <v>647</v>
      </c>
      <c r="K645" s="2" t="str">
        <f t="shared" si="63"/>
        <v>S9638694</v>
      </c>
      <c r="L645" s="2" t="str">
        <f t="shared" si="64"/>
        <v>ITA</v>
      </c>
      <c r="M645" s="2" t="str">
        <f t="shared" si="65"/>
        <v>SG</v>
      </c>
      <c r="N645" s="2" t="str">
        <f t="shared" si="66"/>
        <v/>
      </c>
      <c r="O645" s="2">
        <v>30</v>
      </c>
      <c r="P645" s="3">
        <v>33</v>
      </c>
      <c r="Q645" s="3">
        <f t="shared" si="67"/>
        <v>990</v>
      </c>
      <c r="R645" s="3" t="str">
        <f t="shared" si="68"/>
        <v>ITA-SG-33</v>
      </c>
      <c r="S645" s="3" t="str">
        <f t="shared" si="69"/>
        <v>638</v>
      </c>
    </row>
    <row r="646" spans="1:19" ht="12.75" customHeight="1" x14ac:dyDescent="0.3">
      <c r="A646" s="2">
        <v>648</v>
      </c>
      <c r="B646" s="2" t="s">
        <v>328</v>
      </c>
      <c r="C646" s="8" t="s">
        <v>8</v>
      </c>
      <c r="D646" s="2" t="s">
        <v>72</v>
      </c>
      <c r="E646" s="7" t="s">
        <v>10</v>
      </c>
      <c r="F646" s="2">
        <v>0</v>
      </c>
      <c r="G646" s="3">
        <v>29</v>
      </c>
      <c r="H646" s="3" t="s">
        <v>10</v>
      </c>
      <c r="J646" s="2">
        <v>648</v>
      </c>
      <c r="K646" s="2" t="str">
        <f t="shared" si="63"/>
        <v>M0831470</v>
      </c>
      <c r="L646" s="2" t="str">
        <f t="shared" si="64"/>
        <v>ITA</v>
      </c>
      <c r="M646" s="2" t="str">
        <f t="shared" si="65"/>
        <v>lollo SRL</v>
      </c>
      <c r="N646" s="2" t="str">
        <f t="shared" si="66"/>
        <v>terminato</v>
      </c>
      <c r="O646" s="2">
        <v>0</v>
      </c>
      <c r="P646" s="3">
        <v>29</v>
      </c>
      <c r="Q646" s="3" t="str">
        <f t="shared" si="67"/>
        <v/>
      </c>
      <c r="R646" s="3" t="str">
        <f t="shared" si="68"/>
        <v>ITA-lollo SRL-29</v>
      </c>
      <c r="S646" s="3" t="str">
        <f t="shared" si="69"/>
        <v>831</v>
      </c>
    </row>
    <row r="647" spans="1:19" ht="12.75" customHeight="1" x14ac:dyDescent="0.3">
      <c r="A647" s="2">
        <v>649</v>
      </c>
      <c r="B647" s="2" t="s">
        <v>329</v>
      </c>
      <c r="C647" s="8" t="s">
        <v>8</v>
      </c>
      <c r="D647" s="2" t="s">
        <v>94</v>
      </c>
      <c r="F647" s="2">
        <v>30</v>
      </c>
      <c r="G647" s="3">
        <v>18</v>
      </c>
      <c r="H647" s="3" t="str">
        <f>IF(E647="","non terminato","terminato")</f>
        <v>non terminato</v>
      </c>
      <c r="J647" s="2">
        <v>649</v>
      </c>
      <c r="K647" s="2" t="str">
        <f t="shared" si="63"/>
        <v>A5360022</v>
      </c>
      <c r="L647" s="2" t="str">
        <f t="shared" si="64"/>
        <v>ITA</v>
      </c>
      <c r="M647" s="2" t="str">
        <f t="shared" si="65"/>
        <v>zan SPA</v>
      </c>
      <c r="N647" s="2" t="str">
        <f t="shared" si="66"/>
        <v/>
      </c>
      <c r="O647" s="2">
        <v>30</v>
      </c>
      <c r="P647" s="3">
        <v>18</v>
      </c>
      <c r="Q647" s="3">
        <f t="shared" si="67"/>
        <v>540</v>
      </c>
      <c r="R647" s="3" t="str">
        <f t="shared" si="68"/>
        <v>ITA-zan SPA-18</v>
      </c>
      <c r="S647" s="3" t="str">
        <f t="shared" si="69"/>
        <v>360</v>
      </c>
    </row>
    <row r="648" spans="1:19" ht="12.75" customHeight="1" x14ac:dyDescent="0.3">
      <c r="A648" s="2">
        <v>650</v>
      </c>
      <c r="B648" s="2" t="s">
        <v>330</v>
      </c>
      <c r="C648" s="8" t="s">
        <v>8</v>
      </c>
      <c r="D648" s="2" t="s">
        <v>44</v>
      </c>
      <c r="F648" s="2">
        <v>30</v>
      </c>
      <c r="G648" s="3">
        <v>35</v>
      </c>
      <c r="H648" s="3" t="str">
        <f>IF(E648="","non terminato","terminato")</f>
        <v>non terminato</v>
      </c>
      <c r="J648" s="2">
        <v>650</v>
      </c>
      <c r="K648" s="2" t="str">
        <f t="shared" si="63"/>
        <v>D2159283</v>
      </c>
      <c r="L648" s="2" t="str">
        <f t="shared" si="64"/>
        <v>ITA</v>
      </c>
      <c r="M648" s="2" t="str">
        <f t="shared" si="65"/>
        <v>zan pin SPA</v>
      </c>
      <c r="N648" s="2" t="str">
        <f t="shared" si="66"/>
        <v/>
      </c>
      <c r="O648" s="2">
        <v>30</v>
      </c>
      <c r="P648" s="3">
        <v>35</v>
      </c>
      <c r="Q648" s="3">
        <f t="shared" si="67"/>
        <v>1050</v>
      </c>
      <c r="R648" s="3" t="str">
        <f t="shared" si="68"/>
        <v>ITA-zan pin SPA-35</v>
      </c>
      <c r="S648" s="3" t="str">
        <f t="shared" si="69"/>
        <v>159</v>
      </c>
    </row>
    <row r="649" spans="1:19" ht="12.75" customHeight="1" x14ac:dyDescent="0.3">
      <c r="A649" s="2">
        <v>651</v>
      </c>
      <c r="B649" s="2" t="s">
        <v>330</v>
      </c>
      <c r="C649" s="8" t="s">
        <v>8</v>
      </c>
      <c r="D649" s="2" t="s">
        <v>44</v>
      </c>
      <c r="E649" s="7" t="s">
        <v>10</v>
      </c>
      <c r="F649" s="2">
        <v>0</v>
      </c>
      <c r="G649" s="3">
        <v>28</v>
      </c>
      <c r="H649" s="3" t="s">
        <v>10</v>
      </c>
      <c r="J649" s="2">
        <v>651</v>
      </c>
      <c r="K649" s="2" t="str">
        <f t="shared" si="63"/>
        <v>D2159283</v>
      </c>
      <c r="L649" s="2" t="str">
        <f t="shared" si="64"/>
        <v>ITA</v>
      </c>
      <c r="M649" s="2" t="str">
        <f t="shared" si="65"/>
        <v>zan pin SPA</v>
      </c>
      <c r="N649" s="2" t="str">
        <f t="shared" si="66"/>
        <v>terminato</v>
      </c>
      <c r="O649" s="2">
        <v>0</v>
      </c>
      <c r="P649" s="3">
        <v>28</v>
      </c>
      <c r="Q649" s="3" t="str">
        <f t="shared" si="67"/>
        <v/>
      </c>
      <c r="R649" s="3" t="str">
        <f t="shared" si="68"/>
        <v>ITA-zan pin SPA-28</v>
      </c>
      <c r="S649" s="3" t="str">
        <f t="shared" si="69"/>
        <v>159</v>
      </c>
    </row>
    <row r="650" spans="1:19" ht="12.75" customHeight="1" x14ac:dyDescent="0.3">
      <c r="A650" s="2">
        <v>652</v>
      </c>
      <c r="B650" s="2" t="s">
        <v>331</v>
      </c>
      <c r="C650" s="8" t="s">
        <v>8</v>
      </c>
      <c r="D650" s="2" t="s">
        <v>33</v>
      </c>
      <c r="E650" s="7" t="s">
        <v>10</v>
      </c>
      <c r="F650" s="2">
        <v>0</v>
      </c>
      <c r="G650" s="3">
        <v>19</v>
      </c>
      <c r="H650" s="3" t="s">
        <v>10</v>
      </c>
      <c r="J650" s="2">
        <v>652</v>
      </c>
      <c r="K650" s="2" t="str">
        <f t="shared" si="63"/>
        <v>P2320627</v>
      </c>
      <c r="L650" s="2" t="str">
        <f t="shared" si="64"/>
        <v>ITA</v>
      </c>
      <c r="M650" s="2" t="str">
        <f t="shared" si="65"/>
        <v>zan VETRI</v>
      </c>
      <c r="N650" s="2" t="str">
        <f t="shared" si="66"/>
        <v>terminato</v>
      </c>
      <c r="O650" s="2">
        <v>0</v>
      </c>
      <c r="P650" s="3">
        <v>19</v>
      </c>
      <c r="Q650" s="3" t="str">
        <f t="shared" si="67"/>
        <v/>
      </c>
      <c r="R650" s="3" t="str">
        <f t="shared" si="68"/>
        <v>ITA-zan VETRI-19</v>
      </c>
      <c r="S650" s="3" t="str">
        <f t="shared" si="69"/>
        <v>320</v>
      </c>
    </row>
    <row r="651" spans="1:19" ht="12.75" customHeight="1" x14ac:dyDescent="0.3">
      <c r="A651" s="2">
        <v>653</v>
      </c>
      <c r="B651" s="2" t="s">
        <v>331</v>
      </c>
      <c r="C651" s="8" t="s">
        <v>8</v>
      </c>
      <c r="D651" s="2" t="s">
        <v>33</v>
      </c>
      <c r="F651" s="2">
        <v>20</v>
      </c>
      <c r="G651" s="3">
        <v>10</v>
      </c>
      <c r="H651" s="3" t="str">
        <f>IF(E651="","non terminato","terminato")</f>
        <v>non terminato</v>
      </c>
      <c r="J651" s="2">
        <v>653</v>
      </c>
      <c r="K651" s="2" t="str">
        <f t="shared" si="63"/>
        <v>P2320627</v>
      </c>
      <c r="L651" s="2" t="str">
        <f t="shared" si="64"/>
        <v>ITA</v>
      </c>
      <c r="M651" s="2" t="str">
        <f t="shared" si="65"/>
        <v>zan VETRI</v>
      </c>
      <c r="N651" s="2" t="str">
        <f t="shared" si="66"/>
        <v/>
      </c>
      <c r="O651" s="2">
        <v>20</v>
      </c>
      <c r="P651" s="3">
        <v>10</v>
      </c>
      <c r="Q651" s="3">
        <f t="shared" si="67"/>
        <v>200</v>
      </c>
      <c r="R651" s="3" t="str">
        <f t="shared" si="68"/>
        <v>ITA-zan VETRI-10</v>
      </c>
      <c r="S651" s="3" t="str">
        <f t="shared" si="69"/>
        <v>320</v>
      </c>
    </row>
    <row r="652" spans="1:19" ht="12.75" customHeight="1" x14ac:dyDescent="0.3">
      <c r="A652" s="2">
        <v>654</v>
      </c>
      <c r="B652" s="2" t="s">
        <v>331</v>
      </c>
      <c r="C652" s="8" t="s">
        <v>8</v>
      </c>
      <c r="D652" s="2" t="s">
        <v>33</v>
      </c>
      <c r="F652" s="2">
        <v>30</v>
      </c>
      <c r="G652" s="3">
        <v>11</v>
      </c>
      <c r="H652" s="3" t="str">
        <f>IF(E652="","non terminato","terminato")</f>
        <v>non terminato</v>
      </c>
      <c r="J652" s="2">
        <v>654</v>
      </c>
      <c r="K652" s="2" t="str">
        <f t="shared" si="63"/>
        <v>P2320627</v>
      </c>
      <c r="L652" s="2" t="str">
        <f t="shared" si="64"/>
        <v>ITA</v>
      </c>
      <c r="M652" s="2" t="str">
        <f t="shared" si="65"/>
        <v>zan VETRI</v>
      </c>
      <c r="N652" s="2" t="str">
        <f t="shared" si="66"/>
        <v/>
      </c>
      <c r="O652" s="2">
        <v>30</v>
      </c>
      <c r="P652" s="3">
        <v>11</v>
      </c>
      <c r="Q652" s="3">
        <f t="shared" si="67"/>
        <v>330</v>
      </c>
      <c r="R652" s="3" t="str">
        <f t="shared" si="68"/>
        <v>ITA-zan VETRI-11</v>
      </c>
      <c r="S652" s="3" t="str">
        <f t="shared" si="69"/>
        <v>320</v>
      </c>
    </row>
    <row r="653" spans="1:19" ht="12.75" customHeight="1" x14ac:dyDescent="0.3">
      <c r="A653" s="2">
        <v>655</v>
      </c>
      <c r="B653" s="2" t="s">
        <v>332</v>
      </c>
      <c r="C653" s="8" t="s">
        <v>8</v>
      </c>
      <c r="D653" s="2" t="s">
        <v>9</v>
      </c>
      <c r="F653" s="2">
        <v>20</v>
      </c>
      <c r="G653" s="3">
        <v>10</v>
      </c>
      <c r="H653" s="3" t="str">
        <f>IF(E653="","non terminato","terminato")</f>
        <v>non terminato</v>
      </c>
      <c r="J653" s="2">
        <v>655</v>
      </c>
      <c r="K653" s="2" t="str">
        <f t="shared" si="63"/>
        <v>S7930662</v>
      </c>
      <c r="L653" s="2" t="str">
        <f t="shared" si="64"/>
        <v>ITA</v>
      </c>
      <c r="M653" s="2" t="str">
        <f t="shared" si="65"/>
        <v>SG</v>
      </c>
      <c r="N653" s="2" t="str">
        <f t="shared" si="66"/>
        <v/>
      </c>
      <c r="O653" s="2">
        <v>20</v>
      </c>
      <c r="P653" s="3">
        <v>10</v>
      </c>
      <c r="Q653" s="3">
        <f t="shared" si="67"/>
        <v>200</v>
      </c>
      <c r="R653" s="3" t="str">
        <f t="shared" si="68"/>
        <v>ITA-SG-10</v>
      </c>
      <c r="S653" s="3" t="str">
        <f t="shared" si="69"/>
        <v>930</v>
      </c>
    </row>
    <row r="654" spans="1:19" ht="12.75" customHeight="1" x14ac:dyDescent="0.3">
      <c r="A654" s="2">
        <v>656</v>
      </c>
      <c r="B654" s="2" t="s">
        <v>332</v>
      </c>
      <c r="C654" s="8" t="s">
        <v>8</v>
      </c>
      <c r="D654" s="2" t="s">
        <v>9</v>
      </c>
      <c r="E654" s="7" t="s">
        <v>10</v>
      </c>
      <c r="F654" s="2">
        <v>0</v>
      </c>
      <c r="G654" s="3">
        <v>31</v>
      </c>
      <c r="H654" s="3" t="s">
        <v>10</v>
      </c>
      <c r="J654" s="2">
        <v>656</v>
      </c>
      <c r="K654" s="2" t="str">
        <f t="shared" si="63"/>
        <v>S7930662</v>
      </c>
      <c r="L654" s="2" t="str">
        <f t="shared" si="64"/>
        <v>ITA</v>
      </c>
      <c r="M654" s="2" t="str">
        <f t="shared" si="65"/>
        <v>SG</v>
      </c>
      <c r="N654" s="2" t="str">
        <f t="shared" si="66"/>
        <v>terminato</v>
      </c>
      <c r="O654" s="2">
        <v>0</v>
      </c>
      <c r="P654" s="3">
        <v>31</v>
      </c>
      <c r="Q654" s="3" t="str">
        <f t="shared" si="67"/>
        <v/>
      </c>
      <c r="R654" s="3" t="str">
        <f t="shared" si="68"/>
        <v>ITA-SG-31</v>
      </c>
      <c r="S654" s="3" t="str">
        <f t="shared" si="69"/>
        <v>930</v>
      </c>
    </row>
    <row r="655" spans="1:19" ht="12.75" customHeight="1" x14ac:dyDescent="0.3">
      <c r="A655" s="2">
        <v>657</v>
      </c>
      <c r="B655" s="2" t="s">
        <v>333</v>
      </c>
      <c r="C655" s="8" t="s">
        <v>8</v>
      </c>
      <c r="D655" s="2" t="s">
        <v>9</v>
      </c>
      <c r="E655" s="7" t="s">
        <v>10</v>
      </c>
      <c r="F655" s="2">
        <v>0</v>
      </c>
      <c r="G655" s="3">
        <v>23</v>
      </c>
      <c r="H655" s="3" t="s">
        <v>10</v>
      </c>
      <c r="J655" s="2">
        <v>657</v>
      </c>
      <c r="K655" s="2" t="str">
        <f t="shared" si="63"/>
        <v>I9161435</v>
      </c>
      <c r="L655" s="2" t="str">
        <f t="shared" si="64"/>
        <v>ITA</v>
      </c>
      <c r="M655" s="2" t="str">
        <f t="shared" si="65"/>
        <v>SG</v>
      </c>
      <c r="N655" s="2" t="str">
        <f t="shared" si="66"/>
        <v>terminato</v>
      </c>
      <c r="O655" s="2">
        <v>0</v>
      </c>
      <c r="P655" s="3">
        <v>23</v>
      </c>
      <c r="Q655" s="3" t="str">
        <f t="shared" si="67"/>
        <v/>
      </c>
      <c r="R655" s="3" t="str">
        <f t="shared" si="68"/>
        <v>ITA-SG-23</v>
      </c>
      <c r="S655" s="3" t="str">
        <f t="shared" si="69"/>
        <v>161</v>
      </c>
    </row>
    <row r="656" spans="1:19" ht="12.75" customHeight="1" x14ac:dyDescent="0.3">
      <c r="A656" s="2">
        <v>658</v>
      </c>
      <c r="B656" s="2" t="s">
        <v>333</v>
      </c>
      <c r="C656" s="8" t="s">
        <v>8</v>
      </c>
      <c r="D656" s="2" t="s">
        <v>9</v>
      </c>
      <c r="F656" s="2">
        <v>30</v>
      </c>
      <c r="G656" s="3">
        <v>37</v>
      </c>
      <c r="H656" s="3" t="str">
        <f>IF(E656="","non terminato","terminato")</f>
        <v>non terminato</v>
      </c>
      <c r="J656" s="2">
        <v>658</v>
      </c>
      <c r="K656" s="2" t="str">
        <f t="shared" si="63"/>
        <v>I9161435</v>
      </c>
      <c r="L656" s="2" t="str">
        <f t="shared" si="64"/>
        <v>ITA</v>
      </c>
      <c r="M656" s="2" t="str">
        <f t="shared" si="65"/>
        <v>SG</v>
      </c>
      <c r="N656" s="2" t="str">
        <f t="shared" si="66"/>
        <v/>
      </c>
      <c r="O656" s="2">
        <v>30</v>
      </c>
      <c r="P656" s="3">
        <v>37</v>
      </c>
      <c r="Q656" s="3">
        <f t="shared" si="67"/>
        <v>1110</v>
      </c>
      <c r="R656" s="3" t="str">
        <f t="shared" si="68"/>
        <v>ITA-SG-37</v>
      </c>
      <c r="S656" s="3" t="str">
        <f t="shared" si="69"/>
        <v>161</v>
      </c>
    </row>
    <row r="657" spans="1:19" ht="12.75" customHeight="1" x14ac:dyDescent="0.3">
      <c r="A657" s="2">
        <v>659</v>
      </c>
      <c r="B657" s="2" t="s">
        <v>334</v>
      </c>
      <c r="C657" s="8" t="s">
        <v>8</v>
      </c>
      <c r="D657" s="2" t="s">
        <v>94</v>
      </c>
      <c r="F657" s="2">
        <v>20</v>
      </c>
      <c r="G657" s="3">
        <v>17</v>
      </c>
      <c r="H657" s="3" t="str">
        <f>IF(E657="","non terminato","terminato")</f>
        <v>non terminato</v>
      </c>
      <c r="J657" s="2">
        <v>659</v>
      </c>
      <c r="K657" s="2" t="str">
        <f t="shared" si="63"/>
        <v>C9200351</v>
      </c>
      <c r="L657" s="2" t="str">
        <f t="shared" si="64"/>
        <v>ITA</v>
      </c>
      <c r="M657" s="2" t="str">
        <f t="shared" si="65"/>
        <v>zan SPA</v>
      </c>
      <c r="N657" s="2" t="str">
        <f t="shared" si="66"/>
        <v/>
      </c>
      <c r="O657" s="2">
        <v>20</v>
      </c>
      <c r="P657" s="3">
        <v>17</v>
      </c>
      <c r="Q657" s="3">
        <f t="shared" si="67"/>
        <v>340</v>
      </c>
      <c r="R657" s="3" t="str">
        <f t="shared" si="68"/>
        <v>ITA-zan SPA-17</v>
      </c>
      <c r="S657" s="3" t="str">
        <f t="shared" si="69"/>
        <v>200</v>
      </c>
    </row>
    <row r="658" spans="1:19" ht="12.75" customHeight="1" x14ac:dyDescent="0.3">
      <c r="A658" s="2">
        <v>660</v>
      </c>
      <c r="B658" s="2" t="s">
        <v>334</v>
      </c>
      <c r="C658" s="8" t="s">
        <v>8</v>
      </c>
      <c r="D658" s="2" t="s">
        <v>94</v>
      </c>
      <c r="E658" s="7" t="s">
        <v>10</v>
      </c>
      <c r="F658" s="2">
        <v>0</v>
      </c>
      <c r="G658" s="3">
        <v>35</v>
      </c>
      <c r="H658" s="3" t="s">
        <v>10</v>
      </c>
      <c r="J658" s="2">
        <v>660</v>
      </c>
      <c r="K658" s="2" t="str">
        <f t="shared" si="63"/>
        <v>C9200351</v>
      </c>
      <c r="L658" s="2" t="str">
        <f t="shared" si="64"/>
        <v>ITA</v>
      </c>
      <c r="M658" s="2" t="str">
        <f t="shared" si="65"/>
        <v>zan SPA</v>
      </c>
      <c r="N658" s="2" t="str">
        <f t="shared" si="66"/>
        <v>terminato</v>
      </c>
      <c r="O658" s="2">
        <v>0</v>
      </c>
      <c r="P658" s="3">
        <v>35</v>
      </c>
      <c r="Q658" s="3" t="str">
        <f t="shared" si="67"/>
        <v/>
      </c>
      <c r="R658" s="3" t="str">
        <f t="shared" si="68"/>
        <v>ITA-zan SPA-35</v>
      </c>
      <c r="S658" s="3" t="str">
        <f t="shared" si="69"/>
        <v>200</v>
      </c>
    </row>
    <row r="659" spans="1:19" ht="12.75" customHeight="1" x14ac:dyDescent="0.3">
      <c r="A659" s="2">
        <v>661</v>
      </c>
      <c r="B659" s="2" t="s">
        <v>334</v>
      </c>
      <c r="C659" s="8" t="s">
        <v>8</v>
      </c>
      <c r="D659" s="2" t="s">
        <v>94</v>
      </c>
      <c r="F659" s="2">
        <v>30</v>
      </c>
      <c r="G659" s="3">
        <v>13</v>
      </c>
      <c r="H659" s="3" t="str">
        <f>IF(E659="","non terminato","terminato")</f>
        <v>non terminato</v>
      </c>
      <c r="J659" s="2">
        <v>661</v>
      </c>
      <c r="K659" s="2" t="str">
        <f t="shared" si="63"/>
        <v>C9200351</v>
      </c>
      <c r="L659" s="2" t="str">
        <f t="shared" si="64"/>
        <v>ITA</v>
      </c>
      <c r="M659" s="2" t="str">
        <f t="shared" si="65"/>
        <v>zan SPA</v>
      </c>
      <c r="N659" s="2" t="str">
        <f t="shared" si="66"/>
        <v/>
      </c>
      <c r="O659" s="2">
        <v>30</v>
      </c>
      <c r="P659" s="3">
        <v>13</v>
      </c>
      <c r="Q659" s="3">
        <f t="shared" si="67"/>
        <v>390</v>
      </c>
      <c r="R659" s="3" t="str">
        <f t="shared" si="68"/>
        <v>ITA-zan SPA-13</v>
      </c>
      <c r="S659" s="3" t="str">
        <f t="shared" si="69"/>
        <v>200</v>
      </c>
    </row>
    <row r="660" spans="1:19" ht="12.75" customHeight="1" x14ac:dyDescent="0.3">
      <c r="A660" s="2">
        <v>662</v>
      </c>
      <c r="B660" s="2" t="s">
        <v>335</v>
      </c>
      <c r="C660" s="8" t="s">
        <v>8</v>
      </c>
      <c r="D660" s="2" t="s">
        <v>9</v>
      </c>
      <c r="E660" s="7" t="s">
        <v>10</v>
      </c>
      <c r="F660" s="2">
        <v>0</v>
      </c>
      <c r="G660" s="3">
        <v>18</v>
      </c>
      <c r="H660" s="3" t="s">
        <v>10</v>
      </c>
      <c r="J660" s="2">
        <v>662</v>
      </c>
      <c r="K660" s="2" t="str">
        <f t="shared" si="63"/>
        <v>A1005146</v>
      </c>
      <c r="L660" s="2" t="str">
        <f t="shared" si="64"/>
        <v>ITA</v>
      </c>
      <c r="M660" s="2" t="str">
        <f t="shared" si="65"/>
        <v>SG</v>
      </c>
      <c r="N660" s="2" t="str">
        <f t="shared" si="66"/>
        <v>terminato</v>
      </c>
      <c r="O660" s="2">
        <v>0</v>
      </c>
      <c r="P660" s="3">
        <v>18</v>
      </c>
      <c r="Q660" s="3" t="str">
        <f t="shared" si="67"/>
        <v/>
      </c>
      <c r="R660" s="3" t="str">
        <f t="shared" si="68"/>
        <v>ITA-SG-18</v>
      </c>
      <c r="S660" s="3" t="str">
        <f t="shared" si="69"/>
        <v>005</v>
      </c>
    </row>
    <row r="661" spans="1:19" ht="12.75" customHeight="1" x14ac:dyDescent="0.3">
      <c r="A661" s="2">
        <v>663</v>
      </c>
      <c r="B661" s="2" t="s">
        <v>336</v>
      </c>
      <c r="C661" s="8" t="s">
        <v>8</v>
      </c>
      <c r="D661" s="2" t="s">
        <v>9</v>
      </c>
      <c r="F661" s="2">
        <v>30</v>
      </c>
      <c r="G661" s="3">
        <v>38</v>
      </c>
      <c r="H661" s="3" t="str">
        <f>IF(E661="","non terminato","terminato")</f>
        <v>non terminato</v>
      </c>
      <c r="J661" s="2">
        <v>663</v>
      </c>
      <c r="K661" s="2" t="str">
        <f t="shared" si="63"/>
        <v>G6730827</v>
      </c>
      <c r="L661" s="2" t="str">
        <f t="shared" si="64"/>
        <v>ITA</v>
      </c>
      <c r="M661" s="2" t="str">
        <f t="shared" si="65"/>
        <v>SG</v>
      </c>
      <c r="N661" s="2" t="str">
        <f t="shared" si="66"/>
        <v/>
      </c>
      <c r="O661" s="2">
        <v>30</v>
      </c>
      <c r="P661" s="3">
        <v>38</v>
      </c>
      <c r="Q661" s="3">
        <f t="shared" si="67"/>
        <v>1140</v>
      </c>
      <c r="R661" s="3" t="str">
        <f t="shared" si="68"/>
        <v>ITA-SG-38</v>
      </c>
      <c r="S661" s="3" t="str">
        <f t="shared" si="69"/>
        <v>730</v>
      </c>
    </row>
    <row r="662" spans="1:19" ht="12.75" customHeight="1" x14ac:dyDescent="0.3">
      <c r="A662" s="2">
        <v>664</v>
      </c>
      <c r="B662" s="2" t="s">
        <v>336</v>
      </c>
      <c r="C662" s="8" t="s">
        <v>8</v>
      </c>
      <c r="D662" s="2" t="s">
        <v>9</v>
      </c>
      <c r="E662" s="7" t="s">
        <v>10</v>
      </c>
      <c r="F662" s="2">
        <v>0</v>
      </c>
      <c r="G662" s="3">
        <v>38</v>
      </c>
      <c r="H662" s="3" t="s">
        <v>10</v>
      </c>
      <c r="J662" s="2">
        <v>664</v>
      </c>
      <c r="K662" s="2" t="str">
        <f t="shared" si="63"/>
        <v>G6730827</v>
      </c>
      <c r="L662" s="2" t="str">
        <f t="shared" si="64"/>
        <v>ITA</v>
      </c>
      <c r="M662" s="2" t="str">
        <f t="shared" si="65"/>
        <v>SG</v>
      </c>
      <c r="N662" s="2" t="str">
        <f t="shared" si="66"/>
        <v>terminato</v>
      </c>
      <c r="O662" s="2">
        <v>0</v>
      </c>
      <c r="P662" s="3">
        <v>38</v>
      </c>
      <c r="Q662" s="3" t="str">
        <f t="shared" si="67"/>
        <v/>
      </c>
      <c r="R662" s="3" t="str">
        <f t="shared" si="68"/>
        <v>ITA-SG-38</v>
      </c>
      <c r="S662" s="3" t="str">
        <f t="shared" si="69"/>
        <v>730</v>
      </c>
    </row>
    <row r="663" spans="1:19" ht="12.75" customHeight="1" x14ac:dyDescent="0.3">
      <c r="A663" s="2">
        <v>665</v>
      </c>
      <c r="B663" s="2" t="s">
        <v>336</v>
      </c>
      <c r="C663" s="8" t="s">
        <v>8</v>
      </c>
      <c r="D663" s="2" t="s">
        <v>9</v>
      </c>
      <c r="F663" s="2">
        <v>20</v>
      </c>
      <c r="G663" s="3">
        <v>30</v>
      </c>
      <c r="H663" s="3" t="str">
        <f>IF(E663="","non terminato","terminato")</f>
        <v>non terminato</v>
      </c>
      <c r="J663" s="2">
        <v>665</v>
      </c>
      <c r="K663" s="2" t="str">
        <f t="shared" si="63"/>
        <v>G6730827</v>
      </c>
      <c r="L663" s="2" t="str">
        <f t="shared" si="64"/>
        <v>ITA</v>
      </c>
      <c r="M663" s="2" t="str">
        <f t="shared" si="65"/>
        <v>SG</v>
      </c>
      <c r="N663" s="2" t="str">
        <f t="shared" si="66"/>
        <v/>
      </c>
      <c r="O663" s="2">
        <v>20</v>
      </c>
      <c r="P663" s="3">
        <v>30</v>
      </c>
      <c r="Q663" s="3">
        <f t="shared" si="67"/>
        <v>600</v>
      </c>
      <c r="R663" s="3" t="str">
        <f t="shared" si="68"/>
        <v>ITA-SG-30</v>
      </c>
      <c r="S663" s="3" t="str">
        <f t="shared" si="69"/>
        <v>730</v>
      </c>
    </row>
    <row r="664" spans="1:19" ht="12.75" customHeight="1" x14ac:dyDescent="0.3">
      <c r="A664" s="2">
        <v>666</v>
      </c>
      <c r="B664" s="2" t="s">
        <v>337</v>
      </c>
      <c r="C664" s="8" t="s">
        <v>8</v>
      </c>
      <c r="D664" s="2" t="s">
        <v>51</v>
      </c>
      <c r="F664" s="2">
        <v>20</v>
      </c>
      <c r="G664" s="3">
        <v>36</v>
      </c>
      <c r="H664" s="3" t="str">
        <f>IF(E664="","non terminato","terminato")</f>
        <v>non terminato</v>
      </c>
      <c r="J664" s="2">
        <v>666</v>
      </c>
      <c r="K664" s="2" t="str">
        <f t="shared" si="63"/>
        <v>O5468458</v>
      </c>
      <c r="L664" s="2" t="str">
        <f t="shared" si="64"/>
        <v>ITA</v>
      </c>
      <c r="M664" s="2" t="str">
        <f t="shared" si="65"/>
        <v>zan S.R.L.</v>
      </c>
      <c r="N664" s="2" t="str">
        <f t="shared" si="66"/>
        <v/>
      </c>
      <c r="O664" s="2">
        <v>20</v>
      </c>
      <c r="P664" s="3">
        <v>36</v>
      </c>
      <c r="Q664" s="3">
        <f t="shared" si="67"/>
        <v>720</v>
      </c>
      <c r="R664" s="3" t="str">
        <f t="shared" si="68"/>
        <v>ITA-zan S.R.L.-36</v>
      </c>
      <c r="S664" s="3" t="str">
        <f t="shared" si="69"/>
        <v>468</v>
      </c>
    </row>
    <row r="665" spans="1:19" ht="12.75" customHeight="1" x14ac:dyDescent="0.3">
      <c r="A665" s="2">
        <v>667</v>
      </c>
      <c r="B665" s="2" t="s">
        <v>337</v>
      </c>
      <c r="C665" s="8" t="s">
        <v>8</v>
      </c>
      <c r="D665" s="2" t="s">
        <v>51</v>
      </c>
      <c r="E665" s="7" t="s">
        <v>10</v>
      </c>
      <c r="F665" s="2">
        <v>0</v>
      </c>
      <c r="G665" s="3">
        <v>22</v>
      </c>
      <c r="H665" s="3" t="s">
        <v>10</v>
      </c>
      <c r="J665" s="2">
        <v>667</v>
      </c>
      <c r="K665" s="2" t="str">
        <f t="shared" si="63"/>
        <v>O5468458</v>
      </c>
      <c r="L665" s="2" t="str">
        <f t="shared" si="64"/>
        <v>ITA</v>
      </c>
      <c r="M665" s="2" t="str">
        <f t="shared" si="65"/>
        <v>zan S.R.L.</v>
      </c>
      <c r="N665" s="2" t="str">
        <f t="shared" si="66"/>
        <v>terminato</v>
      </c>
      <c r="O665" s="2">
        <v>0</v>
      </c>
      <c r="P665" s="3">
        <v>22</v>
      </c>
      <c r="Q665" s="3" t="str">
        <f t="shared" si="67"/>
        <v/>
      </c>
      <c r="R665" s="3" t="str">
        <f t="shared" si="68"/>
        <v>ITA-zan S.R.L.-22</v>
      </c>
      <c r="S665" s="3" t="str">
        <f t="shared" si="69"/>
        <v>468</v>
      </c>
    </row>
    <row r="666" spans="1:19" ht="12.75" customHeight="1" x14ac:dyDescent="0.3">
      <c r="A666" s="2">
        <v>668</v>
      </c>
      <c r="B666" s="2" t="s">
        <v>338</v>
      </c>
      <c r="C666" s="8" t="s">
        <v>8</v>
      </c>
      <c r="D666" s="2" t="s">
        <v>51</v>
      </c>
      <c r="F666" s="2">
        <v>20</v>
      </c>
      <c r="G666" s="3">
        <v>30</v>
      </c>
      <c r="H666" s="3" t="str">
        <f>IF(E666="","non terminato","terminato")</f>
        <v>non terminato</v>
      </c>
      <c r="J666" s="2">
        <v>668</v>
      </c>
      <c r="K666" s="2" t="str">
        <f t="shared" si="63"/>
        <v>D1182134</v>
      </c>
      <c r="L666" s="2" t="str">
        <f t="shared" si="64"/>
        <v>ITA</v>
      </c>
      <c r="M666" s="2" t="str">
        <f t="shared" si="65"/>
        <v>zan S.R.L.</v>
      </c>
      <c r="N666" s="2" t="str">
        <f t="shared" si="66"/>
        <v/>
      </c>
      <c r="O666" s="2">
        <v>20</v>
      </c>
      <c r="P666" s="3">
        <v>30</v>
      </c>
      <c r="Q666" s="3">
        <f t="shared" si="67"/>
        <v>600</v>
      </c>
      <c r="R666" s="3" t="str">
        <f t="shared" si="68"/>
        <v>ITA-zan S.R.L.-30</v>
      </c>
      <c r="S666" s="3" t="str">
        <f t="shared" si="69"/>
        <v>182</v>
      </c>
    </row>
    <row r="667" spans="1:19" ht="12.75" customHeight="1" x14ac:dyDescent="0.3">
      <c r="A667" s="2">
        <v>669</v>
      </c>
      <c r="B667" s="2" t="s">
        <v>339</v>
      </c>
      <c r="C667" s="8" t="s">
        <v>8</v>
      </c>
      <c r="D667" s="2" t="s">
        <v>9</v>
      </c>
      <c r="E667" s="7" t="s">
        <v>10</v>
      </c>
      <c r="F667" s="2">
        <v>0</v>
      </c>
      <c r="G667" s="3">
        <v>20</v>
      </c>
      <c r="H667" s="3" t="s">
        <v>10</v>
      </c>
      <c r="J667" s="2">
        <v>669</v>
      </c>
      <c r="K667" s="2" t="str">
        <f t="shared" si="63"/>
        <v>E6428642</v>
      </c>
      <c r="L667" s="2" t="str">
        <f t="shared" si="64"/>
        <v>ITA</v>
      </c>
      <c r="M667" s="2" t="str">
        <f t="shared" si="65"/>
        <v>SG</v>
      </c>
      <c r="N667" s="2" t="str">
        <f t="shared" si="66"/>
        <v>terminato</v>
      </c>
      <c r="O667" s="2">
        <v>0</v>
      </c>
      <c r="P667" s="3">
        <v>20</v>
      </c>
      <c r="Q667" s="3" t="str">
        <f t="shared" si="67"/>
        <v/>
      </c>
      <c r="R667" s="3" t="str">
        <f t="shared" si="68"/>
        <v>ITA-SG-20</v>
      </c>
      <c r="S667" s="3" t="str">
        <f t="shared" si="69"/>
        <v>428</v>
      </c>
    </row>
    <row r="668" spans="1:19" ht="12.75" customHeight="1" x14ac:dyDescent="0.3">
      <c r="A668" s="2">
        <v>670</v>
      </c>
      <c r="B668" s="2" t="s">
        <v>340</v>
      </c>
      <c r="C668" s="8" t="s">
        <v>8</v>
      </c>
      <c r="D668" s="2" t="s">
        <v>9</v>
      </c>
      <c r="F668" s="2">
        <v>30</v>
      </c>
      <c r="G668" s="3">
        <v>39</v>
      </c>
      <c r="H668" s="3" t="str">
        <f>IF(E668="","non terminato","terminato")</f>
        <v>non terminato</v>
      </c>
      <c r="J668" s="2">
        <v>670</v>
      </c>
      <c r="K668" s="2" t="str">
        <f t="shared" si="63"/>
        <v>C7876259</v>
      </c>
      <c r="L668" s="2" t="str">
        <f t="shared" si="64"/>
        <v>ITA</v>
      </c>
      <c r="M668" s="2" t="str">
        <f t="shared" si="65"/>
        <v>SG</v>
      </c>
      <c r="N668" s="2" t="str">
        <f t="shared" si="66"/>
        <v/>
      </c>
      <c r="O668" s="2">
        <v>30</v>
      </c>
      <c r="P668" s="3">
        <v>39</v>
      </c>
      <c r="Q668" s="3">
        <f t="shared" si="67"/>
        <v>1170</v>
      </c>
      <c r="R668" s="3" t="str">
        <f t="shared" si="68"/>
        <v>ITA-SG-39</v>
      </c>
      <c r="S668" s="3" t="str">
        <f t="shared" si="69"/>
        <v>876</v>
      </c>
    </row>
    <row r="669" spans="1:19" ht="12.75" customHeight="1" x14ac:dyDescent="0.3">
      <c r="A669" s="2">
        <v>671</v>
      </c>
      <c r="B669" s="2" t="s">
        <v>340</v>
      </c>
      <c r="C669" s="8" t="s">
        <v>8</v>
      </c>
      <c r="D669" s="2" t="s">
        <v>9</v>
      </c>
      <c r="F669" s="2">
        <v>20</v>
      </c>
      <c r="G669" s="3">
        <v>38</v>
      </c>
      <c r="H669" s="3" t="str">
        <f>IF(E669="","non terminato","terminato")</f>
        <v>non terminato</v>
      </c>
      <c r="J669" s="2">
        <v>671</v>
      </c>
      <c r="K669" s="2" t="str">
        <f t="shared" si="63"/>
        <v>C7876259</v>
      </c>
      <c r="L669" s="2" t="str">
        <f t="shared" si="64"/>
        <v>ITA</v>
      </c>
      <c r="M669" s="2" t="str">
        <f t="shared" si="65"/>
        <v>SG</v>
      </c>
      <c r="N669" s="2" t="str">
        <f t="shared" si="66"/>
        <v/>
      </c>
      <c r="O669" s="2">
        <v>20</v>
      </c>
      <c r="P669" s="3">
        <v>38</v>
      </c>
      <c r="Q669" s="3">
        <f t="shared" si="67"/>
        <v>760</v>
      </c>
      <c r="R669" s="3" t="str">
        <f t="shared" si="68"/>
        <v>ITA-SG-38</v>
      </c>
      <c r="S669" s="3" t="str">
        <f t="shared" si="69"/>
        <v>876</v>
      </c>
    </row>
    <row r="670" spans="1:19" ht="12.75" customHeight="1" x14ac:dyDescent="0.3">
      <c r="A670" s="2">
        <v>672</v>
      </c>
      <c r="B670" s="2" t="s">
        <v>340</v>
      </c>
      <c r="C670" s="8" t="s">
        <v>8</v>
      </c>
      <c r="D670" s="2" t="s">
        <v>9</v>
      </c>
      <c r="F670" s="2">
        <v>20</v>
      </c>
      <c r="G670" s="3">
        <v>15</v>
      </c>
      <c r="H670" s="3" t="str">
        <f>IF(E670="","non terminato","terminato")</f>
        <v>non terminato</v>
      </c>
      <c r="J670" s="2">
        <v>672</v>
      </c>
      <c r="K670" s="2" t="str">
        <f t="shared" si="63"/>
        <v>C7876259</v>
      </c>
      <c r="L670" s="2" t="str">
        <f t="shared" si="64"/>
        <v>ITA</v>
      </c>
      <c r="M670" s="2" t="str">
        <f t="shared" si="65"/>
        <v>SG</v>
      </c>
      <c r="N670" s="2" t="str">
        <f t="shared" si="66"/>
        <v/>
      </c>
      <c r="O670" s="2">
        <v>20</v>
      </c>
      <c r="P670" s="3">
        <v>15</v>
      </c>
      <c r="Q670" s="3">
        <f t="shared" si="67"/>
        <v>300</v>
      </c>
      <c r="R670" s="3" t="str">
        <f t="shared" si="68"/>
        <v>ITA-SG-15</v>
      </c>
      <c r="S670" s="3" t="str">
        <f t="shared" si="69"/>
        <v>876</v>
      </c>
    </row>
    <row r="671" spans="1:19" ht="12.75" customHeight="1" x14ac:dyDescent="0.3">
      <c r="A671" s="2">
        <v>673</v>
      </c>
      <c r="B671" s="2" t="s">
        <v>340</v>
      </c>
      <c r="C671" s="8" t="s">
        <v>8</v>
      </c>
      <c r="D671" s="2" t="s">
        <v>9</v>
      </c>
      <c r="E671" s="7" t="s">
        <v>10</v>
      </c>
      <c r="F671" s="2">
        <v>0</v>
      </c>
      <c r="G671" s="3">
        <v>34</v>
      </c>
      <c r="H671" s="3" t="s">
        <v>10</v>
      </c>
      <c r="J671" s="2">
        <v>673</v>
      </c>
      <c r="K671" s="2" t="str">
        <f t="shared" si="63"/>
        <v>C7876259</v>
      </c>
      <c r="L671" s="2" t="str">
        <f t="shared" si="64"/>
        <v>ITA</v>
      </c>
      <c r="M671" s="2" t="str">
        <f t="shared" si="65"/>
        <v>SG</v>
      </c>
      <c r="N671" s="2" t="str">
        <f t="shared" si="66"/>
        <v>terminato</v>
      </c>
      <c r="O671" s="2">
        <v>0</v>
      </c>
      <c r="P671" s="3">
        <v>34</v>
      </c>
      <c r="Q671" s="3" t="str">
        <f t="shared" si="67"/>
        <v/>
      </c>
      <c r="R671" s="3" t="str">
        <f t="shared" si="68"/>
        <v>ITA-SG-34</v>
      </c>
      <c r="S671" s="3" t="str">
        <f t="shared" si="69"/>
        <v>876</v>
      </c>
    </row>
    <row r="672" spans="1:19" ht="12.75" customHeight="1" x14ac:dyDescent="0.3">
      <c r="A672" s="2">
        <v>674</v>
      </c>
      <c r="B672" s="2" t="s">
        <v>341</v>
      </c>
      <c r="C672" s="8" t="s">
        <v>8</v>
      </c>
      <c r="D672" s="2" t="s">
        <v>44</v>
      </c>
      <c r="E672" s="7" t="s">
        <v>10</v>
      </c>
      <c r="F672" s="2">
        <v>0</v>
      </c>
      <c r="G672" s="3">
        <v>13</v>
      </c>
      <c r="H672" s="3" t="s">
        <v>10</v>
      </c>
      <c r="J672" s="2">
        <v>674</v>
      </c>
      <c r="K672" s="2" t="str">
        <f t="shared" si="63"/>
        <v>D1690851</v>
      </c>
      <c r="L672" s="2" t="str">
        <f t="shared" si="64"/>
        <v>ITA</v>
      </c>
      <c r="M672" s="2" t="str">
        <f t="shared" si="65"/>
        <v>zan pin SPA</v>
      </c>
      <c r="N672" s="2" t="str">
        <f t="shared" si="66"/>
        <v>terminato</v>
      </c>
      <c r="O672" s="2">
        <v>0</v>
      </c>
      <c r="P672" s="3">
        <v>13</v>
      </c>
      <c r="Q672" s="3" t="str">
        <f t="shared" si="67"/>
        <v/>
      </c>
      <c r="R672" s="3" t="str">
        <f t="shared" si="68"/>
        <v>ITA-zan pin SPA-13</v>
      </c>
      <c r="S672" s="3" t="str">
        <f t="shared" si="69"/>
        <v>690</v>
      </c>
    </row>
    <row r="673" spans="1:19" ht="12.75" customHeight="1" x14ac:dyDescent="0.3">
      <c r="A673" s="2">
        <v>675</v>
      </c>
      <c r="B673" s="2" t="s">
        <v>342</v>
      </c>
      <c r="C673" s="8" t="s">
        <v>8</v>
      </c>
      <c r="D673" s="2" t="s">
        <v>44</v>
      </c>
      <c r="E673" s="7" t="s">
        <v>10</v>
      </c>
      <c r="F673" s="2">
        <v>0</v>
      </c>
      <c r="G673" s="3">
        <v>17</v>
      </c>
      <c r="H673" s="3" t="s">
        <v>10</v>
      </c>
      <c r="J673" s="2">
        <v>675</v>
      </c>
      <c r="K673" s="2" t="str">
        <f t="shared" si="63"/>
        <v>F7297643</v>
      </c>
      <c r="L673" s="2" t="str">
        <f t="shared" si="64"/>
        <v>ITA</v>
      </c>
      <c r="M673" s="2" t="str">
        <f t="shared" si="65"/>
        <v>zan pin SPA</v>
      </c>
      <c r="N673" s="2" t="str">
        <f t="shared" si="66"/>
        <v>terminato</v>
      </c>
      <c r="O673" s="2">
        <v>0</v>
      </c>
      <c r="P673" s="3">
        <v>17</v>
      </c>
      <c r="Q673" s="3" t="str">
        <f t="shared" si="67"/>
        <v/>
      </c>
      <c r="R673" s="3" t="str">
        <f t="shared" si="68"/>
        <v>ITA-zan pin SPA-17</v>
      </c>
      <c r="S673" s="3" t="str">
        <f t="shared" si="69"/>
        <v>297</v>
      </c>
    </row>
    <row r="674" spans="1:19" ht="12.75" customHeight="1" x14ac:dyDescent="0.3">
      <c r="A674" s="2">
        <v>676</v>
      </c>
      <c r="B674" s="2" t="s">
        <v>342</v>
      </c>
      <c r="C674" s="8" t="s">
        <v>8</v>
      </c>
      <c r="D674" s="2" t="s">
        <v>44</v>
      </c>
      <c r="F674" s="2">
        <v>20</v>
      </c>
      <c r="G674" s="3">
        <v>21</v>
      </c>
      <c r="H674" s="3" t="str">
        <f>IF(E674="","non terminato","terminato")</f>
        <v>non terminato</v>
      </c>
      <c r="J674" s="2">
        <v>676</v>
      </c>
      <c r="K674" s="2" t="str">
        <f t="shared" si="63"/>
        <v>F7297643</v>
      </c>
      <c r="L674" s="2" t="str">
        <f t="shared" si="64"/>
        <v>ITA</v>
      </c>
      <c r="M674" s="2" t="str">
        <f t="shared" si="65"/>
        <v>zan pin SPA</v>
      </c>
      <c r="N674" s="2" t="str">
        <f t="shared" si="66"/>
        <v/>
      </c>
      <c r="O674" s="2">
        <v>20</v>
      </c>
      <c r="P674" s="3">
        <v>21</v>
      </c>
      <c r="Q674" s="3">
        <f t="shared" si="67"/>
        <v>420</v>
      </c>
      <c r="R674" s="3" t="str">
        <f t="shared" si="68"/>
        <v>ITA-zan pin SPA-21</v>
      </c>
      <c r="S674" s="3" t="str">
        <f t="shared" si="69"/>
        <v>297</v>
      </c>
    </row>
    <row r="675" spans="1:19" ht="12.75" customHeight="1" x14ac:dyDescent="0.3">
      <c r="A675" s="2">
        <v>677</v>
      </c>
      <c r="B675" s="2" t="s">
        <v>343</v>
      </c>
      <c r="C675" s="8" t="s">
        <v>8</v>
      </c>
      <c r="D675" s="2" t="s">
        <v>94</v>
      </c>
      <c r="F675" s="2">
        <v>20</v>
      </c>
      <c r="G675" s="3">
        <v>16</v>
      </c>
      <c r="H675" s="3" t="str">
        <f>IF(E675="","non terminato","terminato")</f>
        <v>non terminato</v>
      </c>
      <c r="J675" s="2">
        <v>677</v>
      </c>
      <c r="K675" s="2" t="str">
        <f t="shared" si="63"/>
        <v>J6613974</v>
      </c>
      <c r="L675" s="2" t="str">
        <f t="shared" si="64"/>
        <v>ITA</v>
      </c>
      <c r="M675" s="2" t="str">
        <f t="shared" si="65"/>
        <v>zan SPA</v>
      </c>
      <c r="N675" s="2" t="str">
        <f t="shared" si="66"/>
        <v/>
      </c>
      <c r="O675" s="2">
        <v>20</v>
      </c>
      <c r="P675" s="3">
        <v>16</v>
      </c>
      <c r="Q675" s="3">
        <f t="shared" si="67"/>
        <v>320</v>
      </c>
      <c r="R675" s="3" t="str">
        <f t="shared" si="68"/>
        <v>ITA-zan SPA-16</v>
      </c>
      <c r="S675" s="3" t="str">
        <f t="shared" si="69"/>
        <v>613</v>
      </c>
    </row>
    <row r="676" spans="1:19" ht="12.75" customHeight="1" x14ac:dyDescent="0.3">
      <c r="A676" s="2">
        <v>678</v>
      </c>
      <c r="B676" s="2" t="s">
        <v>343</v>
      </c>
      <c r="C676" s="8" t="s">
        <v>8</v>
      </c>
      <c r="D676" s="2" t="s">
        <v>94</v>
      </c>
      <c r="F676" s="2">
        <v>20</v>
      </c>
      <c r="G676" s="3">
        <v>18</v>
      </c>
      <c r="H676" s="3" t="str">
        <f>IF(E676="","non terminato","terminato")</f>
        <v>non terminato</v>
      </c>
      <c r="J676" s="2">
        <v>678</v>
      </c>
      <c r="K676" s="2" t="str">
        <f t="shared" si="63"/>
        <v>J6613974</v>
      </c>
      <c r="L676" s="2" t="str">
        <f t="shared" si="64"/>
        <v>ITA</v>
      </c>
      <c r="M676" s="2" t="str">
        <f t="shared" si="65"/>
        <v>zan SPA</v>
      </c>
      <c r="N676" s="2" t="str">
        <f t="shared" si="66"/>
        <v/>
      </c>
      <c r="O676" s="2">
        <v>20</v>
      </c>
      <c r="P676" s="3">
        <v>18</v>
      </c>
      <c r="Q676" s="3">
        <f t="shared" si="67"/>
        <v>360</v>
      </c>
      <c r="R676" s="3" t="str">
        <f t="shared" si="68"/>
        <v>ITA-zan SPA-18</v>
      </c>
      <c r="S676" s="3" t="str">
        <f t="shared" si="69"/>
        <v>613</v>
      </c>
    </row>
    <row r="677" spans="1:19" ht="12.75" customHeight="1" x14ac:dyDescent="0.3">
      <c r="A677" s="2">
        <v>679</v>
      </c>
      <c r="B677" s="2" t="s">
        <v>343</v>
      </c>
      <c r="C677" s="8" t="s">
        <v>8</v>
      </c>
      <c r="D677" s="2" t="s">
        <v>94</v>
      </c>
      <c r="E677" s="7" t="s">
        <v>10</v>
      </c>
      <c r="F677" s="2">
        <v>0</v>
      </c>
      <c r="G677" s="3">
        <v>31</v>
      </c>
      <c r="H677" s="3" t="s">
        <v>10</v>
      </c>
      <c r="J677" s="2">
        <v>679</v>
      </c>
      <c r="K677" s="2" t="str">
        <f t="shared" si="63"/>
        <v>J6613974</v>
      </c>
      <c r="L677" s="2" t="str">
        <f t="shared" si="64"/>
        <v>ITA</v>
      </c>
      <c r="M677" s="2" t="str">
        <f t="shared" si="65"/>
        <v>zan SPA</v>
      </c>
      <c r="N677" s="2" t="str">
        <f t="shared" si="66"/>
        <v>terminato</v>
      </c>
      <c r="O677" s="2">
        <v>0</v>
      </c>
      <c r="P677" s="3">
        <v>31</v>
      </c>
      <c r="Q677" s="3" t="str">
        <f t="shared" si="67"/>
        <v/>
      </c>
      <c r="R677" s="3" t="str">
        <f t="shared" si="68"/>
        <v>ITA-zan SPA-31</v>
      </c>
      <c r="S677" s="3" t="str">
        <f t="shared" si="69"/>
        <v>613</v>
      </c>
    </row>
    <row r="678" spans="1:19" ht="12.75" customHeight="1" x14ac:dyDescent="0.3">
      <c r="A678" s="2">
        <v>680</v>
      </c>
      <c r="B678" s="2" t="s">
        <v>343</v>
      </c>
      <c r="C678" s="8" t="s">
        <v>8</v>
      </c>
      <c r="D678" s="2" t="s">
        <v>94</v>
      </c>
      <c r="F678" s="2">
        <v>30</v>
      </c>
      <c r="G678" s="3">
        <v>33</v>
      </c>
      <c r="H678" s="3" t="str">
        <f>IF(E678="","non terminato","terminato")</f>
        <v>non terminato</v>
      </c>
      <c r="J678" s="2">
        <v>680</v>
      </c>
      <c r="K678" s="2" t="str">
        <f t="shared" si="63"/>
        <v>J6613974</v>
      </c>
      <c r="L678" s="2" t="str">
        <f t="shared" si="64"/>
        <v>ITA</v>
      </c>
      <c r="M678" s="2" t="str">
        <f t="shared" si="65"/>
        <v>zan SPA</v>
      </c>
      <c r="N678" s="2" t="str">
        <f t="shared" si="66"/>
        <v/>
      </c>
      <c r="O678" s="2">
        <v>30</v>
      </c>
      <c r="P678" s="3">
        <v>33</v>
      </c>
      <c r="Q678" s="3">
        <f t="shared" si="67"/>
        <v>990</v>
      </c>
      <c r="R678" s="3" t="str">
        <f t="shared" si="68"/>
        <v>ITA-zan SPA-33</v>
      </c>
      <c r="S678" s="3" t="str">
        <f t="shared" si="69"/>
        <v>613</v>
      </c>
    </row>
    <row r="679" spans="1:19" ht="12.75" customHeight="1" x14ac:dyDescent="0.3">
      <c r="A679" s="2">
        <v>681</v>
      </c>
      <c r="B679" s="2" t="s">
        <v>344</v>
      </c>
      <c r="C679" s="8" t="s">
        <v>8</v>
      </c>
      <c r="D679" s="2" t="s">
        <v>9</v>
      </c>
      <c r="E679" s="7" t="s">
        <v>10</v>
      </c>
      <c r="F679" s="2">
        <v>0</v>
      </c>
      <c r="G679" s="3">
        <v>29</v>
      </c>
      <c r="H679" s="3" t="s">
        <v>10</v>
      </c>
      <c r="J679" s="2">
        <v>681</v>
      </c>
      <c r="K679" s="2" t="str">
        <f t="shared" si="63"/>
        <v>E1016885</v>
      </c>
      <c r="L679" s="2" t="str">
        <f t="shared" si="64"/>
        <v>ITA</v>
      </c>
      <c r="M679" s="2" t="str">
        <f t="shared" si="65"/>
        <v>SG</v>
      </c>
      <c r="N679" s="2" t="str">
        <f t="shared" si="66"/>
        <v>terminato</v>
      </c>
      <c r="O679" s="2">
        <v>0</v>
      </c>
      <c r="P679" s="3">
        <v>29</v>
      </c>
      <c r="Q679" s="3" t="str">
        <f t="shared" si="67"/>
        <v/>
      </c>
      <c r="R679" s="3" t="str">
        <f t="shared" si="68"/>
        <v>ITA-SG-29</v>
      </c>
      <c r="S679" s="3" t="str">
        <f t="shared" si="69"/>
        <v>016</v>
      </c>
    </row>
    <row r="680" spans="1:19" ht="12.75" customHeight="1" x14ac:dyDescent="0.3">
      <c r="A680" s="2">
        <v>682</v>
      </c>
      <c r="B680" s="2" t="s">
        <v>345</v>
      </c>
      <c r="C680" s="8" t="s">
        <v>8</v>
      </c>
      <c r="D680" s="2" t="s">
        <v>9</v>
      </c>
      <c r="E680" s="7" t="s">
        <v>10</v>
      </c>
      <c r="F680" s="2">
        <v>0</v>
      </c>
      <c r="G680" s="3">
        <v>33</v>
      </c>
      <c r="H680" s="3" t="s">
        <v>10</v>
      </c>
      <c r="J680" s="2">
        <v>682</v>
      </c>
      <c r="K680" s="2" t="str">
        <f t="shared" si="63"/>
        <v>R3009341</v>
      </c>
      <c r="L680" s="2" t="str">
        <f t="shared" si="64"/>
        <v>ITA</v>
      </c>
      <c r="M680" s="2" t="str">
        <f t="shared" si="65"/>
        <v>SG</v>
      </c>
      <c r="N680" s="2" t="str">
        <f t="shared" si="66"/>
        <v>terminato</v>
      </c>
      <c r="O680" s="2">
        <v>0</v>
      </c>
      <c r="P680" s="3">
        <v>33</v>
      </c>
      <c r="Q680" s="3" t="str">
        <f t="shared" si="67"/>
        <v/>
      </c>
      <c r="R680" s="3" t="str">
        <f t="shared" si="68"/>
        <v>ITA-SG-33</v>
      </c>
      <c r="S680" s="3" t="str">
        <f t="shared" si="69"/>
        <v>009</v>
      </c>
    </row>
    <row r="681" spans="1:19" ht="12.75" customHeight="1" x14ac:dyDescent="0.3">
      <c r="A681" s="2">
        <v>683</v>
      </c>
      <c r="B681" s="2" t="s">
        <v>346</v>
      </c>
      <c r="C681" s="8" t="s">
        <v>8</v>
      </c>
      <c r="D681" s="2" t="s">
        <v>72</v>
      </c>
      <c r="E681" s="7" t="s">
        <v>10</v>
      </c>
      <c r="F681" s="2">
        <v>0</v>
      </c>
      <c r="G681" s="3">
        <v>38</v>
      </c>
      <c r="H681" s="3" t="s">
        <v>10</v>
      </c>
      <c r="J681" s="2">
        <v>683</v>
      </c>
      <c r="K681" s="2" t="str">
        <f t="shared" si="63"/>
        <v>D6424014</v>
      </c>
      <c r="L681" s="2" t="str">
        <f t="shared" si="64"/>
        <v>ITA</v>
      </c>
      <c r="M681" s="2" t="str">
        <f t="shared" si="65"/>
        <v>lollo SRL</v>
      </c>
      <c r="N681" s="2" t="str">
        <f t="shared" si="66"/>
        <v>terminato</v>
      </c>
      <c r="O681" s="2">
        <v>0</v>
      </c>
      <c r="P681" s="3">
        <v>38</v>
      </c>
      <c r="Q681" s="3" t="str">
        <f t="shared" si="67"/>
        <v/>
      </c>
      <c r="R681" s="3" t="str">
        <f t="shared" si="68"/>
        <v>ITA-lollo SRL-38</v>
      </c>
      <c r="S681" s="3" t="str">
        <f t="shared" si="69"/>
        <v>424</v>
      </c>
    </row>
    <row r="682" spans="1:19" ht="12.75" customHeight="1" x14ac:dyDescent="0.3">
      <c r="A682" s="2">
        <v>684</v>
      </c>
      <c r="B682" s="2" t="s">
        <v>347</v>
      </c>
      <c r="C682" s="8" t="s">
        <v>8</v>
      </c>
      <c r="D682" s="2" t="s">
        <v>33</v>
      </c>
      <c r="E682" s="7" t="s">
        <v>10</v>
      </c>
      <c r="F682" s="2">
        <v>0</v>
      </c>
      <c r="G682" s="3">
        <v>26</v>
      </c>
      <c r="H682" s="3" t="s">
        <v>10</v>
      </c>
      <c r="J682" s="2">
        <v>684</v>
      </c>
      <c r="K682" s="2" t="str">
        <f t="shared" si="63"/>
        <v>L5511776</v>
      </c>
      <c r="L682" s="2" t="str">
        <f t="shared" si="64"/>
        <v>ITA</v>
      </c>
      <c r="M682" s="2" t="str">
        <f t="shared" si="65"/>
        <v>zan VETRI</v>
      </c>
      <c r="N682" s="2" t="str">
        <f t="shared" si="66"/>
        <v>terminato</v>
      </c>
      <c r="O682" s="2">
        <v>0</v>
      </c>
      <c r="P682" s="3">
        <v>26</v>
      </c>
      <c r="Q682" s="3" t="str">
        <f t="shared" si="67"/>
        <v/>
      </c>
      <c r="R682" s="3" t="str">
        <f t="shared" si="68"/>
        <v>ITA-zan VETRI-26</v>
      </c>
      <c r="S682" s="3" t="str">
        <f t="shared" si="69"/>
        <v>511</v>
      </c>
    </row>
    <row r="683" spans="1:19" ht="12.75" customHeight="1" x14ac:dyDescent="0.3">
      <c r="A683" s="2">
        <v>685</v>
      </c>
      <c r="B683" s="2" t="s">
        <v>348</v>
      </c>
      <c r="C683" s="8" t="s">
        <v>8</v>
      </c>
      <c r="D683" s="2" t="s">
        <v>9</v>
      </c>
      <c r="F683" s="2">
        <v>20</v>
      </c>
      <c r="G683" s="3">
        <v>15</v>
      </c>
      <c r="H683" s="3" t="str">
        <f>IF(E683="","non terminato","terminato")</f>
        <v>non terminato</v>
      </c>
      <c r="J683" s="2">
        <v>685</v>
      </c>
      <c r="K683" s="2" t="str">
        <f t="shared" si="63"/>
        <v>C1576348</v>
      </c>
      <c r="L683" s="2" t="str">
        <f t="shared" si="64"/>
        <v>ITA</v>
      </c>
      <c r="M683" s="2" t="str">
        <f t="shared" si="65"/>
        <v>SG</v>
      </c>
      <c r="N683" s="2" t="str">
        <f t="shared" si="66"/>
        <v/>
      </c>
      <c r="O683" s="2">
        <v>20</v>
      </c>
      <c r="P683" s="3">
        <v>15</v>
      </c>
      <c r="Q683" s="3">
        <f t="shared" si="67"/>
        <v>300</v>
      </c>
      <c r="R683" s="3" t="str">
        <f t="shared" si="68"/>
        <v>ITA-SG-15</v>
      </c>
      <c r="S683" s="3" t="str">
        <f t="shared" si="69"/>
        <v>576</v>
      </c>
    </row>
    <row r="684" spans="1:19" ht="12.75" customHeight="1" x14ac:dyDescent="0.3">
      <c r="A684" s="2">
        <v>686</v>
      </c>
      <c r="B684" s="2" t="s">
        <v>348</v>
      </c>
      <c r="C684" s="8" t="s">
        <v>8</v>
      </c>
      <c r="D684" s="2" t="s">
        <v>9</v>
      </c>
      <c r="F684" s="2">
        <v>20</v>
      </c>
      <c r="G684" s="3">
        <v>33</v>
      </c>
      <c r="H684" s="3" t="str">
        <f>IF(E684="","non terminato","terminato")</f>
        <v>non terminato</v>
      </c>
      <c r="J684" s="2">
        <v>686</v>
      </c>
      <c r="K684" s="2" t="str">
        <f t="shared" si="63"/>
        <v>C1576348</v>
      </c>
      <c r="L684" s="2" t="str">
        <f t="shared" si="64"/>
        <v>ITA</v>
      </c>
      <c r="M684" s="2" t="str">
        <f t="shared" si="65"/>
        <v>SG</v>
      </c>
      <c r="N684" s="2" t="str">
        <f t="shared" si="66"/>
        <v/>
      </c>
      <c r="O684" s="2">
        <v>20</v>
      </c>
      <c r="P684" s="3">
        <v>33</v>
      </c>
      <c r="Q684" s="3">
        <f t="shared" si="67"/>
        <v>660</v>
      </c>
      <c r="R684" s="3" t="str">
        <f t="shared" si="68"/>
        <v>ITA-SG-33</v>
      </c>
      <c r="S684" s="3" t="str">
        <f t="shared" si="69"/>
        <v>576</v>
      </c>
    </row>
    <row r="685" spans="1:19" ht="12.75" customHeight="1" x14ac:dyDescent="0.3">
      <c r="A685" s="2">
        <v>687</v>
      </c>
      <c r="B685" s="2" t="s">
        <v>348</v>
      </c>
      <c r="C685" s="8" t="s">
        <v>8</v>
      </c>
      <c r="D685" s="2" t="s">
        <v>9</v>
      </c>
      <c r="E685" s="7" t="s">
        <v>10</v>
      </c>
      <c r="F685" s="2">
        <v>0</v>
      </c>
      <c r="G685" s="3">
        <v>11</v>
      </c>
      <c r="H685" s="3" t="s">
        <v>10</v>
      </c>
      <c r="J685" s="2">
        <v>687</v>
      </c>
      <c r="K685" s="2" t="str">
        <f t="shared" si="63"/>
        <v>C1576348</v>
      </c>
      <c r="L685" s="2" t="str">
        <f t="shared" si="64"/>
        <v>ITA</v>
      </c>
      <c r="M685" s="2" t="str">
        <f t="shared" si="65"/>
        <v>SG</v>
      </c>
      <c r="N685" s="2" t="str">
        <f t="shared" si="66"/>
        <v>terminato</v>
      </c>
      <c r="O685" s="2">
        <v>0</v>
      </c>
      <c r="P685" s="3">
        <v>11</v>
      </c>
      <c r="Q685" s="3" t="str">
        <f t="shared" si="67"/>
        <v/>
      </c>
      <c r="R685" s="3" t="str">
        <f t="shared" si="68"/>
        <v>ITA-SG-11</v>
      </c>
      <c r="S685" s="3" t="str">
        <f t="shared" si="69"/>
        <v>576</v>
      </c>
    </row>
    <row r="686" spans="1:19" ht="12.75" customHeight="1" x14ac:dyDescent="0.3">
      <c r="A686" s="2">
        <v>688</v>
      </c>
      <c r="B686" s="2" t="s">
        <v>348</v>
      </c>
      <c r="C686" s="8" t="s">
        <v>8</v>
      </c>
      <c r="D686" s="2" t="s">
        <v>9</v>
      </c>
      <c r="F686" s="2">
        <v>30</v>
      </c>
      <c r="G686" s="3">
        <v>23</v>
      </c>
      <c r="H686" s="3" t="str">
        <f>IF(E686="","non terminato","terminato")</f>
        <v>non terminato</v>
      </c>
      <c r="J686" s="2">
        <v>688</v>
      </c>
      <c r="K686" s="2" t="str">
        <f t="shared" si="63"/>
        <v>C1576348</v>
      </c>
      <c r="L686" s="2" t="str">
        <f t="shared" si="64"/>
        <v>ITA</v>
      </c>
      <c r="M686" s="2" t="str">
        <f t="shared" si="65"/>
        <v>SG</v>
      </c>
      <c r="N686" s="2" t="str">
        <f t="shared" si="66"/>
        <v/>
      </c>
      <c r="O686" s="2">
        <v>30</v>
      </c>
      <c r="P686" s="3">
        <v>23</v>
      </c>
      <c r="Q686" s="3">
        <f t="shared" si="67"/>
        <v>690</v>
      </c>
      <c r="R686" s="3" t="str">
        <f t="shared" si="68"/>
        <v>ITA-SG-23</v>
      </c>
      <c r="S686" s="3" t="str">
        <f t="shared" si="69"/>
        <v>576</v>
      </c>
    </row>
    <row r="687" spans="1:19" ht="12.75" customHeight="1" x14ac:dyDescent="0.3">
      <c r="A687" s="2">
        <v>689</v>
      </c>
      <c r="B687" s="2" t="s">
        <v>349</v>
      </c>
      <c r="C687" s="8" t="s">
        <v>8</v>
      </c>
      <c r="D687" s="2" t="s">
        <v>51</v>
      </c>
      <c r="F687" s="2">
        <v>30</v>
      </c>
      <c r="G687" s="3">
        <v>39</v>
      </c>
      <c r="H687" s="3" t="str">
        <f>IF(E687="","non terminato","terminato")</f>
        <v>non terminato</v>
      </c>
      <c r="J687" s="2">
        <v>689</v>
      </c>
      <c r="K687" s="2" t="str">
        <f t="shared" si="63"/>
        <v>P1523748</v>
      </c>
      <c r="L687" s="2" t="str">
        <f t="shared" si="64"/>
        <v>ITA</v>
      </c>
      <c r="M687" s="2" t="str">
        <f t="shared" si="65"/>
        <v>zan S.R.L.</v>
      </c>
      <c r="N687" s="2" t="str">
        <f t="shared" si="66"/>
        <v/>
      </c>
      <c r="O687" s="2">
        <v>30</v>
      </c>
      <c r="P687" s="3">
        <v>39</v>
      </c>
      <c r="Q687" s="3">
        <f t="shared" si="67"/>
        <v>1170</v>
      </c>
      <c r="R687" s="3" t="str">
        <f t="shared" si="68"/>
        <v>ITA-zan S.R.L.-39</v>
      </c>
      <c r="S687" s="3" t="str">
        <f t="shared" si="69"/>
        <v>523</v>
      </c>
    </row>
    <row r="688" spans="1:19" ht="12.75" customHeight="1" x14ac:dyDescent="0.3">
      <c r="A688" s="2">
        <v>690</v>
      </c>
      <c r="B688" s="2" t="s">
        <v>350</v>
      </c>
      <c r="C688" s="8" t="s">
        <v>8</v>
      </c>
      <c r="D688" s="2" t="s">
        <v>44</v>
      </c>
      <c r="E688" s="7" t="s">
        <v>10</v>
      </c>
      <c r="F688" s="2">
        <v>0</v>
      </c>
      <c r="G688" s="3">
        <v>19</v>
      </c>
      <c r="H688" s="3" t="s">
        <v>10</v>
      </c>
      <c r="J688" s="2">
        <v>690</v>
      </c>
      <c r="K688" s="2" t="str">
        <f t="shared" si="63"/>
        <v>F9810131</v>
      </c>
      <c r="L688" s="2" t="str">
        <f t="shared" si="64"/>
        <v>ITA</v>
      </c>
      <c r="M688" s="2" t="str">
        <f t="shared" si="65"/>
        <v>zan pin SPA</v>
      </c>
      <c r="N688" s="2" t="str">
        <f t="shared" si="66"/>
        <v>terminato</v>
      </c>
      <c r="O688" s="2">
        <v>0</v>
      </c>
      <c r="P688" s="3">
        <v>19</v>
      </c>
      <c r="Q688" s="3" t="str">
        <f t="shared" si="67"/>
        <v/>
      </c>
      <c r="R688" s="3" t="str">
        <f t="shared" si="68"/>
        <v>ITA-zan pin SPA-19</v>
      </c>
      <c r="S688" s="3" t="str">
        <f t="shared" si="69"/>
        <v>810</v>
      </c>
    </row>
    <row r="689" spans="1:19" ht="12.75" customHeight="1" x14ac:dyDescent="0.3">
      <c r="A689" s="2">
        <v>691</v>
      </c>
      <c r="B689" s="2" t="s">
        <v>351</v>
      </c>
      <c r="C689" s="8" t="s">
        <v>8</v>
      </c>
      <c r="D689" s="2" t="s">
        <v>72</v>
      </c>
      <c r="E689" s="7" t="s">
        <v>10</v>
      </c>
      <c r="F689" s="2">
        <v>0</v>
      </c>
      <c r="G689" s="3">
        <v>38</v>
      </c>
      <c r="H689" s="3" t="s">
        <v>10</v>
      </c>
      <c r="J689" s="2">
        <v>691</v>
      </c>
      <c r="K689" s="2" t="str">
        <f t="shared" si="63"/>
        <v>M3111559</v>
      </c>
      <c r="L689" s="2" t="str">
        <f t="shared" si="64"/>
        <v>ITA</v>
      </c>
      <c r="M689" s="2" t="str">
        <f t="shared" si="65"/>
        <v>lollo SRL</v>
      </c>
      <c r="N689" s="2" t="str">
        <f t="shared" si="66"/>
        <v>terminato</v>
      </c>
      <c r="O689" s="2">
        <v>0</v>
      </c>
      <c r="P689" s="3">
        <v>38</v>
      </c>
      <c r="Q689" s="3" t="str">
        <f t="shared" si="67"/>
        <v/>
      </c>
      <c r="R689" s="3" t="str">
        <f t="shared" si="68"/>
        <v>ITA-lollo SRL-38</v>
      </c>
      <c r="S689" s="3" t="str">
        <f t="shared" si="69"/>
        <v>111</v>
      </c>
    </row>
    <row r="690" spans="1:19" ht="12.75" customHeight="1" x14ac:dyDescent="0.3">
      <c r="A690" s="2">
        <v>692</v>
      </c>
      <c r="B690" s="2" t="s">
        <v>352</v>
      </c>
      <c r="C690" s="8" t="s">
        <v>8</v>
      </c>
      <c r="D690" s="2" t="s">
        <v>44</v>
      </c>
      <c r="E690" s="7" t="s">
        <v>10</v>
      </c>
      <c r="F690" s="2">
        <v>0</v>
      </c>
      <c r="G690" s="3">
        <v>31</v>
      </c>
      <c r="H690" s="3" t="s">
        <v>10</v>
      </c>
      <c r="J690" s="2">
        <v>692</v>
      </c>
      <c r="K690" s="2" t="str">
        <f t="shared" si="63"/>
        <v>W2511236</v>
      </c>
      <c r="L690" s="2" t="str">
        <f t="shared" si="64"/>
        <v>ITA</v>
      </c>
      <c r="M690" s="2" t="str">
        <f t="shared" si="65"/>
        <v>zan pin SPA</v>
      </c>
      <c r="N690" s="2" t="str">
        <f t="shared" si="66"/>
        <v>terminato</v>
      </c>
      <c r="O690" s="2">
        <v>0</v>
      </c>
      <c r="P690" s="3">
        <v>31</v>
      </c>
      <c r="Q690" s="3" t="str">
        <f t="shared" si="67"/>
        <v/>
      </c>
      <c r="R690" s="3" t="str">
        <f t="shared" si="68"/>
        <v>ITA-zan pin SPA-31</v>
      </c>
      <c r="S690" s="3" t="str">
        <f t="shared" si="69"/>
        <v>511</v>
      </c>
    </row>
    <row r="691" spans="1:19" ht="12.75" customHeight="1" x14ac:dyDescent="0.3">
      <c r="A691" s="2">
        <v>693</v>
      </c>
      <c r="B691" s="2" t="s">
        <v>353</v>
      </c>
      <c r="C691" s="8" t="s">
        <v>8</v>
      </c>
      <c r="D691" s="2" t="s">
        <v>9</v>
      </c>
      <c r="E691" s="7" t="s">
        <v>10</v>
      </c>
      <c r="F691" s="2">
        <v>0</v>
      </c>
      <c r="G691" s="3">
        <v>16</v>
      </c>
      <c r="H691" s="3" t="s">
        <v>10</v>
      </c>
      <c r="J691" s="2">
        <v>693</v>
      </c>
      <c r="K691" s="2" t="str">
        <f t="shared" si="63"/>
        <v>A4565338</v>
      </c>
      <c r="L691" s="2" t="str">
        <f t="shared" si="64"/>
        <v>ITA</v>
      </c>
      <c r="M691" s="2" t="str">
        <f t="shared" si="65"/>
        <v>SG</v>
      </c>
      <c r="N691" s="2" t="str">
        <f t="shared" si="66"/>
        <v>terminato</v>
      </c>
      <c r="O691" s="2">
        <v>0</v>
      </c>
      <c r="P691" s="3">
        <v>16</v>
      </c>
      <c r="Q691" s="3" t="str">
        <f t="shared" si="67"/>
        <v/>
      </c>
      <c r="R691" s="3" t="str">
        <f t="shared" si="68"/>
        <v>ITA-SG-16</v>
      </c>
      <c r="S691" s="3" t="str">
        <f t="shared" si="69"/>
        <v>565</v>
      </c>
    </row>
    <row r="692" spans="1:19" ht="12.75" customHeight="1" x14ac:dyDescent="0.3">
      <c r="A692" s="2">
        <v>694</v>
      </c>
      <c r="B692" s="2" t="s">
        <v>353</v>
      </c>
      <c r="C692" s="8" t="s">
        <v>8</v>
      </c>
      <c r="D692" s="2" t="s">
        <v>9</v>
      </c>
      <c r="F692" s="2">
        <v>30</v>
      </c>
      <c r="G692" s="3">
        <v>21</v>
      </c>
      <c r="H692" s="3" t="str">
        <f>IF(E692="","non terminato","terminato")</f>
        <v>non terminato</v>
      </c>
      <c r="J692" s="2">
        <v>694</v>
      </c>
      <c r="K692" s="2" t="str">
        <f t="shared" si="63"/>
        <v>A4565338</v>
      </c>
      <c r="L692" s="2" t="str">
        <f t="shared" si="64"/>
        <v>ITA</v>
      </c>
      <c r="M692" s="2" t="str">
        <f t="shared" si="65"/>
        <v>SG</v>
      </c>
      <c r="N692" s="2" t="str">
        <f t="shared" si="66"/>
        <v/>
      </c>
      <c r="O692" s="2">
        <v>30</v>
      </c>
      <c r="P692" s="3">
        <v>21</v>
      </c>
      <c r="Q692" s="3">
        <f t="shared" si="67"/>
        <v>630</v>
      </c>
      <c r="R692" s="3" t="str">
        <f t="shared" si="68"/>
        <v>ITA-SG-21</v>
      </c>
      <c r="S692" s="3" t="str">
        <f t="shared" si="69"/>
        <v>565</v>
      </c>
    </row>
    <row r="693" spans="1:19" ht="12.75" customHeight="1" x14ac:dyDescent="0.3">
      <c r="A693" s="2">
        <v>695</v>
      </c>
      <c r="B693" s="2" t="s">
        <v>353</v>
      </c>
      <c r="C693" s="8" t="s">
        <v>8</v>
      </c>
      <c r="D693" s="2" t="s">
        <v>9</v>
      </c>
      <c r="F693" s="2">
        <v>20</v>
      </c>
      <c r="G693" s="3">
        <v>14</v>
      </c>
      <c r="H693" s="3" t="str">
        <f>IF(E693="","non terminato","terminato")</f>
        <v>non terminato</v>
      </c>
      <c r="J693" s="2">
        <v>695</v>
      </c>
      <c r="K693" s="2" t="str">
        <f t="shared" si="63"/>
        <v>A4565338</v>
      </c>
      <c r="L693" s="2" t="str">
        <f t="shared" si="64"/>
        <v>ITA</v>
      </c>
      <c r="M693" s="2" t="str">
        <f t="shared" si="65"/>
        <v>SG</v>
      </c>
      <c r="N693" s="2" t="str">
        <f t="shared" si="66"/>
        <v/>
      </c>
      <c r="O693" s="2">
        <v>20</v>
      </c>
      <c r="P693" s="3">
        <v>14</v>
      </c>
      <c r="Q693" s="3">
        <f t="shared" si="67"/>
        <v>280</v>
      </c>
      <c r="R693" s="3" t="str">
        <f t="shared" si="68"/>
        <v>ITA-SG-14</v>
      </c>
      <c r="S693" s="3" t="str">
        <f t="shared" si="69"/>
        <v>565</v>
      </c>
    </row>
    <row r="694" spans="1:19" ht="12.75" customHeight="1" x14ac:dyDescent="0.3">
      <c r="A694" s="2">
        <v>696</v>
      </c>
      <c r="B694" s="2" t="s">
        <v>354</v>
      </c>
      <c r="C694" s="8" t="s">
        <v>8</v>
      </c>
      <c r="D694" s="2" t="s">
        <v>9</v>
      </c>
      <c r="E694" s="7" t="s">
        <v>10</v>
      </c>
      <c r="F694" s="2">
        <v>0</v>
      </c>
      <c r="G694" s="3">
        <v>23</v>
      </c>
      <c r="H694" s="3" t="s">
        <v>10</v>
      </c>
      <c r="J694" s="2">
        <v>696</v>
      </c>
      <c r="K694" s="2" t="str">
        <f t="shared" si="63"/>
        <v>F1666607</v>
      </c>
      <c r="L694" s="2" t="str">
        <f t="shared" si="64"/>
        <v>ITA</v>
      </c>
      <c r="M694" s="2" t="str">
        <f t="shared" si="65"/>
        <v>SG</v>
      </c>
      <c r="N694" s="2" t="str">
        <f t="shared" si="66"/>
        <v>terminato</v>
      </c>
      <c r="O694" s="2">
        <v>0</v>
      </c>
      <c r="P694" s="3">
        <v>23</v>
      </c>
      <c r="Q694" s="3" t="str">
        <f t="shared" si="67"/>
        <v/>
      </c>
      <c r="R694" s="3" t="str">
        <f t="shared" si="68"/>
        <v>ITA-SG-23</v>
      </c>
      <c r="S694" s="3" t="str">
        <f t="shared" si="69"/>
        <v>666</v>
      </c>
    </row>
    <row r="695" spans="1:19" ht="12.75" customHeight="1" x14ac:dyDescent="0.3">
      <c r="A695" s="2">
        <v>697</v>
      </c>
      <c r="B695" s="2" t="s">
        <v>355</v>
      </c>
      <c r="C695" s="8" t="s">
        <v>8</v>
      </c>
      <c r="D695" s="2" t="s">
        <v>94</v>
      </c>
      <c r="F695" s="2">
        <v>30</v>
      </c>
      <c r="G695" s="3">
        <v>28</v>
      </c>
      <c r="H695" s="3" t="str">
        <f>IF(E695="","non terminato","terminato")</f>
        <v>non terminato</v>
      </c>
      <c r="J695" s="2">
        <v>697</v>
      </c>
      <c r="K695" s="2" t="str">
        <f t="shared" si="63"/>
        <v>R5664479</v>
      </c>
      <c r="L695" s="2" t="str">
        <f t="shared" si="64"/>
        <v>ITA</v>
      </c>
      <c r="M695" s="2" t="str">
        <f t="shared" si="65"/>
        <v>zan SPA</v>
      </c>
      <c r="N695" s="2" t="str">
        <f t="shared" si="66"/>
        <v/>
      </c>
      <c r="O695" s="2">
        <v>30</v>
      </c>
      <c r="P695" s="3">
        <v>28</v>
      </c>
      <c r="Q695" s="3">
        <f t="shared" si="67"/>
        <v>840</v>
      </c>
      <c r="R695" s="3" t="str">
        <f t="shared" si="68"/>
        <v>ITA-zan SPA-28</v>
      </c>
      <c r="S695" s="3" t="str">
        <f t="shared" si="69"/>
        <v>664</v>
      </c>
    </row>
    <row r="696" spans="1:19" ht="12.75" customHeight="1" x14ac:dyDescent="0.3">
      <c r="A696" s="2">
        <v>698</v>
      </c>
      <c r="B696" s="2" t="s">
        <v>355</v>
      </c>
      <c r="C696" s="8" t="s">
        <v>8</v>
      </c>
      <c r="D696" s="2" t="s">
        <v>94</v>
      </c>
      <c r="F696" s="2">
        <v>20</v>
      </c>
      <c r="G696" s="3">
        <v>32</v>
      </c>
      <c r="H696" s="3" t="str">
        <f>IF(E696="","non terminato","terminato")</f>
        <v>non terminato</v>
      </c>
      <c r="J696" s="2">
        <v>698</v>
      </c>
      <c r="K696" s="2" t="str">
        <f t="shared" si="63"/>
        <v>R5664479</v>
      </c>
      <c r="L696" s="2" t="str">
        <f t="shared" si="64"/>
        <v>ITA</v>
      </c>
      <c r="M696" s="2" t="str">
        <f t="shared" si="65"/>
        <v>zan SPA</v>
      </c>
      <c r="N696" s="2" t="str">
        <f t="shared" si="66"/>
        <v/>
      </c>
      <c r="O696" s="2">
        <v>20</v>
      </c>
      <c r="P696" s="3">
        <v>32</v>
      </c>
      <c r="Q696" s="3">
        <f t="shared" si="67"/>
        <v>640</v>
      </c>
      <c r="R696" s="3" t="str">
        <f t="shared" si="68"/>
        <v>ITA-zan SPA-32</v>
      </c>
      <c r="S696" s="3" t="str">
        <f t="shared" si="69"/>
        <v>664</v>
      </c>
    </row>
    <row r="697" spans="1:19" ht="12.75" customHeight="1" x14ac:dyDescent="0.3">
      <c r="A697" s="2">
        <v>699</v>
      </c>
      <c r="B697" s="2" t="s">
        <v>355</v>
      </c>
      <c r="C697" s="8" t="s">
        <v>8</v>
      </c>
      <c r="D697" s="2" t="s">
        <v>94</v>
      </c>
      <c r="E697" s="7" t="s">
        <v>10</v>
      </c>
      <c r="F697" s="2">
        <v>0</v>
      </c>
      <c r="G697" s="3">
        <v>30</v>
      </c>
      <c r="H697" s="3" t="s">
        <v>10</v>
      </c>
      <c r="J697" s="2">
        <v>699</v>
      </c>
      <c r="K697" s="2" t="str">
        <f t="shared" si="63"/>
        <v>R5664479</v>
      </c>
      <c r="L697" s="2" t="str">
        <f t="shared" si="64"/>
        <v>ITA</v>
      </c>
      <c r="M697" s="2" t="str">
        <f t="shared" si="65"/>
        <v>zan SPA</v>
      </c>
      <c r="N697" s="2" t="str">
        <f t="shared" si="66"/>
        <v>terminato</v>
      </c>
      <c r="O697" s="2">
        <v>0</v>
      </c>
      <c r="P697" s="3">
        <v>30</v>
      </c>
      <c r="Q697" s="3" t="str">
        <f t="shared" si="67"/>
        <v/>
      </c>
      <c r="R697" s="3" t="str">
        <f t="shared" si="68"/>
        <v>ITA-zan SPA-30</v>
      </c>
      <c r="S697" s="3" t="str">
        <f t="shared" si="69"/>
        <v>664</v>
      </c>
    </row>
    <row r="698" spans="1:19" ht="12.75" customHeight="1" x14ac:dyDescent="0.3">
      <c r="A698" s="2">
        <v>700</v>
      </c>
      <c r="B698" s="2" t="s">
        <v>356</v>
      </c>
      <c r="C698" s="8" t="s">
        <v>8</v>
      </c>
      <c r="D698" s="2" t="s">
        <v>9</v>
      </c>
      <c r="F698" s="2">
        <v>30</v>
      </c>
      <c r="G698" s="3">
        <v>28</v>
      </c>
      <c r="H698" s="3" t="str">
        <f>IF(E698="","non terminato","terminato")</f>
        <v>non terminato</v>
      </c>
      <c r="J698" s="2">
        <v>700</v>
      </c>
      <c r="K698" s="2" t="str">
        <f t="shared" si="63"/>
        <v>E4262559</v>
      </c>
      <c r="L698" s="2" t="str">
        <f t="shared" si="64"/>
        <v>ITA</v>
      </c>
      <c r="M698" s="2" t="str">
        <f t="shared" si="65"/>
        <v>SG</v>
      </c>
      <c r="N698" s="2" t="str">
        <f t="shared" si="66"/>
        <v/>
      </c>
      <c r="O698" s="2">
        <v>30</v>
      </c>
      <c r="P698" s="3">
        <v>28</v>
      </c>
      <c r="Q698" s="3">
        <f t="shared" si="67"/>
        <v>840</v>
      </c>
      <c r="R698" s="3" t="str">
        <f t="shared" si="68"/>
        <v>ITA-SG-28</v>
      </c>
      <c r="S698" s="3" t="str">
        <f t="shared" si="69"/>
        <v>262</v>
      </c>
    </row>
    <row r="699" spans="1:19" ht="12.75" customHeight="1" x14ac:dyDescent="0.3">
      <c r="A699" s="2">
        <v>701</v>
      </c>
      <c r="B699" s="2" t="s">
        <v>356</v>
      </c>
      <c r="C699" s="8" t="s">
        <v>8</v>
      </c>
      <c r="D699" s="2" t="s">
        <v>9</v>
      </c>
      <c r="E699" s="7" t="s">
        <v>10</v>
      </c>
      <c r="F699" s="2">
        <v>0</v>
      </c>
      <c r="G699" s="3">
        <v>36</v>
      </c>
      <c r="H699" s="3" t="s">
        <v>10</v>
      </c>
      <c r="J699" s="2">
        <v>701</v>
      </c>
      <c r="K699" s="2" t="str">
        <f t="shared" si="63"/>
        <v>E4262559</v>
      </c>
      <c r="L699" s="2" t="str">
        <f t="shared" si="64"/>
        <v>ITA</v>
      </c>
      <c r="M699" s="2" t="str">
        <f t="shared" si="65"/>
        <v>SG</v>
      </c>
      <c r="N699" s="2" t="str">
        <f t="shared" si="66"/>
        <v>terminato</v>
      </c>
      <c r="O699" s="2">
        <v>0</v>
      </c>
      <c r="P699" s="3">
        <v>36</v>
      </c>
      <c r="Q699" s="3" t="str">
        <f t="shared" si="67"/>
        <v/>
      </c>
      <c r="R699" s="3" t="str">
        <f t="shared" si="68"/>
        <v>ITA-SG-36</v>
      </c>
      <c r="S699" s="3" t="str">
        <f t="shared" si="69"/>
        <v>262</v>
      </c>
    </row>
    <row r="700" spans="1:19" ht="12.75" customHeight="1" x14ac:dyDescent="0.3">
      <c r="A700" s="2">
        <v>702</v>
      </c>
      <c r="B700" s="2" t="s">
        <v>356</v>
      </c>
      <c r="C700" s="8" t="s">
        <v>8</v>
      </c>
      <c r="D700" s="2" t="s">
        <v>9</v>
      </c>
      <c r="F700" s="2">
        <v>20</v>
      </c>
      <c r="G700" s="3">
        <v>15</v>
      </c>
      <c r="H700" s="3" t="str">
        <f>IF(E700="","non terminato","terminato")</f>
        <v>non terminato</v>
      </c>
      <c r="J700" s="2">
        <v>702</v>
      </c>
      <c r="K700" s="2" t="str">
        <f t="shared" si="63"/>
        <v>E4262559</v>
      </c>
      <c r="L700" s="2" t="str">
        <f t="shared" si="64"/>
        <v>ITA</v>
      </c>
      <c r="M700" s="2" t="str">
        <f t="shared" si="65"/>
        <v>SG</v>
      </c>
      <c r="N700" s="2" t="str">
        <f t="shared" si="66"/>
        <v/>
      </c>
      <c r="O700" s="2">
        <v>20</v>
      </c>
      <c r="P700" s="3">
        <v>15</v>
      </c>
      <c r="Q700" s="3">
        <f t="shared" si="67"/>
        <v>300</v>
      </c>
      <c r="R700" s="3" t="str">
        <f t="shared" si="68"/>
        <v>ITA-SG-15</v>
      </c>
      <c r="S700" s="3" t="str">
        <f t="shared" si="69"/>
        <v>262</v>
      </c>
    </row>
    <row r="701" spans="1:19" ht="12.75" customHeight="1" x14ac:dyDescent="0.3">
      <c r="A701" s="2">
        <v>703</v>
      </c>
      <c r="B701" s="2" t="s">
        <v>357</v>
      </c>
      <c r="C701" s="8" t="s">
        <v>8</v>
      </c>
      <c r="D701" s="2" t="s">
        <v>9</v>
      </c>
      <c r="E701" s="7" t="s">
        <v>10</v>
      </c>
      <c r="F701" s="2">
        <v>0</v>
      </c>
      <c r="G701" s="3">
        <v>11</v>
      </c>
      <c r="H701" s="3" t="s">
        <v>10</v>
      </c>
      <c r="J701" s="2">
        <v>703</v>
      </c>
      <c r="K701" s="2" t="str">
        <f t="shared" si="63"/>
        <v>U1128525</v>
      </c>
      <c r="L701" s="2" t="str">
        <f t="shared" si="64"/>
        <v>ITA</v>
      </c>
      <c r="M701" s="2" t="str">
        <f t="shared" si="65"/>
        <v>SG</v>
      </c>
      <c r="N701" s="2" t="str">
        <f t="shared" si="66"/>
        <v>terminato</v>
      </c>
      <c r="O701" s="2">
        <v>0</v>
      </c>
      <c r="P701" s="3">
        <v>11</v>
      </c>
      <c r="Q701" s="3" t="str">
        <f t="shared" si="67"/>
        <v/>
      </c>
      <c r="R701" s="3" t="str">
        <f t="shared" si="68"/>
        <v>ITA-SG-11</v>
      </c>
      <c r="S701" s="3" t="str">
        <f t="shared" si="69"/>
        <v>128</v>
      </c>
    </row>
    <row r="702" spans="1:19" ht="12.75" customHeight="1" x14ac:dyDescent="0.3">
      <c r="A702" s="2">
        <v>704</v>
      </c>
      <c r="B702" s="2" t="s">
        <v>357</v>
      </c>
      <c r="C702" s="8" t="s">
        <v>8</v>
      </c>
      <c r="D702" s="2" t="s">
        <v>9</v>
      </c>
      <c r="F702" s="2">
        <v>30</v>
      </c>
      <c r="G702" s="3">
        <v>29</v>
      </c>
      <c r="H702" s="3" t="str">
        <f>IF(E702="","non terminato","terminato")</f>
        <v>non terminato</v>
      </c>
      <c r="J702" s="2">
        <v>704</v>
      </c>
      <c r="K702" s="2" t="str">
        <f t="shared" si="63"/>
        <v>U1128525</v>
      </c>
      <c r="L702" s="2" t="str">
        <f t="shared" si="64"/>
        <v>ITA</v>
      </c>
      <c r="M702" s="2" t="str">
        <f t="shared" si="65"/>
        <v>SG</v>
      </c>
      <c r="N702" s="2" t="str">
        <f t="shared" si="66"/>
        <v/>
      </c>
      <c r="O702" s="2">
        <v>30</v>
      </c>
      <c r="P702" s="3">
        <v>29</v>
      </c>
      <c r="Q702" s="3">
        <f t="shared" si="67"/>
        <v>870</v>
      </c>
      <c r="R702" s="3" t="str">
        <f t="shared" si="68"/>
        <v>ITA-SG-29</v>
      </c>
      <c r="S702" s="3" t="str">
        <f t="shared" si="69"/>
        <v>128</v>
      </c>
    </row>
    <row r="703" spans="1:19" ht="12.75" customHeight="1" x14ac:dyDescent="0.3">
      <c r="A703" s="2">
        <v>705</v>
      </c>
      <c r="B703" s="2" t="s">
        <v>358</v>
      </c>
      <c r="C703" s="8" t="s">
        <v>8</v>
      </c>
      <c r="D703" s="2" t="s">
        <v>94</v>
      </c>
      <c r="E703" s="7" t="s">
        <v>10</v>
      </c>
      <c r="F703" s="2">
        <v>0</v>
      </c>
      <c r="G703" s="3">
        <v>19</v>
      </c>
      <c r="H703" s="3" t="s">
        <v>10</v>
      </c>
      <c r="J703" s="2">
        <v>705</v>
      </c>
      <c r="K703" s="2" t="str">
        <f t="shared" si="63"/>
        <v>C6477235</v>
      </c>
      <c r="L703" s="2" t="str">
        <f t="shared" si="64"/>
        <v>ITA</v>
      </c>
      <c r="M703" s="2" t="str">
        <f t="shared" si="65"/>
        <v>zan SPA</v>
      </c>
      <c r="N703" s="2" t="str">
        <f t="shared" si="66"/>
        <v>terminato</v>
      </c>
      <c r="O703" s="2">
        <v>0</v>
      </c>
      <c r="P703" s="3">
        <v>19</v>
      </c>
      <c r="Q703" s="3" t="str">
        <f t="shared" si="67"/>
        <v/>
      </c>
      <c r="R703" s="3" t="str">
        <f t="shared" si="68"/>
        <v>ITA-zan SPA-19</v>
      </c>
      <c r="S703" s="3" t="str">
        <f t="shared" si="69"/>
        <v>477</v>
      </c>
    </row>
    <row r="704" spans="1:19" ht="12.75" customHeight="1" x14ac:dyDescent="0.3">
      <c r="A704" s="2">
        <v>706</v>
      </c>
      <c r="B704" s="2" t="s">
        <v>358</v>
      </c>
      <c r="C704" s="8" t="s">
        <v>8</v>
      </c>
      <c r="D704" s="2" t="s">
        <v>94</v>
      </c>
      <c r="F704" s="2">
        <v>20</v>
      </c>
      <c r="G704" s="3">
        <v>32</v>
      </c>
      <c r="H704" s="3" t="str">
        <f>IF(E704="","non terminato","terminato")</f>
        <v>non terminato</v>
      </c>
      <c r="J704" s="2">
        <v>706</v>
      </c>
      <c r="K704" s="2" t="str">
        <f t="shared" si="63"/>
        <v>C6477235</v>
      </c>
      <c r="L704" s="2" t="str">
        <f t="shared" si="64"/>
        <v>ITA</v>
      </c>
      <c r="M704" s="2" t="str">
        <f t="shared" si="65"/>
        <v>zan SPA</v>
      </c>
      <c r="N704" s="2" t="str">
        <f t="shared" si="66"/>
        <v/>
      </c>
      <c r="O704" s="2">
        <v>20</v>
      </c>
      <c r="P704" s="3">
        <v>32</v>
      </c>
      <c r="Q704" s="3">
        <f t="shared" si="67"/>
        <v>640</v>
      </c>
      <c r="R704" s="3" t="str">
        <f t="shared" si="68"/>
        <v>ITA-zan SPA-32</v>
      </c>
      <c r="S704" s="3" t="str">
        <f t="shared" si="69"/>
        <v>477</v>
      </c>
    </row>
    <row r="705" spans="1:19" ht="12.75" customHeight="1" x14ac:dyDescent="0.3">
      <c r="A705" s="2">
        <v>707</v>
      </c>
      <c r="B705" s="2" t="s">
        <v>358</v>
      </c>
      <c r="C705" s="8" t="s">
        <v>8</v>
      </c>
      <c r="D705" s="2" t="s">
        <v>94</v>
      </c>
      <c r="F705" s="2">
        <v>30</v>
      </c>
      <c r="G705" s="3">
        <v>32</v>
      </c>
      <c r="H705" s="3" t="str">
        <f>IF(E705="","non terminato","terminato")</f>
        <v>non terminato</v>
      </c>
      <c r="J705" s="2">
        <v>707</v>
      </c>
      <c r="K705" s="2" t="str">
        <f t="shared" si="63"/>
        <v>C6477235</v>
      </c>
      <c r="L705" s="2" t="str">
        <f t="shared" si="64"/>
        <v>ITA</v>
      </c>
      <c r="M705" s="2" t="str">
        <f t="shared" si="65"/>
        <v>zan SPA</v>
      </c>
      <c r="N705" s="2" t="str">
        <f t="shared" si="66"/>
        <v/>
      </c>
      <c r="O705" s="2">
        <v>30</v>
      </c>
      <c r="P705" s="3">
        <v>32</v>
      </c>
      <c r="Q705" s="3">
        <f t="shared" si="67"/>
        <v>960</v>
      </c>
      <c r="R705" s="3" t="str">
        <f t="shared" si="68"/>
        <v>ITA-zan SPA-32</v>
      </c>
      <c r="S705" s="3" t="str">
        <f t="shared" si="69"/>
        <v>477</v>
      </c>
    </row>
    <row r="706" spans="1:19" ht="12.75" customHeight="1" x14ac:dyDescent="0.3">
      <c r="A706" s="2">
        <v>708</v>
      </c>
      <c r="B706" s="2" t="s">
        <v>359</v>
      </c>
      <c r="C706" s="8" t="s">
        <v>8</v>
      </c>
      <c r="D706" s="2" t="s">
        <v>33</v>
      </c>
      <c r="F706" s="2">
        <v>20</v>
      </c>
      <c r="G706" s="3">
        <v>26</v>
      </c>
      <c r="H706" s="3" t="str">
        <f>IF(E706="","non terminato","terminato")</f>
        <v>non terminato</v>
      </c>
      <c r="J706" s="2">
        <v>708</v>
      </c>
      <c r="K706" s="2" t="str">
        <f t="shared" ref="K706:K769" si="70">TRIM(B706)</f>
        <v>D0597509</v>
      </c>
      <c r="L706" s="2" t="str">
        <f t="shared" ref="L706:L769" si="71">TRIM(C706)</f>
        <v>ITA</v>
      </c>
      <c r="M706" s="2" t="str">
        <f t="shared" ref="M706:M769" si="72">TRIM(D706)</f>
        <v>zan VETRI</v>
      </c>
      <c r="N706" s="2" t="str">
        <f t="shared" ref="N706:N769" si="73">TRIM(E706)</f>
        <v/>
      </c>
      <c r="O706" s="2">
        <v>20</v>
      </c>
      <c r="P706" s="3">
        <v>26</v>
      </c>
      <c r="Q706" s="3">
        <f t="shared" si="67"/>
        <v>520</v>
      </c>
      <c r="R706" s="3" t="str">
        <f t="shared" si="68"/>
        <v>ITA-zan VETRI-26</v>
      </c>
      <c r="S706" s="3" t="str">
        <f t="shared" si="69"/>
        <v>597</v>
      </c>
    </row>
    <row r="707" spans="1:19" ht="12.75" customHeight="1" x14ac:dyDescent="0.3">
      <c r="A707" s="2">
        <v>709</v>
      </c>
      <c r="B707" s="2" t="s">
        <v>359</v>
      </c>
      <c r="C707" s="8" t="s">
        <v>8</v>
      </c>
      <c r="D707" s="2" t="s">
        <v>33</v>
      </c>
      <c r="F707" s="2">
        <v>30</v>
      </c>
      <c r="G707" s="3">
        <v>28</v>
      </c>
      <c r="H707" s="3" t="str">
        <f>IF(E707="","non terminato","terminato")</f>
        <v>non terminato</v>
      </c>
      <c r="J707" s="2">
        <v>709</v>
      </c>
      <c r="K707" s="2" t="str">
        <f t="shared" si="70"/>
        <v>D0597509</v>
      </c>
      <c r="L707" s="2" t="str">
        <f t="shared" si="71"/>
        <v>ITA</v>
      </c>
      <c r="M707" s="2" t="str">
        <f t="shared" si="72"/>
        <v>zan VETRI</v>
      </c>
      <c r="N707" s="2" t="str">
        <f t="shared" si="73"/>
        <v/>
      </c>
      <c r="O707" s="2">
        <v>30</v>
      </c>
      <c r="P707" s="3">
        <v>28</v>
      </c>
      <c r="Q707" s="3">
        <f t="shared" ref="Q707:Q770" si="74">IF(F707=0,"",F707*G707)</f>
        <v>840</v>
      </c>
      <c r="R707" s="3" t="str">
        <f t="shared" ref="R707:R770" si="75">_xlfn.CONCAT(C707,"-",D707,"-",G707)</f>
        <v>ITA-zan VETRI-28</v>
      </c>
      <c r="S707" s="3" t="str">
        <f t="shared" ref="S707:S770" si="76">MID(B707,3,3)</f>
        <v>597</v>
      </c>
    </row>
    <row r="708" spans="1:19" ht="12.75" customHeight="1" x14ac:dyDescent="0.3">
      <c r="A708" s="2">
        <v>710</v>
      </c>
      <c r="B708" s="2" t="s">
        <v>359</v>
      </c>
      <c r="C708" s="8" t="s">
        <v>8</v>
      </c>
      <c r="D708" s="2" t="s">
        <v>33</v>
      </c>
      <c r="E708" s="7" t="s">
        <v>10</v>
      </c>
      <c r="F708" s="2">
        <v>0</v>
      </c>
      <c r="G708" s="3">
        <v>39</v>
      </c>
      <c r="H708" s="3" t="s">
        <v>10</v>
      </c>
      <c r="J708" s="2">
        <v>710</v>
      </c>
      <c r="K708" s="2" t="str">
        <f t="shared" si="70"/>
        <v>D0597509</v>
      </c>
      <c r="L708" s="2" t="str">
        <f t="shared" si="71"/>
        <v>ITA</v>
      </c>
      <c r="M708" s="2" t="str">
        <f t="shared" si="72"/>
        <v>zan VETRI</v>
      </c>
      <c r="N708" s="2" t="str">
        <f t="shared" si="73"/>
        <v>terminato</v>
      </c>
      <c r="O708" s="2">
        <v>0</v>
      </c>
      <c r="P708" s="3">
        <v>39</v>
      </c>
      <c r="Q708" s="3" t="str">
        <f t="shared" si="74"/>
        <v/>
      </c>
      <c r="R708" s="3" t="str">
        <f t="shared" si="75"/>
        <v>ITA-zan VETRI-39</v>
      </c>
      <c r="S708" s="3" t="str">
        <f t="shared" si="76"/>
        <v>597</v>
      </c>
    </row>
    <row r="709" spans="1:19" ht="12.75" customHeight="1" x14ac:dyDescent="0.3">
      <c r="A709" s="2">
        <v>711</v>
      </c>
      <c r="B709" s="2" t="s">
        <v>360</v>
      </c>
      <c r="C709" s="8" t="s">
        <v>8</v>
      </c>
      <c r="D709" s="2" t="s">
        <v>9</v>
      </c>
      <c r="E709" s="7" t="s">
        <v>10</v>
      </c>
      <c r="F709" s="2">
        <v>0</v>
      </c>
      <c r="G709" s="3">
        <v>15</v>
      </c>
      <c r="H709" s="3" t="s">
        <v>10</v>
      </c>
      <c r="J709" s="2">
        <v>711</v>
      </c>
      <c r="K709" s="2" t="str">
        <f t="shared" si="70"/>
        <v>T2935035</v>
      </c>
      <c r="L709" s="2" t="str">
        <f t="shared" si="71"/>
        <v>ITA</v>
      </c>
      <c r="M709" s="2" t="str">
        <f t="shared" si="72"/>
        <v>SG</v>
      </c>
      <c r="N709" s="2" t="str">
        <f t="shared" si="73"/>
        <v>terminato</v>
      </c>
      <c r="O709" s="2">
        <v>0</v>
      </c>
      <c r="P709" s="3">
        <v>15</v>
      </c>
      <c r="Q709" s="3" t="str">
        <f t="shared" si="74"/>
        <v/>
      </c>
      <c r="R709" s="3" t="str">
        <f t="shared" si="75"/>
        <v>ITA-SG-15</v>
      </c>
      <c r="S709" s="3" t="str">
        <f t="shared" si="76"/>
        <v>935</v>
      </c>
    </row>
    <row r="710" spans="1:19" ht="12.75" customHeight="1" x14ac:dyDescent="0.3">
      <c r="A710" s="2">
        <v>712</v>
      </c>
      <c r="B710" s="2" t="s">
        <v>360</v>
      </c>
      <c r="C710" s="8" t="s">
        <v>8</v>
      </c>
      <c r="D710" s="2" t="s">
        <v>9</v>
      </c>
      <c r="F710" s="2">
        <v>30</v>
      </c>
      <c r="G710" s="3">
        <v>27</v>
      </c>
      <c r="H710" s="3" t="str">
        <f>IF(E710="","non terminato","terminato")</f>
        <v>non terminato</v>
      </c>
      <c r="J710" s="2">
        <v>712</v>
      </c>
      <c r="K710" s="2" t="str">
        <f t="shared" si="70"/>
        <v>T2935035</v>
      </c>
      <c r="L710" s="2" t="str">
        <f t="shared" si="71"/>
        <v>ITA</v>
      </c>
      <c r="M710" s="2" t="str">
        <f t="shared" si="72"/>
        <v>SG</v>
      </c>
      <c r="N710" s="2" t="str">
        <f t="shared" si="73"/>
        <v/>
      </c>
      <c r="O710" s="2">
        <v>30</v>
      </c>
      <c r="P710" s="3">
        <v>27</v>
      </c>
      <c r="Q710" s="3">
        <f t="shared" si="74"/>
        <v>810</v>
      </c>
      <c r="R710" s="3" t="str">
        <f t="shared" si="75"/>
        <v>ITA-SG-27</v>
      </c>
      <c r="S710" s="3" t="str">
        <f t="shared" si="76"/>
        <v>935</v>
      </c>
    </row>
    <row r="711" spans="1:19" ht="12.75" customHeight="1" x14ac:dyDescent="0.3">
      <c r="A711" s="2">
        <v>713</v>
      </c>
      <c r="B711" s="2" t="s">
        <v>361</v>
      </c>
      <c r="C711" s="8" t="s">
        <v>8</v>
      </c>
      <c r="D711" s="2" t="s">
        <v>44</v>
      </c>
      <c r="F711" s="2">
        <v>20</v>
      </c>
      <c r="G711" s="3">
        <v>20</v>
      </c>
      <c r="H711" s="3" t="str">
        <f>IF(E711="","non terminato","terminato")</f>
        <v>non terminato</v>
      </c>
      <c r="J711" s="2">
        <v>713</v>
      </c>
      <c r="K711" s="2" t="str">
        <f t="shared" si="70"/>
        <v>M3083638</v>
      </c>
      <c r="L711" s="2" t="str">
        <f t="shared" si="71"/>
        <v>ITA</v>
      </c>
      <c r="M711" s="2" t="str">
        <f t="shared" si="72"/>
        <v>zan pin SPA</v>
      </c>
      <c r="N711" s="2" t="str">
        <f t="shared" si="73"/>
        <v/>
      </c>
      <c r="O711" s="2">
        <v>20</v>
      </c>
      <c r="P711" s="3">
        <v>20</v>
      </c>
      <c r="Q711" s="3">
        <f t="shared" si="74"/>
        <v>400</v>
      </c>
      <c r="R711" s="3" t="str">
        <f t="shared" si="75"/>
        <v>ITA-zan pin SPA-20</v>
      </c>
      <c r="S711" s="3" t="str">
        <f t="shared" si="76"/>
        <v>083</v>
      </c>
    </row>
    <row r="712" spans="1:19" ht="12.75" customHeight="1" x14ac:dyDescent="0.3">
      <c r="A712" s="2">
        <v>714</v>
      </c>
      <c r="B712" s="2" t="s">
        <v>361</v>
      </c>
      <c r="C712" s="8" t="s">
        <v>8</v>
      </c>
      <c r="D712" s="2" t="s">
        <v>44</v>
      </c>
      <c r="F712" s="2">
        <v>30</v>
      </c>
      <c r="G712" s="3">
        <v>31</v>
      </c>
      <c r="H712" s="3" t="str">
        <f>IF(E712="","non terminato","terminato")</f>
        <v>non terminato</v>
      </c>
      <c r="J712" s="2">
        <v>714</v>
      </c>
      <c r="K712" s="2" t="str">
        <f t="shared" si="70"/>
        <v>M3083638</v>
      </c>
      <c r="L712" s="2" t="str">
        <f t="shared" si="71"/>
        <v>ITA</v>
      </c>
      <c r="M712" s="2" t="str">
        <f t="shared" si="72"/>
        <v>zan pin SPA</v>
      </c>
      <c r="N712" s="2" t="str">
        <f t="shared" si="73"/>
        <v/>
      </c>
      <c r="O712" s="2">
        <v>30</v>
      </c>
      <c r="P712" s="3">
        <v>31</v>
      </c>
      <c r="Q712" s="3">
        <f t="shared" si="74"/>
        <v>930</v>
      </c>
      <c r="R712" s="3" t="str">
        <f t="shared" si="75"/>
        <v>ITA-zan pin SPA-31</v>
      </c>
      <c r="S712" s="3" t="str">
        <f t="shared" si="76"/>
        <v>083</v>
      </c>
    </row>
    <row r="713" spans="1:19" ht="12.75" customHeight="1" x14ac:dyDescent="0.3">
      <c r="A713" s="2">
        <v>715</v>
      </c>
      <c r="B713" s="2" t="s">
        <v>361</v>
      </c>
      <c r="C713" s="8" t="s">
        <v>8</v>
      </c>
      <c r="D713" s="2" t="s">
        <v>44</v>
      </c>
      <c r="E713" s="7" t="s">
        <v>10</v>
      </c>
      <c r="F713" s="2">
        <v>0</v>
      </c>
      <c r="G713" s="3">
        <v>31</v>
      </c>
      <c r="H713" s="3" t="s">
        <v>10</v>
      </c>
      <c r="J713" s="2">
        <v>715</v>
      </c>
      <c r="K713" s="2" t="str">
        <f t="shared" si="70"/>
        <v>M3083638</v>
      </c>
      <c r="L713" s="2" t="str">
        <f t="shared" si="71"/>
        <v>ITA</v>
      </c>
      <c r="M713" s="2" t="str">
        <f t="shared" si="72"/>
        <v>zan pin SPA</v>
      </c>
      <c r="N713" s="2" t="str">
        <f t="shared" si="73"/>
        <v>terminato</v>
      </c>
      <c r="O713" s="2">
        <v>0</v>
      </c>
      <c r="P713" s="3">
        <v>31</v>
      </c>
      <c r="Q713" s="3" t="str">
        <f t="shared" si="74"/>
        <v/>
      </c>
      <c r="R713" s="3" t="str">
        <f t="shared" si="75"/>
        <v>ITA-zan pin SPA-31</v>
      </c>
      <c r="S713" s="3" t="str">
        <f t="shared" si="76"/>
        <v>083</v>
      </c>
    </row>
    <row r="714" spans="1:19" ht="12.75" customHeight="1" x14ac:dyDescent="0.3">
      <c r="A714" s="2">
        <v>716</v>
      </c>
      <c r="B714" s="2" t="s">
        <v>362</v>
      </c>
      <c r="C714" s="8" t="s">
        <v>8</v>
      </c>
      <c r="D714" s="2" t="s">
        <v>9</v>
      </c>
      <c r="F714" s="2">
        <v>20</v>
      </c>
      <c r="G714" s="3">
        <v>16</v>
      </c>
      <c r="H714" s="3" t="str">
        <f>IF(E714="","non terminato","terminato")</f>
        <v>non terminato</v>
      </c>
      <c r="J714" s="2">
        <v>716</v>
      </c>
      <c r="K714" s="2" t="str">
        <f t="shared" si="70"/>
        <v>A9917660</v>
      </c>
      <c r="L714" s="2" t="str">
        <f t="shared" si="71"/>
        <v>ITA</v>
      </c>
      <c r="M714" s="2" t="str">
        <f t="shared" si="72"/>
        <v>SG</v>
      </c>
      <c r="N714" s="2" t="str">
        <f t="shared" si="73"/>
        <v/>
      </c>
      <c r="O714" s="2">
        <v>20</v>
      </c>
      <c r="P714" s="3">
        <v>16</v>
      </c>
      <c r="Q714" s="3">
        <f t="shared" si="74"/>
        <v>320</v>
      </c>
      <c r="R714" s="3" t="str">
        <f t="shared" si="75"/>
        <v>ITA-SG-16</v>
      </c>
      <c r="S714" s="3" t="str">
        <f t="shared" si="76"/>
        <v>917</v>
      </c>
    </row>
    <row r="715" spans="1:19" ht="12.75" customHeight="1" x14ac:dyDescent="0.3">
      <c r="A715" s="2">
        <v>717</v>
      </c>
      <c r="B715" s="2" t="s">
        <v>362</v>
      </c>
      <c r="C715" s="8" t="s">
        <v>8</v>
      </c>
      <c r="D715" s="2" t="s">
        <v>9</v>
      </c>
      <c r="E715" s="7" t="s">
        <v>10</v>
      </c>
      <c r="F715" s="2">
        <v>0</v>
      </c>
      <c r="G715" s="3">
        <v>40</v>
      </c>
      <c r="H715" s="3" t="s">
        <v>10</v>
      </c>
      <c r="J715" s="2">
        <v>717</v>
      </c>
      <c r="K715" s="2" t="str">
        <f t="shared" si="70"/>
        <v>A9917660</v>
      </c>
      <c r="L715" s="2" t="str">
        <f t="shared" si="71"/>
        <v>ITA</v>
      </c>
      <c r="M715" s="2" t="str">
        <f t="shared" si="72"/>
        <v>SG</v>
      </c>
      <c r="N715" s="2" t="str">
        <f t="shared" si="73"/>
        <v>terminato</v>
      </c>
      <c r="O715" s="2">
        <v>0</v>
      </c>
      <c r="P715" s="3">
        <v>40</v>
      </c>
      <c r="Q715" s="3" t="str">
        <f t="shared" si="74"/>
        <v/>
      </c>
      <c r="R715" s="3" t="str">
        <f t="shared" si="75"/>
        <v>ITA-SG-40</v>
      </c>
      <c r="S715" s="3" t="str">
        <f t="shared" si="76"/>
        <v>917</v>
      </c>
    </row>
    <row r="716" spans="1:19" ht="12.75" customHeight="1" x14ac:dyDescent="0.3">
      <c r="A716" s="2">
        <v>718</v>
      </c>
      <c r="B716" s="2" t="s">
        <v>362</v>
      </c>
      <c r="C716" s="8" t="s">
        <v>8</v>
      </c>
      <c r="D716" s="2" t="s">
        <v>9</v>
      </c>
      <c r="F716" s="2">
        <v>30</v>
      </c>
      <c r="G716" s="3">
        <v>21</v>
      </c>
      <c r="H716" s="3" t="str">
        <f>IF(E716="","non terminato","terminato")</f>
        <v>non terminato</v>
      </c>
      <c r="J716" s="2">
        <v>718</v>
      </c>
      <c r="K716" s="2" t="str">
        <f t="shared" si="70"/>
        <v>A9917660</v>
      </c>
      <c r="L716" s="2" t="str">
        <f t="shared" si="71"/>
        <v>ITA</v>
      </c>
      <c r="M716" s="2" t="str">
        <f t="shared" si="72"/>
        <v>SG</v>
      </c>
      <c r="N716" s="2" t="str">
        <f t="shared" si="73"/>
        <v/>
      </c>
      <c r="O716" s="2">
        <v>30</v>
      </c>
      <c r="P716" s="3">
        <v>21</v>
      </c>
      <c r="Q716" s="3">
        <f t="shared" si="74"/>
        <v>630</v>
      </c>
      <c r="R716" s="3" t="str">
        <f t="shared" si="75"/>
        <v>ITA-SG-21</v>
      </c>
      <c r="S716" s="3" t="str">
        <f t="shared" si="76"/>
        <v>917</v>
      </c>
    </row>
    <row r="717" spans="1:19" ht="12.75" customHeight="1" x14ac:dyDescent="0.3">
      <c r="A717" s="2">
        <v>719</v>
      </c>
      <c r="B717" s="2" t="s">
        <v>363</v>
      </c>
      <c r="C717" s="8" t="s">
        <v>8</v>
      </c>
      <c r="D717" s="2" t="s">
        <v>44</v>
      </c>
      <c r="F717" s="2">
        <v>20</v>
      </c>
      <c r="G717" s="3">
        <v>30</v>
      </c>
      <c r="H717" s="3" t="str">
        <f>IF(E717="","non terminato","terminato")</f>
        <v>non terminato</v>
      </c>
      <c r="J717" s="2">
        <v>719</v>
      </c>
      <c r="K717" s="2" t="str">
        <f t="shared" si="70"/>
        <v>R1161372</v>
      </c>
      <c r="L717" s="2" t="str">
        <f t="shared" si="71"/>
        <v>ITA</v>
      </c>
      <c r="M717" s="2" t="str">
        <f t="shared" si="72"/>
        <v>zan pin SPA</v>
      </c>
      <c r="N717" s="2" t="str">
        <f t="shared" si="73"/>
        <v/>
      </c>
      <c r="O717" s="2">
        <v>20</v>
      </c>
      <c r="P717" s="3">
        <v>30</v>
      </c>
      <c r="Q717" s="3">
        <f t="shared" si="74"/>
        <v>600</v>
      </c>
      <c r="R717" s="3" t="str">
        <f t="shared" si="75"/>
        <v>ITA-zan pin SPA-30</v>
      </c>
      <c r="S717" s="3" t="str">
        <f t="shared" si="76"/>
        <v>161</v>
      </c>
    </row>
    <row r="718" spans="1:19" ht="12.75" customHeight="1" x14ac:dyDescent="0.3">
      <c r="A718" s="2">
        <v>720</v>
      </c>
      <c r="B718" s="2" t="s">
        <v>363</v>
      </c>
      <c r="C718" s="8" t="s">
        <v>8</v>
      </c>
      <c r="D718" s="2" t="s">
        <v>44</v>
      </c>
      <c r="F718" s="2">
        <v>30</v>
      </c>
      <c r="G718" s="3">
        <v>39</v>
      </c>
      <c r="H718" s="3" t="str">
        <f>IF(E718="","non terminato","terminato")</f>
        <v>non terminato</v>
      </c>
      <c r="J718" s="2">
        <v>720</v>
      </c>
      <c r="K718" s="2" t="str">
        <f t="shared" si="70"/>
        <v>R1161372</v>
      </c>
      <c r="L718" s="2" t="str">
        <f t="shared" si="71"/>
        <v>ITA</v>
      </c>
      <c r="M718" s="2" t="str">
        <f t="shared" si="72"/>
        <v>zan pin SPA</v>
      </c>
      <c r="N718" s="2" t="str">
        <f t="shared" si="73"/>
        <v/>
      </c>
      <c r="O718" s="2">
        <v>30</v>
      </c>
      <c r="P718" s="3">
        <v>39</v>
      </c>
      <c r="Q718" s="3">
        <f t="shared" si="74"/>
        <v>1170</v>
      </c>
      <c r="R718" s="3" t="str">
        <f t="shared" si="75"/>
        <v>ITA-zan pin SPA-39</v>
      </c>
      <c r="S718" s="3" t="str">
        <f t="shared" si="76"/>
        <v>161</v>
      </c>
    </row>
    <row r="719" spans="1:19" ht="12.75" customHeight="1" x14ac:dyDescent="0.3">
      <c r="A719" s="2">
        <v>721</v>
      </c>
      <c r="B719" s="2" t="s">
        <v>363</v>
      </c>
      <c r="C719" s="8" t="s">
        <v>8</v>
      </c>
      <c r="D719" s="2" t="s">
        <v>44</v>
      </c>
      <c r="E719" s="7" t="s">
        <v>10</v>
      </c>
      <c r="F719" s="2">
        <v>0</v>
      </c>
      <c r="G719" s="3">
        <v>20</v>
      </c>
      <c r="H719" s="3" t="s">
        <v>10</v>
      </c>
      <c r="J719" s="2">
        <v>721</v>
      </c>
      <c r="K719" s="2" t="str">
        <f t="shared" si="70"/>
        <v>R1161372</v>
      </c>
      <c r="L719" s="2" t="str">
        <f t="shared" si="71"/>
        <v>ITA</v>
      </c>
      <c r="M719" s="2" t="str">
        <f t="shared" si="72"/>
        <v>zan pin SPA</v>
      </c>
      <c r="N719" s="2" t="str">
        <f t="shared" si="73"/>
        <v>terminato</v>
      </c>
      <c r="O719" s="2">
        <v>0</v>
      </c>
      <c r="P719" s="3">
        <v>20</v>
      </c>
      <c r="Q719" s="3" t="str">
        <f t="shared" si="74"/>
        <v/>
      </c>
      <c r="R719" s="3" t="str">
        <f t="shared" si="75"/>
        <v>ITA-zan pin SPA-20</v>
      </c>
      <c r="S719" s="3" t="str">
        <f t="shared" si="76"/>
        <v>161</v>
      </c>
    </row>
    <row r="720" spans="1:19" ht="12.75" customHeight="1" x14ac:dyDescent="0.3">
      <c r="A720" s="2">
        <v>722</v>
      </c>
      <c r="B720" s="2" t="s">
        <v>364</v>
      </c>
      <c r="C720" s="8" t="s">
        <v>8</v>
      </c>
      <c r="D720" s="2" t="s">
        <v>9</v>
      </c>
      <c r="F720" s="2">
        <v>30</v>
      </c>
      <c r="G720" s="3">
        <v>36</v>
      </c>
      <c r="H720" s="3" t="str">
        <f>IF(E720="","non terminato","terminato")</f>
        <v>non terminato</v>
      </c>
      <c r="J720" s="2">
        <v>722</v>
      </c>
      <c r="K720" s="2" t="str">
        <f t="shared" si="70"/>
        <v>G8307420</v>
      </c>
      <c r="L720" s="2" t="str">
        <f t="shared" si="71"/>
        <v>ITA</v>
      </c>
      <c r="M720" s="2" t="str">
        <f t="shared" si="72"/>
        <v>SG</v>
      </c>
      <c r="N720" s="2" t="str">
        <f t="shared" si="73"/>
        <v/>
      </c>
      <c r="O720" s="2">
        <v>30</v>
      </c>
      <c r="P720" s="3">
        <v>36</v>
      </c>
      <c r="Q720" s="3">
        <f t="shared" si="74"/>
        <v>1080</v>
      </c>
      <c r="R720" s="3" t="str">
        <f t="shared" si="75"/>
        <v>ITA-SG-36</v>
      </c>
      <c r="S720" s="3" t="str">
        <f t="shared" si="76"/>
        <v>307</v>
      </c>
    </row>
    <row r="721" spans="1:19" ht="12.75" customHeight="1" x14ac:dyDescent="0.3">
      <c r="A721" s="2">
        <v>723</v>
      </c>
      <c r="B721" s="2" t="s">
        <v>364</v>
      </c>
      <c r="C721" s="8" t="s">
        <v>8</v>
      </c>
      <c r="D721" s="2" t="s">
        <v>9</v>
      </c>
      <c r="E721" s="7" t="s">
        <v>10</v>
      </c>
      <c r="F721" s="2">
        <v>0</v>
      </c>
      <c r="G721" s="3">
        <v>38</v>
      </c>
      <c r="H721" s="3" t="s">
        <v>10</v>
      </c>
      <c r="J721" s="2">
        <v>723</v>
      </c>
      <c r="K721" s="2" t="str">
        <f t="shared" si="70"/>
        <v>G8307420</v>
      </c>
      <c r="L721" s="2" t="str">
        <f t="shared" si="71"/>
        <v>ITA</v>
      </c>
      <c r="M721" s="2" t="str">
        <f t="shared" si="72"/>
        <v>SG</v>
      </c>
      <c r="N721" s="2" t="str">
        <f t="shared" si="73"/>
        <v>terminato</v>
      </c>
      <c r="O721" s="2">
        <v>0</v>
      </c>
      <c r="P721" s="3">
        <v>38</v>
      </c>
      <c r="Q721" s="3" t="str">
        <f t="shared" si="74"/>
        <v/>
      </c>
      <c r="R721" s="3" t="str">
        <f t="shared" si="75"/>
        <v>ITA-SG-38</v>
      </c>
      <c r="S721" s="3" t="str">
        <f t="shared" si="76"/>
        <v>307</v>
      </c>
    </row>
    <row r="722" spans="1:19" ht="12.75" customHeight="1" x14ac:dyDescent="0.3">
      <c r="A722" s="2">
        <v>724</v>
      </c>
      <c r="B722" s="2" t="s">
        <v>364</v>
      </c>
      <c r="C722" s="8" t="s">
        <v>8</v>
      </c>
      <c r="D722" s="2" t="s">
        <v>9</v>
      </c>
      <c r="F722" s="2">
        <v>20</v>
      </c>
      <c r="G722" s="3">
        <v>18</v>
      </c>
      <c r="H722" s="3" t="str">
        <f>IF(E722="","non terminato","terminato")</f>
        <v>non terminato</v>
      </c>
      <c r="J722" s="2">
        <v>724</v>
      </c>
      <c r="K722" s="2" t="str">
        <f t="shared" si="70"/>
        <v>G8307420</v>
      </c>
      <c r="L722" s="2" t="str">
        <f t="shared" si="71"/>
        <v>ITA</v>
      </c>
      <c r="M722" s="2" t="str">
        <f t="shared" si="72"/>
        <v>SG</v>
      </c>
      <c r="N722" s="2" t="str">
        <f t="shared" si="73"/>
        <v/>
      </c>
      <c r="O722" s="2">
        <v>20</v>
      </c>
      <c r="P722" s="3">
        <v>18</v>
      </c>
      <c r="Q722" s="3">
        <f t="shared" si="74"/>
        <v>360</v>
      </c>
      <c r="R722" s="3" t="str">
        <f t="shared" si="75"/>
        <v>ITA-SG-18</v>
      </c>
      <c r="S722" s="3" t="str">
        <f t="shared" si="76"/>
        <v>307</v>
      </c>
    </row>
    <row r="723" spans="1:19" ht="12.75" customHeight="1" x14ac:dyDescent="0.3">
      <c r="A723" s="2">
        <v>725</v>
      </c>
      <c r="B723" s="2" t="s">
        <v>365</v>
      </c>
      <c r="C723" s="8" t="s">
        <v>8</v>
      </c>
      <c r="D723" s="2" t="s">
        <v>51</v>
      </c>
      <c r="F723" s="2">
        <v>20</v>
      </c>
      <c r="G723" s="3">
        <v>26</v>
      </c>
      <c r="H723" s="3" t="str">
        <f>IF(E723="","non terminato","terminato")</f>
        <v>non terminato</v>
      </c>
      <c r="J723" s="2">
        <v>725</v>
      </c>
      <c r="K723" s="2" t="str">
        <f t="shared" si="70"/>
        <v>T4788596</v>
      </c>
      <c r="L723" s="2" t="str">
        <f t="shared" si="71"/>
        <v>ITA</v>
      </c>
      <c r="M723" s="2" t="str">
        <f t="shared" si="72"/>
        <v>zan S.R.L.</v>
      </c>
      <c r="N723" s="2" t="str">
        <f t="shared" si="73"/>
        <v/>
      </c>
      <c r="O723" s="2">
        <v>20</v>
      </c>
      <c r="P723" s="3">
        <v>26</v>
      </c>
      <c r="Q723" s="3">
        <f t="shared" si="74"/>
        <v>520</v>
      </c>
      <c r="R723" s="3" t="str">
        <f t="shared" si="75"/>
        <v>ITA-zan S.R.L.-26</v>
      </c>
      <c r="S723" s="3" t="str">
        <f t="shared" si="76"/>
        <v>788</v>
      </c>
    </row>
    <row r="724" spans="1:19" ht="12.75" customHeight="1" x14ac:dyDescent="0.3">
      <c r="A724" s="2">
        <v>726</v>
      </c>
      <c r="B724" s="2" t="s">
        <v>365</v>
      </c>
      <c r="C724" s="8" t="s">
        <v>8</v>
      </c>
      <c r="D724" s="2" t="s">
        <v>51</v>
      </c>
      <c r="F724" s="2">
        <v>30</v>
      </c>
      <c r="G724" s="3">
        <v>27</v>
      </c>
      <c r="H724" s="3" t="str">
        <f>IF(E724="","non terminato","terminato")</f>
        <v>non terminato</v>
      </c>
      <c r="J724" s="2">
        <v>726</v>
      </c>
      <c r="K724" s="2" t="str">
        <f t="shared" si="70"/>
        <v>T4788596</v>
      </c>
      <c r="L724" s="2" t="str">
        <f t="shared" si="71"/>
        <v>ITA</v>
      </c>
      <c r="M724" s="2" t="str">
        <f t="shared" si="72"/>
        <v>zan S.R.L.</v>
      </c>
      <c r="N724" s="2" t="str">
        <f t="shared" si="73"/>
        <v/>
      </c>
      <c r="O724" s="2">
        <v>30</v>
      </c>
      <c r="P724" s="3">
        <v>27</v>
      </c>
      <c r="Q724" s="3">
        <f t="shared" si="74"/>
        <v>810</v>
      </c>
      <c r="R724" s="3" t="str">
        <f t="shared" si="75"/>
        <v>ITA-zan S.R.L.-27</v>
      </c>
      <c r="S724" s="3" t="str">
        <f t="shared" si="76"/>
        <v>788</v>
      </c>
    </row>
    <row r="725" spans="1:19" ht="12.75" customHeight="1" x14ac:dyDescent="0.3">
      <c r="A725" s="2">
        <v>727</v>
      </c>
      <c r="B725" s="2" t="s">
        <v>366</v>
      </c>
      <c r="C725" s="8" t="s">
        <v>8</v>
      </c>
      <c r="D725" s="2" t="s">
        <v>9</v>
      </c>
      <c r="F725" s="2">
        <v>30</v>
      </c>
      <c r="G725" s="3">
        <v>15</v>
      </c>
      <c r="H725" s="3" t="str">
        <f>IF(E725="","non terminato","terminato")</f>
        <v>non terminato</v>
      </c>
      <c r="J725" s="2">
        <v>727</v>
      </c>
      <c r="K725" s="2" t="str">
        <f t="shared" si="70"/>
        <v>F4343484</v>
      </c>
      <c r="L725" s="2" t="str">
        <f t="shared" si="71"/>
        <v>ITA</v>
      </c>
      <c r="M725" s="2" t="str">
        <f t="shared" si="72"/>
        <v>SG</v>
      </c>
      <c r="N725" s="2" t="str">
        <f t="shared" si="73"/>
        <v/>
      </c>
      <c r="O725" s="2">
        <v>30</v>
      </c>
      <c r="P725" s="3">
        <v>15</v>
      </c>
      <c r="Q725" s="3">
        <f t="shared" si="74"/>
        <v>450</v>
      </c>
      <c r="R725" s="3" t="str">
        <f t="shared" si="75"/>
        <v>ITA-SG-15</v>
      </c>
      <c r="S725" s="3" t="str">
        <f t="shared" si="76"/>
        <v>343</v>
      </c>
    </row>
    <row r="726" spans="1:19" ht="12.75" customHeight="1" x14ac:dyDescent="0.3">
      <c r="A726" s="2">
        <v>728</v>
      </c>
      <c r="B726" s="2" t="s">
        <v>366</v>
      </c>
      <c r="C726" s="8" t="s">
        <v>8</v>
      </c>
      <c r="D726" s="2" t="s">
        <v>9</v>
      </c>
      <c r="E726" s="7" t="s">
        <v>10</v>
      </c>
      <c r="F726" s="2">
        <v>0</v>
      </c>
      <c r="G726" s="3">
        <v>22</v>
      </c>
      <c r="H726" s="3" t="s">
        <v>10</v>
      </c>
      <c r="J726" s="2">
        <v>728</v>
      </c>
      <c r="K726" s="2" t="str">
        <f t="shared" si="70"/>
        <v>F4343484</v>
      </c>
      <c r="L726" s="2" t="str">
        <f t="shared" si="71"/>
        <v>ITA</v>
      </c>
      <c r="M726" s="2" t="str">
        <f t="shared" si="72"/>
        <v>SG</v>
      </c>
      <c r="N726" s="2" t="str">
        <f t="shared" si="73"/>
        <v>terminato</v>
      </c>
      <c r="O726" s="2">
        <v>0</v>
      </c>
      <c r="P726" s="3">
        <v>22</v>
      </c>
      <c r="Q726" s="3" t="str">
        <f t="shared" si="74"/>
        <v/>
      </c>
      <c r="R726" s="3" t="str">
        <f t="shared" si="75"/>
        <v>ITA-SG-22</v>
      </c>
      <c r="S726" s="3" t="str">
        <f t="shared" si="76"/>
        <v>343</v>
      </c>
    </row>
    <row r="727" spans="1:19" ht="12.75" customHeight="1" x14ac:dyDescent="0.3">
      <c r="A727" s="2">
        <v>729</v>
      </c>
      <c r="B727" s="2" t="s">
        <v>367</v>
      </c>
      <c r="C727" s="8" t="s">
        <v>8</v>
      </c>
      <c r="D727" s="2" t="s">
        <v>9</v>
      </c>
      <c r="E727" s="7" t="s">
        <v>10</v>
      </c>
      <c r="F727" s="2">
        <v>0</v>
      </c>
      <c r="G727" s="3">
        <v>22</v>
      </c>
      <c r="H727" s="3" t="s">
        <v>10</v>
      </c>
      <c r="J727" s="2">
        <v>729</v>
      </c>
      <c r="K727" s="2" t="str">
        <f t="shared" si="70"/>
        <v>G6919352</v>
      </c>
      <c r="L727" s="2" t="str">
        <f t="shared" si="71"/>
        <v>ITA</v>
      </c>
      <c r="M727" s="2" t="str">
        <f t="shared" si="72"/>
        <v>SG</v>
      </c>
      <c r="N727" s="2" t="str">
        <f t="shared" si="73"/>
        <v>terminato</v>
      </c>
      <c r="O727" s="2">
        <v>0</v>
      </c>
      <c r="P727" s="3">
        <v>22</v>
      </c>
      <c r="Q727" s="3" t="str">
        <f t="shared" si="74"/>
        <v/>
      </c>
      <c r="R727" s="3" t="str">
        <f t="shared" si="75"/>
        <v>ITA-SG-22</v>
      </c>
      <c r="S727" s="3" t="str">
        <f t="shared" si="76"/>
        <v>919</v>
      </c>
    </row>
    <row r="728" spans="1:19" ht="12.75" customHeight="1" x14ac:dyDescent="0.3">
      <c r="A728" s="2">
        <v>730</v>
      </c>
      <c r="B728" s="2" t="s">
        <v>367</v>
      </c>
      <c r="C728" s="8" t="s">
        <v>8</v>
      </c>
      <c r="D728" s="2" t="s">
        <v>9</v>
      </c>
      <c r="F728" s="2">
        <v>30</v>
      </c>
      <c r="G728" s="3">
        <v>17</v>
      </c>
      <c r="H728" s="3" t="str">
        <f>IF(E728="","non terminato","terminato")</f>
        <v>non terminato</v>
      </c>
      <c r="J728" s="2">
        <v>730</v>
      </c>
      <c r="K728" s="2" t="str">
        <f t="shared" si="70"/>
        <v>G6919352</v>
      </c>
      <c r="L728" s="2" t="str">
        <f t="shared" si="71"/>
        <v>ITA</v>
      </c>
      <c r="M728" s="2" t="str">
        <f t="shared" si="72"/>
        <v>SG</v>
      </c>
      <c r="N728" s="2" t="str">
        <f t="shared" si="73"/>
        <v/>
      </c>
      <c r="O728" s="2">
        <v>30</v>
      </c>
      <c r="P728" s="3">
        <v>17</v>
      </c>
      <c r="Q728" s="3">
        <f t="shared" si="74"/>
        <v>510</v>
      </c>
      <c r="R728" s="3" t="str">
        <f t="shared" si="75"/>
        <v>ITA-SG-17</v>
      </c>
      <c r="S728" s="3" t="str">
        <f t="shared" si="76"/>
        <v>919</v>
      </c>
    </row>
    <row r="729" spans="1:19" ht="12.75" customHeight="1" x14ac:dyDescent="0.3">
      <c r="A729" s="2">
        <v>731</v>
      </c>
      <c r="B729" s="2" t="s">
        <v>367</v>
      </c>
      <c r="C729" s="8" t="s">
        <v>8</v>
      </c>
      <c r="D729" s="2" t="s">
        <v>9</v>
      </c>
      <c r="F729" s="2">
        <v>20</v>
      </c>
      <c r="G729" s="3">
        <v>28</v>
      </c>
      <c r="H729" s="3" t="str">
        <f>IF(E729="","non terminato","terminato")</f>
        <v>non terminato</v>
      </c>
      <c r="J729" s="2">
        <v>731</v>
      </c>
      <c r="K729" s="2" t="str">
        <f t="shared" si="70"/>
        <v>G6919352</v>
      </c>
      <c r="L729" s="2" t="str">
        <f t="shared" si="71"/>
        <v>ITA</v>
      </c>
      <c r="M729" s="2" t="str">
        <f t="shared" si="72"/>
        <v>SG</v>
      </c>
      <c r="N729" s="2" t="str">
        <f t="shared" si="73"/>
        <v/>
      </c>
      <c r="O729" s="2">
        <v>20</v>
      </c>
      <c r="P729" s="3">
        <v>28</v>
      </c>
      <c r="Q729" s="3">
        <f t="shared" si="74"/>
        <v>560</v>
      </c>
      <c r="R729" s="3" t="str">
        <f t="shared" si="75"/>
        <v>ITA-SG-28</v>
      </c>
      <c r="S729" s="3" t="str">
        <f t="shared" si="76"/>
        <v>919</v>
      </c>
    </row>
    <row r="730" spans="1:19" ht="12.75" customHeight="1" x14ac:dyDescent="0.3">
      <c r="A730" s="2">
        <v>732</v>
      </c>
      <c r="B730" s="2" t="s">
        <v>368</v>
      </c>
      <c r="C730" s="8" t="s">
        <v>8</v>
      </c>
      <c r="D730" s="2" t="s">
        <v>51</v>
      </c>
      <c r="F730" s="2">
        <v>20</v>
      </c>
      <c r="G730" s="3">
        <v>21</v>
      </c>
      <c r="H730" s="3" t="str">
        <f>IF(E730="","non terminato","terminato")</f>
        <v>non terminato</v>
      </c>
      <c r="J730" s="2">
        <v>732</v>
      </c>
      <c r="K730" s="2" t="str">
        <f t="shared" si="70"/>
        <v>S1585155</v>
      </c>
      <c r="L730" s="2" t="str">
        <f t="shared" si="71"/>
        <v>ITA</v>
      </c>
      <c r="M730" s="2" t="str">
        <f t="shared" si="72"/>
        <v>zan S.R.L.</v>
      </c>
      <c r="N730" s="2" t="str">
        <f t="shared" si="73"/>
        <v/>
      </c>
      <c r="O730" s="2">
        <v>20</v>
      </c>
      <c r="P730" s="3">
        <v>21</v>
      </c>
      <c r="Q730" s="3">
        <f t="shared" si="74"/>
        <v>420</v>
      </c>
      <c r="R730" s="3" t="str">
        <f t="shared" si="75"/>
        <v>ITA-zan S.R.L.-21</v>
      </c>
      <c r="S730" s="3" t="str">
        <f t="shared" si="76"/>
        <v>585</v>
      </c>
    </row>
    <row r="731" spans="1:19" ht="12.75" customHeight="1" x14ac:dyDescent="0.3">
      <c r="A731" s="2">
        <v>733</v>
      </c>
      <c r="B731" s="2" t="s">
        <v>368</v>
      </c>
      <c r="C731" s="8" t="s">
        <v>8</v>
      </c>
      <c r="D731" s="2" t="s">
        <v>51</v>
      </c>
      <c r="F731" s="2">
        <v>30</v>
      </c>
      <c r="G731" s="3">
        <v>40</v>
      </c>
      <c r="H731" s="3" t="str">
        <f>IF(E731="","non terminato","terminato")</f>
        <v>non terminato</v>
      </c>
      <c r="J731" s="2">
        <v>733</v>
      </c>
      <c r="K731" s="2" t="str">
        <f t="shared" si="70"/>
        <v>S1585155</v>
      </c>
      <c r="L731" s="2" t="str">
        <f t="shared" si="71"/>
        <v>ITA</v>
      </c>
      <c r="M731" s="2" t="str">
        <f t="shared" si="72"/>
        <v>zan S.R.L.</v>
      </c>
      <c r="N731" s="2" t="str">
        <f t="shared" si="73"/>
        <v/>
      </c>
      <c r="O731" s="2">
        <v>30</v>
      </c>
      <c r="P731" s="3">
        <v>40</v>
      </c>
      <c r="Q731" s="3">
        <f t="shared" si="74"/>
        <v>1200</v>
      </c>
      <c r="R731" s="3" t="str">
        <f t="shared" si="75"/>
        <v>ITA-zan S.R.L.-40</v>
      </c>
      <c r="S731" s="3" t="str">
        <f t="shared" si="76"/>
        <v>585</v>
      </c>
    </row>
    <row r="732" spans="1:19" ht="12.75" customHeight="1" x14ac:dyDescent="0.3">
      <c r="A732" s="2">
        <v>734</v>
      </c>
      <c r="B732" s="2" t="s">
        <v>369</v>
      </c>
      <c r="C732" s="8" t="s">
        <v>8</v>
      </c>
      <c r="D732" s="2" t="s">
        <v>9</v>
      </c>
      <c r="E732" s="7" t="s">
        <v>10</v>
      </c>
      <c r="F732" s="2">
        <v>0</v>
      </c>
      <c r="G732" s="3">
        <v>38</v>
      </c>
      <c r="H732" s="3" t="s">
        <v>10</v>
      </c>
      <c r="J732" s="2">
        <v>734</v>
      </c>
      <c r="K732" s="2" t="str">
        <f t="shared" si="70"/>
        <v>S3372898</v>
      </c>
      <c r="L732" s="2" t="str">
        <f t="shared" si="71"/>
        <v>ITA</v>
      </c>
      <c r="M732" s="2" t="str">
        <f t="shared" si="72"/>
        <v>SG</v>
      </c>
      <c r="N732" s="2" t="str">
        <f t="shared" si="73"/>
        <v>terminato</v>
      </c>
      <c r="O732" s="2">
        <v>0</v>
      </c>
      <c r="P732" s="3">
        <v>38</v>
      </c>
      <c r="Q732" s="3" t="str">
        <f t="shared" si="74"/>
        <v/>
      </c>
      <c r="R732" s="3" t="str">
        <f t="shared" si="75"/>
        <v>ITA-SG-38</v>
      </c>
      <c r="S732" s="3" t="str">
        <f t="shared" si="76"/>
        <v>372</v>
      </c>
    </row>
    <row r="733" spans="1:19" ht="12.75" customHeight="1" x14ac:dyDescent="0.3">
      <c r="A733" s="2">
        <v>735</v>
      </c>
      <c r="B733" s="2" t="s">
        <v>369</v>
      </c>
      <c r="C733" s="8" t="s">
        <v>8</v>
      </c>
      <c r="D733" s="2" t="s">
        <v>9</v>
      </c>
      <c r="F733" s="2">
        <v>30</v>
      </c>
      <c r="G733" s="3">
        <v>34</v>
      </c>
      <c r="H733" s="3" t="str">
        <f>IF(E733="","non terminato","terminato")</f>
        <v>non terminato</v>
      </c>
      <c r="J733" s="2">
        <v>735</v>
      </c>
      <c r="K733" s="2" t="str">
        <f t="shared" si="70"/>
        <v>S3372898</v>
      </c>
      <c r="L733" s="2" t="str">
        <f t="shared" si="71"/>
        <v>ITA</v>
      </c>
      <c r="M733" s="2" t="str">
        <f t="shared" si="72"/>
        <v>SG</v>
      </c>
      <c r="N733" s="2" t="str">
        <f t="shared" si="73"/>
        <v/>
      </c>
      <c r="O733" s="2">
        <v>30</v>
      </c>
      <c r="P733" s="3">
        <v>34</v>
      </c>
      <c r="Q733" s="3">
        <f t="shared" si="74"/>
        <v>1020</v>
      </c>
      <c r="R733" s="3" t="str">
        <f t="shared" si="75"/>
        <v>ITA-SG-34</v>
      </c>
      <c r="S733" s="3" t="str">
        <f t="shared" si="76"/>
        <v>372</v>
      </c>
    </row>
    <row r="734" spans="1:19" ht="12.75" customHeight="1" x14ac:dyDescent="0.3">
      <c r="A734" s="2">
        <v>736</v>
      </c>
      <c r="B734" s="2" t="s">
        <v>370</v>
      </c>
      <c r="C734" s="8" t="s">
        <v>8</v>
      </c>
      <c r="D734" s="2" t="s">
        <v>33</v>
      </c>
      <c r="E734" s="7" t="s">
        <v>10</v>
      </c>
      <c r="F734" s="2">
        <v>0</v>
      </c>
      <c r="G734" s="3">
        <v>25</v>
      </c>
      <c r="H734" s="3" t="s">
        <v>10</v>
      </c>
      <c r="J734" s="2">
        <v>736</v>
      </c>
      <c r="K734" s="2" t="str">
        <f t="shared" si="70"/>
        <v>G6496679</v>
      </c>
      <c r="L734" s="2" t="str">
        <f t="shared" si="71"/>
        <v>ITA</v>
      </c>
      <c r="M734" s="2" t="str">
        <f t="shared" si="72"/>
        <v>zan VETRI</v>
      </c>
      <c r="N734" s="2" t="str">
        <f t="shared" si="73"/>
        <v>terminato</v>
      </c>
      <c r="O734" s="2">
        <v>0</v>
      </c>
      <c r="P734" s="3">
        <v>25</v>
      </c>
      <c r="Q734" s="3" t="str">
        <f t="shared" si="74"/>
        <v/>
      </c>
      <c r="R734" s="3" t="str">
        <f t="shared" si="75"/>
        <v>ITA-zan VETRI-25</v>
      </c>
      <c r="S734" s="3" t="str">
        <f t="shared" si="76"/>
        <v>496</v>
      </c>
    </row>
    <row r="735" spans="1:19" ht="12.75" customHeight="1" x14ac:dyDescent="0.3">
      <c r="A735" s="2">
        <v>737</v>
      </c>
      <c r="B735" s="2" t="s">
        <v>371</v>
      </c>
      <c r="C735" s="8" t="s">
        <v>8</v>
      </c>
      <c r="D735" s="2" t="s">
        <v>46</v>
      </c>
      <c r="F735" s="2">
        <v>30</v>
      </c>
      <c r="G735" s="3">
        <v>10</v>
      </c>
      <c r="H735" s="3" t="str">
        <f>IF(E735="","non terminato","terminato")</f>
        <v>non terminato</v>
      </c>
      <c r="J735" s="2">
        <v>737</v>
      </c>
      <c r="K735" s="2" t="str">
        <f t="shared" si="70"/>
        <v>M9370803</v>
      </c>
      <c r="L735" s="2" t="str">
        <f t="shared" si="71"/>
        <v>ITA</v>
      </c>
      <c r="M735" s="2" t="str">
        <f t="shared" si="72"/>
        <v>SICURpin SUD S.r.l</v>
      </c>
      <c r="N735" s="2" t="str">
        <f t="shared" si="73"/>
        <v/>
      </c>
      <c r="O735" s="2">
        <v>30</v>
      </c>
      <c r="P735" s="3">
        <v>10</v>
      </c>
      <c r="Q735" s="3">
        <f t="shared" si="74"/>
        <v>300</v>
      </c>
      <c r="R735" s="3" t="str">
        <f t="shared" si="75"/>
        <v>ITA-SICURpin SUD S.r.l-10</v>
      </c>
      <c r="S735" s="3" t="str">
        <f t="shared" si="76"/>
        <v>370</v>
      </c>
    </row>
    <row r="736" spans="1:19" ht="12.75" customHeight="1" x14ac:dyDescent="0.3">
      <c r="A736" s="2">
        <v>738</v>
      </c>
      <c r="B736" s="2" t="s">
        <v>371</v>
      </c>
      <c r="C736" s="8" t="s">
        <v>8</v>
      </c>
      <c r="D736" s="2" t="s">
        <v>46</v>
      </c>
      <c r="E736" s="7" t="s">
        <v>10</v>
      </c>
      <c r="F736" s="2">
        <v>0</v>
      </c>
      <c r="G736" s="3">
        <v>12</v>
      </c>
      <c r="H736" s="3" t="s">
        <v>10</v>
      </c>
      <c r="J736" s="2">
        <v>738</v>
      </c>
      <c r="K736" s="2" t="str">
        <f t="shared" si="70"/>
        <v>M9370803</v>
      </c>
      <c r="L736" s="2" t="str">
        <f t="shared" si="71"/>
        <v>ITA</v>
      </c>
      <c r="M736" s="2" t="str">
        <f t="shared" si="72"/>
        <v>SICURpin SUD S.r.l</v>
      </c>
      <c r="N736" s="2" t="str">
        <f t="shared" si="73"/>
        <v>terminato</v>
      </c>
      <c r="O736" s="2">
        <v>0</v>
      </c>
      <c r="P736" s="3">
        <v>12</v>
      </c>
      <c r="Q736" s="3" t="str">
        <f t="shared" si="74"/>
        <v/>
      </c>
      <c r="R736" s="3" t="str">
        <f t="shared" si="75"/>
        <v>ITA-SICURpin SUD S.r.l-12</v>
      </c>
      <c r="S736" s="3" t="str">
        <f t="shared" si="76"/>
        <v>370</v>
      </c>
    </row>
    <row r="737" spans="1:19" ht="12.75" customHeight="1" x14ac:dyDescent="0.3">
      <c r="A737" s="2">
        <v>739</v>
      </c>
      <c r="B737" s="2" t="s">
        <v>372</v>
      </c>
      <c r="C737" s="8" t="s">
        <v>8</v>
      </c>
      <c r="D737" s="2" t="s">
        <v>72</v>
      </c>
      <c r="E737" s="7" t="s">
        <v>10</v>
      </c>
      <c r="F737" s="2">
        <v>0</v>
      </c>
      <c r="G737" s="3">
        <v>24</v>
      </c>
      <c r="H737" s="3" t="s">
        <v>10</v>
      </c>
      <c r="J737" s="2">
        <v>739</v>
      </c>
      <c r="K737" s="2" t="str">
        <f t="shared" si="70"/>
        <v>A2391524</v>
      </c>
      <c r="L737" s="2" t="str">
        <f t="shared" si="71"/>
        <v>ITA</v>
      </c>
      <c r="M737" s="2" t="str">
        <f t="shared" si="72"/>
        <v>lollo SRL</v>
      </c>
      <c r="N737" s="2" t="str">
        <f t="shared" si="73"/>
        <v>terminato</v>
      </c>
      <c r="O737" s="2">
        <v>0</v>
      </c>
      <c r="P737" s="3">
        <v>24</v>
      </c>
      <c r="Q737" s="3" t="str">
        <f t="shared" si="74"/>
        <v/>
      </c>
      <c r="R737" s="3" t="str">
        <f t="shared" si="75"/>
        <v>ITA-lollo SRL-24</v>
      </c>
      <c r="S737" s="3" t="str">
        <f t="shared" si="76"/>
        <v>391</v>
      </c>
    </row>
    <row r="738" spans="1:19" ht="12.75" customHeight="1" x14ac:dyDescent="0.3">
      <c r="A738" s="2">
        <v>740</v>
      </c>
      <c r="B738" s="2" t="s">
        <v>373</v>
      </c>
      <c r="C738" s="8" t="s">
        <v>8</v>
      </c>
      <c r="D738" s="2" t="s">
        <v>72</v>
      </c>
      <c r="E738" s="7" t="s">
        <v>10</v>
      </c>
      <c r="F738" s="2">
        <v>0</v>
      </c>
      <c r="G738" s="3">
        <v>31</v>
      </c>
      <c r="H738" s="3" t="s">
        <v>10</v>
      </c>
      <c r="J738" s="2">
        <v>740</v>
      </c>
      <c r="K738" s="2" t="str">
        <f t="shared" si="70"/>
        <v>G9267262</v>
      </c>
      <c r="L738" s="2" t="str">
        <f t="shared" si="71"/>
        <v>ITA</v>
      </c>
      <c r="M738" s="2" t="str">
        <f t="shared" si="72"/>
        <v>lollo SRL</v>
      </c>
      <c r="N738" s="2" t="str">
        <f t="shared" si="73"/>
        <v>terminato</v>
      </c>
      <c r="O738" s="2">
        <v>0</v>
      </c>
      <c r="P738" s="3">
        <v>31</v>
      </c>
      <c r="Q738" s="3" t="str">
        <f t="shared" si="74"/>
        <v/>
      </c>
      <c r="R738" s="3" t="str">
        <f t="shared" si="75"/>
        <v>ITA-lollo SRL-31</v>
      </c>
      <c r="S738" s="3" t="str">
        <f t="shared" si="76"/>
        <v>267</v>
      </c>
    </row>
    <row r="739" spans="1:19" ht="12.75" customHeight="1" x14ac:dyDescent="0.3">
      <c r="A739" s="2">
        <v>741</v>
      </c>
      <c r="B739" s="2" t="s">
        <v>374</v>
      </c>
      <c r="C739" s="8" t="s">
        <v>8</v>
      </c>
      <c r="D739" s="2" t="s">
        <v>9</v>
      </c>
      <c r="E739" s="7" t="s">
        <v>10</v>
      </c>
      <c r="F739" s="2">
        <v>0</v>
      </c>
      <c r="G739" s="3">
        <v>34</v>
      </c>
      <c r="H739" s="3" t="s">
        <v>10</v>
      </c>
      <c r="J739" s="2">
        <v>741</v>
      </c>
      <c r="K739" s="2" t="str">
        <f t="shared" si="70"/>
        <v>L0223444</v>
      </c>
      <c r="L739" s="2" t="str">
        <f t="shared" si="71"/>
        <v>ITA</v>
      </c>
      <c r="M739" s="2" t="str">
        <f t="shared" si="72"/>
        <v>SG</v>
      </c>
      <c r="N739" s="2" t="str">
        <f t="shared" si="73"/>
        <v>terminato</v>
      </c>
      <c r="O739" s="2">
        <v>0</v>
      </c>
      <c r="P739" s="3">
        <v>34</v>
      </c>
      <c r="Q739" s="3" t="str">
        <f t="shared" si="74"/>
        <v/>
      </c>
      <c r="R739" s="3" t="str">
        <f t="shared" si="75"/>
        <v>ITA-SG-34</v>
      </c>
      <c r="S739" s="3" t="str">
        <f t="shared" si="76"/>
        <v>223</v>
      </c>
    </row>
    <row r="740" spans="1:19" ht="12.75" customHeight="1" x14ac:dyDescent="0.3">
      <c r="A740" s="2">
        <v>742</v>
      </c>
      <c r="B740" s="2" t="s">
        <v>374</v>
      </c>
      <c r="C740" s="8" t="s">
        <v>8</v>
      </c>
      <c r="D740" s="2" t="s">
        <v>9</v>
      </c>
      <c r="F740" s="2">
        <v>30</v>
      </c>
      <c r="G740" s="3">
        <v>28</v>
      </c>
      <c r="H740" s="3" t="str">
        <f>IF(E740="","non terminato","terminato")</f>
        <v>non terminato</v>
      </c>
      <c r="J740" s="2">
        <v>742</v>
      </c>
      <c r="K740" s="2" t="str">
        <f t="shared" si="70"/>
        <v>L0223444</v>
      </c>
      <c r="L740" s="2" t="str">
        <f t="shared" si="71"/>
        <v>ITA</v>
      </c>
      <c r="M740" s="2" t="str">
        <f t="shared" si="72"/>
        <v>SG</v>
      </c>
      <c r="N740" s="2" t="str">
        <f t="shared" si="73"/>
        <v/>
      </c>
      <c r="O740" s="2">
        <v>30</v>
      </c>
      <c r="P740" s="3">
        <v>28</v>
      </c>
      <c r="Q740" s="3">
        <f t="shared" si="74"/>
        <v>840</v>
      </c>
      <c r="R740" s="3" t="str">
        <f t="shared" si="75"/>
        <v>ITA-SG-28</v>
      </c>
      <c r="S740" s="3" t="str">
        <f t="shared" si="76"/>
        <v>223</v>
      </c>
    </row>
    <row r="741" spans="1:19" ht="12.75" customHeight="1" x14ac:dyDescent="0.3">
      <c r="A741" s="2">
        <v>743</v>
      </c>
      <c r="B741" s="2" t="s">
        <v>375</v>
      </c>
      <c r="C741" s="8" t="s">
        <v>8</v>
      </c>
      <c r="D741" s="2" t="s">
        <v>9</v>
      </c>
      <c r="F741" s="2">
        <v>30</v>
      </c>
      <c r="G741" s="3">
        <v>20</v>
      </c>
      <c r="H741" s="3" t="str">
        <f>IF(E741="","non terminato","terminato")</f>
        <v>non terminato</v>
      </c>
      <c r="J741" s="2">
        <v>743</v>
      </c>
      <c r="K741" s="2" t="str">
        <f t="shared" si="70"/>
        <v>S7533545</v>
      </c>
      <c r="L741" s="2" t="str">
        <f t="shared" si="71"/>
        <v>ITA</v>
      </c>
      <c r="M741" s="2" t="str">
        <f t="shared" si="72"/>
        <v>SG</v>
      </c>
      <c r="N741" s="2" t="str">
        <f t="shared" si="73"/>
        <v/>
      </c>
      <c r="O741" s="2">
        <v>30</v>
      </c>
      <c r="P741" s="3">
        <v>20</v>
      </c>
      <c r="Q741" s="3">
        <f t="shared" si="74"/>
        <v>600</v>
      </c>
      <c r="R741" s="3" t="str">
        <f t="shared" si="75"/>
        <v>ITA-SG-20</v>
      </c>
      <c r="S741" s="3" t="str">
        <f t="shared" si="76"/>
        <v>533</v>
      </c>
    </row>
    <row r="742" spans="1:19" ht="12.75" customHeight="1" x14ac:dyDescent="0.3">
      <c r="A742" s="2">
        <v>744</v>
      </c>
      <c r="B742" s="2" t="s">
        <v>375</v>
      </c>
      <c r="C742" s="8" t="s">
        <v>8</v>
      </c>
      <c r="D742" s="2" t="s">
        <v>9</v>
      </c>
      <c r="E742" s="7" t="s">
        <v>10</v>
      </c>
      <c r="F742" s="2">
        <v>0</v>
      </c>
      <c r="G742" s="3">
        <v>14</v>
      </c>
      <c r="H742" s="3" t="s">
        <v>10</v>
      </c>
      <c r="J742" s="2">
        <v>744</v>
      </c>
      <c r="K742" s="2" t="str">
        <f t="shared" si="70"/>
        <v>S7533545</v>
      </c>
      <c r="L742" s="2" t="str">
        <f t="shared" si="71"/>
        <v>ITA</v>
      </c>
      <c r="M742" s="2" t="str">
        <f t="shared" si="72"/>
        <v>SG</v>
      </c>
      <c r="N742" s="2" t="str">
        <f t="shared" si="73"/>
        <v>terminato</v>
      </c>
      <c r="O742" s="2">
        <v>0</v>
      </c>
      <c r="P742" s="3">
        <v>14</v>
      </c>
      <c r="Q742" s="3" t="str">
        <f t="shared" si="74"/>
        <v/>
      </c>
      <c r="R742" s="3" t="str">
        <f t="shared" si="75"/>
        <v>ITA-SG-14</v>
      </c>
      <c r="S742" s="3" t="str">
        <f t="shared" si="76"/>
        <v>533</v>
      </c>
    </row>
    <row r="743" spans="1:19" ht="12.75" customHeight="1" x14ac:dyDescent="0.3">
      <c r="A743" s="2">
        <v>745</v>
      </c>
      <c r="B743" s="2" t="s">
        <v>375</v>
      </c>
      <c r="C743" s="8" t="s">
        <v>8</v>
      </c>
      <c r="D743" s="2" t="s">
        <v>9</v>
      </c>
      <c r="F743" s="2">
        <v>20</v>
      </c>
      <c r="G743" s="3">
        <v>30</v>
      </c>
      <c r="H743" s="3" t="str">
        <f>IF(E743="","non terminato","terminato")</f>
        <v>non terminato</v>
      </c>
      <c r="J743" s="2">
        <v>745</v>
      </c>
      <c r="K743" s="2" t="str">
        <f t="shared" si="70"/>
        <v>S7533545</v>
      </c>
      <c r="L743" s="2" t="str">
        <f t="shared" si="71"/>
        <v>ITA</v>
      </c>
      <c r="M743" s="2" t="str">
        <f t="shared" si="72"/>
        <v>SG</v>
      </c>
      <c r="N743" s="2" t="str">
        <f t="shared" si="73"/>
        <v/>
      </c>
      <c r="O743" s="2">
        <v>20</v>
      </c>
      <c r="P743" s="3">
        <v>30</v>
      </c>
      <c r="Q743" s="3">
        <f t="shared" si="74"/>
        <v>600</v>
      </c>
      <c r="R743" s="3" t="str">
        <f t="shared" si="75"/>
        <v>ITA-SG-30</v>
      </c>
      <c r="S743" s="3" t="str">
        <f t="shared" si="76"/>
        <v>533</v>
      </c>
    </row>
    <row r="744" spans="1:19" ht="12.75" customHeight="1" x14ac:dyDescent="0.3">
      <c r="A744" s="2">
        <v>746</v>
      </c>
      <c r="B744" s="2" t="s">
        <v>375</v>
      </c>
      <c r="C744" s="8" t="s">
        <v>8</v>
      </c>
      <c r="D744" s="2" t="s">
        <v>9</v>
      </c>
      <c r="F744" s="2">
        <v>20</v>
      </c>
      <c r="G744" s="3">
        <v>13</v>
      </c>
      <c r="H744" s="3" t="str">
        <f>IF(E744="","non terminato","terminato")</f>
        <v>non terminato</v>
      </c>
      <c r="J744" s="2">
        <v>746</v>
      </c>
      <c r="K744" s="2" t="str">
        <f t="shared" si="70"/>
        <v>S7533545</v>
      </c>
      <c r="L744" s="2" t="str">
        <f t="shared" si="71"/>
        <v>ITA</v>
      </c>
      <c r="M744" s="2" t="str">
        <f t="shared" si="72"/>
        <v>SG</v>
      </c>
      <c r="N744" s="2" t="str">
        <f t="shared" si="73"/>
        <v/>
      </c>
      <c r="O744" s="2">
        <v>20</v>
      </c>
      <c r="P744" s="3">
        <v>13</v>
      </c>
      <c r="Q744" s="3">
        <f t="shared" si="74"/>
        <v>260</v>
      </c>
      <c r="R744" s="3" t="str">
        <f t="shared" si="75"/>
        <v>ITA-SG-13</v>
      </c>
      <c r="S744" s="3" t="str">
        <f t="shared" si="76"/>
        <v>533</v>
      </c>
    </row>
    <row r="745" spans="1:19" ht="12.75" customHeight="1" x14ac:dyDescent="0.3">
      <c r="A745" s="2">
        <v>747</v>
      </c>
      <c r="B745" s="2" t="s">
        <v>376</v>
      </c>
      <c r="C745" s="8" t="s">
        <v>8</v>
      </c>
      <c r="D745" s="2" t="s">
        <v>9</v>
      </c>
      <c r="F745" s="2">
        <v>30</v>
      </c>
      <c r="G745" s="3">
        <v>23</v>
      </c>
      <c r="H745" s="3" t="str">
        <f>IF(E745="","non terminato","terminato")</f>
        <v>non terminato</v>
      </c>
      <c r="J745" s="2">
        <v>747</v>
      </c>
      <c r="K745" s="2" t="str">
        <f t="shared" si="70"/>
        <v>P3915913</v>
      </c>
      <c r="L745" s="2" t="str">
        <f t="shared" si="71"/>
        <v>ITA</v>
      </c>
      <c r="M745" s="2" t="str">
        <f t="shared" si="72"/>
        <v>SG</v>
      </c>
      <c r="N745" s="2" t="str">
        <f t="shared" si="73"/>
        <v/>
      </c>
      <c r="O745" s="2">
        <v>30</v>
      </c>
      <c r="P745" s="3">
        <v>23</v>
      </c>
      <c r="Q745" s="3">
        <f t="shared" si="74"/>
        <v>690</v>
      </c>
      <c r="R745" s="3" t="str">
        <f t="shared" si="75"/>
        <v>ITA-SG-23</v>
      </c>
      <c r="S745" s="3" t="str">
        <f t="shared" si="76"/>
        <v>915</v>
      </c>
    </row>
    <row r="746" spans="1:19" ht="12.75" customHeight="1" x14ac:dyDescent="0.3">
      <c r="A746" s="2">
        <v>748</v>
      </c>
      <c r="B746" s="2" t="s">
        <v>376</v>
      </c>
      <c r="C746" s="8" t="s">
        <v>8</v>
      </c>
      <c r="D746" s="2" t="s">
        <v>9</v>
      </c>
      <c r="E746" s="7" t="s">
        <v>10</v>
      </c>
      <c r="F746" s="2">
        <v>0</v>
      </c>
      <c r="G746" s="3">
        <v>34</v>
      </c>
      <c r="H746" s="3" t="s">
        <v>10</v>
      </c>
      <c r="J746" s="2">
        <v>748</v>
      </c>
      <c r="K746" s="2" t="str">
        <f t="shared" si="70"/>
        <v>P3915913</v>
      </c>
      <c r="L746" s="2" t="str">
        <f t="shared" si="71"/>
        <v>ITA</v>
      </c>
      <c r="M746" s="2" t="str">
        <f t="shared" si="72"/>
        <v>SG</v>
      </c>
      <c r="N746" s="2" t="str">
        <f t="shared" si="73"/>
        <v>terminato</v>
      </c>
      <c r="O746" s="2">
        <v>0</v>
      </c>
      <c r="P746" s="3">
        <v>34</v>
      </c>
      <c r="Q746" s="3" t="str">
        <f t="shared" si="74"/>
        <v/>
      </c>
      <c r="R746" s="3" t="str">
        <f t="shared" si="75"/>
        <v>ITA-SG-34</v>
      </c>
      <c r="S746" s="3" t="str">
        <f t="shared" si="76"/>
        <v>915</v>
      </c>
    </row>
    <row r="747" spans="1:19" ht="12.75" customHeight="1" x14ac:dyDescent="0.3">
      <c r="A747" s="2">
        <v>749</v>
      </c>
      <c r="B747" s="2" t="s">
        <v>377</v>
      </c>
      <c r="C747" s="8" t="s">
        <v>8</v>
      </c>
      <c r="D747" s="2" t="s">
        <v>62</v>
      </c>
      <c r="F747" s="2">
        <v>30</v>
      </c>
      <c r="G747" s="3">
        <v>12</v>
      </c>
      <c r="H747" s="3" t="str">
        <f>IF(E747="","non terminato","terminato")</f>
        <v>non terminato</v>
      </c>
      <c r="J747" s="2">
        <v>749</v>
      </c>
      <c r="K747" s="2" t="str">
        <f t="shared" si="70"/>
        <v>S2323790</v>
      </c>
      <c r="L747" s="2" t="str">
        <f t="shared" si="71"/>
        <v>ITA</v>
      </c>
      <c r="M747" s="2" t="str">
        <f t="shared" si="72"/>
        <v>zan PAM</v>
      </c>
      <c r="N747" s="2" t="str">
        <f t="shared" si="73"/>
        <v/>
      </c>
      <c r="O747" s="2">
        <v>30</v>
      </c>
      <c r="P747" s="3">
        <v>12</v>
      </c>
      <c r="Q747" s="3">
        <f t="shared" si="74"/>
        <v>360</v>
      </c>
      <c r="R747" s="3" t="str">
        <f t="shared" si="75"/>
        <v>ITA-zan PAM-12</v>
      </c>
      <c r="S747" s="3" t="str">
        <f t="shared" si="76"/>
        <v>323</v>
      </c>
    </row>
    <row r="748" spans="1:19" ht="12.75" customHeight="1" x14ac:dyDescent="0.3">
      <c r="A748" s="2">
        <v>750</v>
      </c>
      <c r="B748" s="2" t="s">
        <v>377</v>
      </c>
      <c r="C748" s="8" t="s">
        <v>8</v>
      </c>
      <c r="D748" s="2" t="s">
        <v>62</v>
      </c>
      <c r="F748" s="2">
        <v>20</v>
      </c>
      <c r="G748" s="3">
        <v>29</v>
      </c>
      <c r="H748" s="3" t="str">
        <f>IF(E748="","non terminato","terminato")</f>
        <v>non terminato</v>
      </c>
      <c r="J748" s="2">
        <v>750</v>
      </c>
      <c r="K748" s="2" t="str">
        <f t="shared" si="70"/>
        <v>S2323790</v>
      </c>
      <c r="L748" s="2" t="str">
        <f t="shared" si="71"/>
        <v>ITA</v>
      </c>
      <c r="M748" s="2" t="str">
        <f t="shared" si="72"/>
        <v>zan PAM</v>
      </c>
      <c r="N748" s="2" t="str">
        <f t="shared" si="73"/>
        <v/>
      </c>
      <c r="O748" s="2">
        <v>20</v>
      </c>
      <c r="P748" s="3">
        <v>29</v>
      </c>
      <c r="Q748" s="3">
        <f t="shared" si="74"/>
        <v>580</v>
      </c>
      <c r="R748" s="3" t="str">
        <f t="shared" si="75"/>
        <v>ITA-zan PAM-29</v>
      </c>
      <c r="S748" s="3" t="str">
        <f t="shared" si="76"/>
        <v>323</v>
      </c>
    </row>
    <row r="749" spans="1:19" ht="12.75" customHeight="1" x14ac:dyDescent="0.3">
      <c r="A749" s="2">
        <v>751</v>
      </c>
      <c r="B749" s="2" t="s">
        <v>377</v>
      </c>
      <c r="C749" s="8" t="s">
        <v>8</v>
      </c>
      <c r="D749" s="2" t="s">
        <v>62</v>
      </c>
      <c r="E749" s="7" t="s">
        <v>10</v>
      </c>
      <c r="F749" s="2">
        <v>0</v>
      </c>
      <c r="G749" s="3">
        <v>15</v>
      </c>
      <c r="H749" s="3" t="s">
        <v>10</v>
      </c>
      <c r="J749" s="2">
        <v>751</v>
      </c>
      <c r="K749" s="2" t="str">
        <f t="shared" si="70"/>
        <v>S2323790</v>
      </c>
      <c r="L749" s="2" t="str">
        <f t="shared" si="71"/>
        <v>ITA</v>
      </c>
      <c r="M749" s="2" t="str">
        <f t="shared" si="72"/>
        <v>zan PAM</v>
      </c>
      <c r="N749" s="2" t="str">
        <f t="shared" si="73"/>
        <v>terminato</v>
      </c>
      <c r="O749" s="2">
        <v>0</v>
      </c>
      <c r="P749" s="3">
        <v>15</v>
      </c>
      <c r="Q749" s="3" t="str">
        <f t="shared" si="74"/>
        <v/>
      </c>
      <c r="R749" s="3" t="str">
        <f t="shared" si="75"/>
        <v>ITA-zan PAM-15</v>
      </c>
      <c r="S749" s="3" t="str">
        <f t="shared" si="76"/>
        <v>323</v>
      </c>
    </row>
    <row r="750" spans="1:19" ht="12.75" customHeight="1" x14ac:dyDescent="0.3">
      <c r="A750" s="2">
        <v>752</v>
      </c>
      <c r="B750" s="2" t="s">
        <v>378</v>
      </c>
      <c r="C750" s="2" t="s">
        <v>13</v>
      </c>
      <c r="D750" s="2" t="s">
        <v>20</v>
      </c>
      <c r="E750" s="7" t="s">
        <v>10</v>
      </c>
      <c r="F750" s="2">
        <v>0</v>
      </c>
      <c r="G750" s="3">
        <v>28</v>
      </c>
      <c r="H750" s="3" t="s">
        <v>10</v>
      </c>
      <c r="J750" s="2">
        <v>752</v>
      </c>
      <c r="K750" s="2" t="str">
        <f t="shared" si="70"/>
        <v>M2041966</v>
      </c>
      <c r="L750" s="2" t="str">
        <f t="shared" si="71"/>
        <v>EGY</v>
      </c>
      <c r="M750" s="2" t="str">
        <f t="shared" si="72"/>
        <v>zan pin assuf S.A.E.</v>
      </c>
      <c r="N750" s="2" t="str">
        <f t="shared" si="73"/>
        <v>terminato</v>
      </c>
      <c r="O750" s="2">
        <v>0</v>
      </c>
      <c r="P750" s="3">
        <v>28</v>
      </c>
      <c r="Q750" s="3" t="str">
        <f t="shared" si="74"/>
        <v/>
      </c>
      <c r="R750" s="3" t="str">
        <f t="shared" si="75"/>
        <v>EGY-zan pin assuf S.A.E.-28</v>
      </c>
      <c r="S750" s="3" t="str">
        <f t="shared" si="76"/>
        <v>041</v>
      </c>
    </row>
    <row r="751" spans="1:19" ht="12.75" customHeight="1" x14ac:dyDescent="0.3">
      <c r="A751" s="2">
        <v>753</v>
      </c>
      <c r="B751" s="2" t="s">
        <v>378</v>
      </c>
      <c r="C751" s="2" t="s">
        <v>13</v>
      </c>
      <c r="D751" s="2" t="s">
        <v>20</v>
      </c>
      <c r="F751" s="2">
        <v>30</v>
      </c>
      <c r="G751" s="3">
        <v>26</v>
      </c>
      <c r="H751" s="3" t="str">
        <f>IF(E751="","non terminato","terminato")</f>
        <v>non terminato</v>
      </c>
      <c r="J751" s="2">
        <v>753</v>
      </c>
      <c r="K751" s="2" t="str">
        <f t="shared" si="70"/>
        <v>M2041966</v>
      </c>
      <c r="L751" s="2" t="str">
        <f t="shared" si="71"/>
        <v>EGY</v>
      </c>
      <c r="M751" s="2" t="str">
        <f t="shared" si="72"/>
        <v>zan pin assuf S.A.E.</v>
      </c>
      <c r="N751" s="2" t="str">
        <f t="shared" si="73"/>
        <v/>
      </c>
      <c r="O751" s="2">
        <v>30</v>
      </c>
      <c r="P751" s="3">
        <v>26</v>
      </c>
      <c r="Q751" s="3">
        <f t="shared" si="74"/>
        <v>780</v>
      </c>
      <c r="R751" s="3" t="str">
        <f t="shared" si="75"/>
        <v>EGY-zan pin assuf S.A.E.-26</v>
      </c>
      <c r="S751" s="3" t="str">
        <f t="shared" si="76"/>
        <v>041</v>
      </c>
    </row>
    <row r="752" spans="1:19" ht="12.75" customHeight="1" x14ac:dyDescent="0.3">
      <c r="A752" s="2">
        <v>754</v>
      </c>
      <c r="B752" s="2" t="s">
        <v>378</v>
      </c>
      <c r="C752" s="2" t="s">
        <v>13</v>
      </c>
      <c r="D752" s="2" t="s">
        <v>20</v>
      </c>
      <c r="F752" s="2">
        <v>20</v>
      </c>
      <c r="G752" s="3">
        <v>35</v>
      </c>
      <c r="H752" s="3" t="str">
        <f>IF(E752="","non terminato","terminato")</f>
        <v>non terminato</v>
      </c>
      <c r="J752" s="2">
        <v>754</v>
      </c>
      <c r="K752" s="2" t="str">
        <f t="shared" si="70"/>
        <v>M2041966</v>
      </c>
      <c r="L752" s="2" t="str">
        <f t="shared" si="71"/>
        <v>EGY</v>
      </c>
      <c r="M752" s="2" t="str">
        <f t="shared" si="72"/>
        <v>zan pin assuf S.A.E.</v>
      </c>
      <c r="N752" s="2" t="str">
        <f t="shared" si="73"/>
        <v/>
      </c>
      <c r="O752" s="2">
        <v>20</v>
      </c>
      <c r="P752" s="3">
        <v>35</v>
      </c>
      <c r="Q752" s="3">
        <f t="shared" si="74"/>
        <v>700</v>
      </c>
      <c r="R752" s="3" t="str">
        <f t="shared" si="75"/>
        <v>EGY-zan pin assuf S.A.E.-35</v>
      </c>
      <c r="S752" s="3" t="str">
        <f t="shared" si="76"/>
        <v>041</v>
      </c>
    </row>
    <row r="753" spans="1:19" ht="12.75" customHeight="1" x14ac:dyDescent="0.3">
      <c r="A753" s="2">
        <v>755</v>
      </c>
      <c r="B753" s="2" t="s">
        <v>379</v>
      </c>
      <c r="C753" s="2" t="s">
        <v>27</v>
      </c>
      <c r="D753" s="2" t="s">
        <v>15</v>
      </c>
      <c r="E753" s="7" t="s">
        <v>10</v>
      </c>
      <c r="F753" s="2">
        <v>0</v>
      </c>
      <c r="G753" s="3">
        <v>19</v>
      </c>
      <c r="H753" s="3" t="s">
        <v>10</v>
      </c>
      <c r="J753" s="2">
        <v>755</v>
      </c>
      <c r="K753" s="2" t="str">
        <f t="shared" si="70"/>
        <v>T5508374</v>
      </c>
      <c r="L753" s="2" t="str">
        <f t="shared" si="71"/>
        <v>NON PRESENTE</v>
      </c>
      <c r="M753" s="2" t="str">
        <f t="shared" si="72"/>
        <v>EGYPTIAN SAE</v>
      </c>
      <c r="N753" s="2" t="str">
        <f t="shared" si="73"/>
        <v>terminato</v>
      </c>
      <c r="O753" s="2">
        <v>0</v>
      </c>
      <c r="P753" s="3">
        <v>19</v>
      </c>
      <c r="Q753" s="3" t="str">
        <f t="shared" si="74"/>
        <v/>
      </c>
      <c r="R753" s="3" t="str">
        <f t="shared" si="75"/>
        <v>NON PRESENTE-EGYPTIAN SAE-19</v>
      </c>
      <c r="S753" s="3" t="str">
        <f t="shared" si="76"/>
        <v>508</v>
      </c>
    </row>
    <row r="754" spans="1:19" ht="12.75" customHeight="1" x14ac:dyDescent="0.3">
      <c r="A754" s="2">
        <v>756</v>
      </c>
      <c r="B754" s="2" t="s">
        <v>380</v>
      </c>
      <c r="C754" s="8" t="s">
        <v>8</v>
      </c>
      <c r="D754" s="2" t="s">
        <v>44</v>
      </c>
      <c r="E754" s="7" t="s">
        <v>10</v>
      </c>
      <c r="F754" s="2">
        <v>0</v>
      </c>
      <c r="G754" s="3">
        <v>19</v>
      </c>
      <c r="H754" s="3" t="s">
        <v>10</v>
      </c>
      <c r="J754" s="2">
        <v>756</v>
      </c>
      <c r="K754" s="2" t="str">
        <f t="shared" si="70"/>
        <v>M1978251</v>
      </c>
      <c r="L754" s="2" t="str">
        <f t="shared" si="71"/>
        <v>ITA</v>
      </c>
      <c r="M754" s="2" t="str">
        <f t="shared" si="72"/>
        <v>zan pin SPA</v>
      </c>
      <c r="N754" s="2" t="str">
        <f t="shared" si="73"/>
        <v>terminato</v>
      </c>
      <c r="O754" s="2">
        <v>0</v>
      </c>
      <c r="P754" s="3">
        <v>19</v>
      </c>
      <c r="Q754" s="3" t="str">
        <f t="shared" si="74"/>
        <v/>
      </c>
      <c r="R754" s="3" t="str">
        <f t="shared" si="75"/>
        <v>ITA-zan pin SPA-19</v>
      </c>
      <c r="S754" s="3" t="str">
        <f t="shared" si="76"/>
        <v>978</v>
      </c>
    </row>
    <row r="755" spans="1:19" ht="12.75" customHeight="1" x14ac:dyDescent="0.3">
      <c r="A755" s="2">
        <v>757</v>
      </c>
      <c r="B755" s="2" t="s">
        <v>381</v>
      </c>
      <c r="C755" s="8" t="s">
        <v>8</v>
      </c>
      <c r="D755" s="2" t="s">
        <v>33</v>
      </c>
      <c r="E755" s="7" t="s">
        <v>10</v>
      </c>
      <c r="F755" s="2">
        <v>0</v>
      </c>
      <c r="G755" s="3">
        <v>15</v>
      </c>
      <c r="H755" s="3" t="s">
        <v>10</v>
      </c>
      <c r="J755" s="2">
        <v>757</v>
      </c>
      <c r="K755" s="2" t="str">
        <f t="shared" si="70"/>
        <v>K3824959</v>
      </c>
      <c r="L755" s="2" t="str">
        <f t="shared" si="71"/>
        <v>ITA</v>
      </c>
      <c r="M755" s="2" t="str">
        <f t="shared" si="72"/>
        <v>zan VETRI</v>
      </c>
      <c r="N755" s="2" t="str">
        <f t="shared" si="73"/>
        <v>terminato</v>
      </c>
      <c r="O755" s="2">
        <v>0</v>
      </c>
      <c r="P755" s="3">
        <v>15</v>
      </c>
      <c r="Q755" s="3" t="str">
        <f t="shared" si="74"/>
        <v/>
      </c>
      <c r="R755" s="3" t="str">
        <f t="shared" si="75"/>
        <v>ITA-zan VETRI-15</v>
      </c>
      <c r="S755" s="3" t="str">
        <f t="shared" si="76"/>
        <v>824</v>
      </c>
    </row>
    <row r="756" spans="1:19" ht="12.75" customHeight="1" x14ac:dyDescent="0.3">
      <c r="A756" s="2">
        <v>758</v>
      </c>
      <c r="B756" s="2" t="s">
        <v>382</v>
      </c>
      <c r="C756" s="8" t="s">
        <v>8</v>
      </c>
      <c r="D756" s="2" t="s">
        <v>33</v>
      </c>
      <c r="E756" s="7" t="s">
        <v>10</v>
      </c>
      <c r="F756" s="2">
        <v>0</v>
      </c>
      <c r="G756" s="3">
        <v>16</v>
      </c>
      <c r="H756" s="3" t="s">
        <v>10</v>
      </c>
      <c r="J756" s="2">
        <v>758</v>
      </c>
      <c r="K756" s="2" t="str">
        <f t="shared" si="70"/>
        <v>O5182422</v>
      </c>
      <c r="L756" s="2" t="str">
        <f t="shared" si="71"/>
        <v>ITA</v>
      </c>
      <c r="M756" s="2" t="str">
        <f t="shared" si="72"/>
        <v>zan VETRI</v>
      </c>
      <c r="N756" s="2" t="str">
        <f t="shared" si="73"/>
        <v>terminato</v>
      </c>
      <c r="O756" s="2">
        <v>0</v>
      </c>
      <c r="P756" s="3">
        <v>16</v>
      </c>
      <c r="Q756" s="3" t="str">
        <f t="shared" si="74"/>
        <v/>
      </c>
      <c r="R756" s="3" t="str">
        <f t="shared" si="75"/>
        <v>ITA-zan VETRI-16</v>
      </c>
      <c r="S756" s="3" t="str">
        <f t="shared" si="76"/>
        <v>182</v>
      </c>
    </row>
    <row r="757" spans="1:19" ht="12.75" customHeight="1" x14ac:dyDescent="0.3">
      <c r="A757" s="2">
        <v>759</v>
      </c>
      <c r="B757" s="2" t="s">
        <v>383</v>
      </c>
      <c r="C757" s="8" t="s">
        <v>8</v>
      </c>
      <c r="D757" s="2" t="s">
        <v>33</v>
      </c>
      <c r="F757" s="2">
        <v>20</v>
      </c>
      <c r="G757" s="3">
        <v>37</v>
      </c>
      <c r="H757" s="3" t="str">
        <f>IF(E757="","non terminato","terminato")</f>
        <v>non terminato</v>
      </c>
      <c r="J757" s="2">
        <v>759</v>
      </c>
      <c r="K757" s="2" t="str">
        <f t="shared" si="70"/>
        <v>D4556188</v>
      </c>
      <c r="L757" s="2" t="str">
        <f t="shared" si="71"/>
        <v>ITA</v>
      </c>
      <c r="M757" s="2" t="str">
        <f t="shared" si="72"/>
        <v>zan VETRI</v>
      </c>
      <c r="N757" s="2" t="str">
        <f t="shared" si="73"/>
        <v/>
      </c>
      <c r="O757" s="2">
        <v>20</v>
      </c>
      <c r="P757" s="3">
        <v>37</v>
      </c>
      <c r="Q757" s="3">
        <f t="shared" si="74"/>
        <v>740</v>
      </c>
      <c r="R757" s="3" t="str">
        <f t="shared" si="75"/>
        <v>ITA-zan VETRI-37</v>
      </c>
      <c r="S757" s="3" t="str">
        <f t="shared" si="76"/>
        <v>556</v>
      </c>
    </row>
    <row r="758" spans="1:19" ht="12.75" customHeight="1" x14ac:dyDescent="0.3">
      <c r="A758" s="2">
        <v>760</v>
      </c>
      <c r="B758" s="2" t="s">
        <v>383</v>
      </c>
      <c r="C758" s="8" t="s">
        <v>8</v>
      </c>
      <c r="D758" s="2" t="s">
        <v>33</v>
      </c>
      <c r="F758" s="2">
        <v>30</v>
      </c>
      <c r="G758" s="3">
        <v>26</v>
      </c>
      <c r="H758" s="3" t="str">
        <f>IF(E758="","non terminato","terminato")</f>
        <v>non terminato</v>
      </c>
      <c r="J758" s="2">
        <v>760</v>
      </c>
      <c r="K758" s="2" t="str">
        <f t="shared" si="70"/>
        <v>D4556188</v>
      </c>
      <c r="L758" s="2" t="str">
        <f t="shared" si="71"/>
        <v>ITA</v>
      </c>
      <c r="M758" s="2" t="str">
        <f t="shared" si="72"/>
        <v>zan VETRI</v>
      </c>
      <c r="N758" s="2" t="str">
        <f t="shared" si="73"/>
        <v/>
      </c>
      <c r="O758" s="2">
        <v>30</v>
      </c>
      <c r="P758" s="3">
        <v>26</v>
      </c>
      <c r="Q758" s="3">
        <f t="shared" si="74"/>
        <v>780</v>
      </c>
      <c r="R758" s="3" t="str">
        <f t="shared" si="75"/>
        <v>ITA-zan VETRI-26</v>
      </c>
      <c r="S758" s="3" t="str">
        <f t="shared" si="76"/>
        <v>556</v>
      </c>
    </row>
    <row r="759" spans="1:19" ht="12.75" customHeight="1" x14ac:dyDescent="0.3">
      <c r="A759" s="2">
        <v>761</v>
      </c>
      <c r="B759" s="2" t="s">
        <v>383</v>
      </c>
      <c r="C759" s="8" t="s">
        <v>8</v>
      </c>
      <c r="D759" s="2" t="s">
        <v>33</v>
      </c>
      <c r="E759" s="7" t="s">
        <v>10</v>
      </c>
      <c r="F759" s="2">
        <v>0</v>
      </c>
      <c r="G759" s="3">
        <v>37</v>
      </c>
      <c r="H759" s="3" t="s">
        <v>10</v>
      </c>
      <c r="J759" s="2">
        <v>761</v>
      </c>
      <c r="K759" s="2" t="str">
        <f t="shared" si="70"/>
        <v>D4556188</v>
      </c>
      <c r="L759" s="2" t="str">
        <f t="shared" si="71"/>
        <v>ITA</v>
      </c>
      <c r="M759" s="2" t="str">
        <f t="shared" si="72"/>
        <v>zan VETRI</v>
      </c>
      <c r="N759" s="2" t="str">
        <f t="shared" si="73"/>
        <v>terminato</v>
      </c>
      <c r="O759" s="2">
        <v>0</v>
      </c>
      <c r="P759" s="3">
        <v>37</v>
      </c>
      <c r="Q759" s="3" t="str">
        <f t="shared" si="74"/>
        <v/>
      </c>
      <c r="R759" s="3" t="str">
        <f t="shared" si="75"/>
        <v>ITA-zan VETRI-37</v>
      </c>
      <c r="S759" s="3" t="str">
        <f t="shared" si="76"/>
        <v>556</v>
      </c>
    </row>
    <row r="760" spans="1:19" ht="12.75" customHeight="1" x14ac:dyDescent="0.3">
      <c r="A760" s="2">
        <v>762</v>
      </c>
      <c r="B760" s="2" t="s">
        <v>384</v>
      </c>
      <c r="C760" s="8" t="s">
        <v>8</v>
      </c>
      <c r="D760" s="2" t="s">
        <v>44</v>
      </c>
      <c r="E760" s="7" t="s">
        <v>10</v>
      </c>
      <c r="F760" s="2">
        <v>0</v>
      </c>
      <c r="G760" s="3">
        <v>15</v>
      </c>
      <c r="H760" s="3" t="s">
        <v>10</v>
      </c>
      <c r="J760" s="2">
        <v>762</v>
      </c>
      <c r="K760" s="2" t="str">
        <f t="shared" si="70"/>
        <v>M6201866</v>
      </c>
      <c r="L760" s="2" t="str">
        <f t="shared" si="71"/>
        <v>ITA</v>
      </c>
      <c r="M760" s="2" t="str">
        <f t="shared" si="72"/>
        <v>zan pin SPA</v>
      </c>
      <c r="N760" s="2" t="str">
        <f t="shared" si="73"/>
        <v>terminato</v>
      </c>
      <c r="O760" s="2">
        <v>0</v>
      </c>
      <c r="P760" s="3">
        <v>15</v>
      </c>
      <c r="Q760" s="3" t="str">
        <f t="shared" si="74"/>
        <v/>
      </c>
      <c r="R760" s="3" t="str">
        <f t="shared" si="75"/>
        <v>ITA-zan pin SPA-15</v>
      </c>
      <c r="S760" s="3" t="str">
        <f t="shared" si="76"/>
        <v>201</v>
      </c>
    </row>
    <row r="761" spans="1:19" ht="12.75" customHeight="1" x14ac:dyDescent="0.3">
      <c r="A761" s="2">
        <v>763</v>
      </c>
      <c r="B761" s="2" t="s">
        <v>385</v>
      </c>
      <c r="C761" s="8" t="s">
        <v>8</v>
      </c>
      <c r="D761" s="2" t="s">
        <v>51</v>
      </c>
      <c r="F761" s="2">
        <v>30</v>
      </c>
      <c r="G761" s="3">
        <v>39</v>
      </c>
      <c r="H761" s="3" t="str">
        <f>IF(E761="","non terminato","terminato")</f>
        <v>non terminato</v>
      </c>
      <c r="J761" s="2">
        <v>763</v>
      </c>
      <c r="K761" s="2" t="str">
        <f t="shared" si="70"/>
        <v>G2059040</v>
      </c>
      <c r="L761" s="2" t="str">
        <f t="shared" si="71"/>
        <v>ITA</v>
      </c>
      <c r="M761" s="2" t="str">
        <f t="shared" si="72"/>
        <v>zan S.R.L.</v>
      </c>
      <c r="N761" s="2" t="str">
        <f t="shared" si="73"/>
        <v/>
      </c>
      <c r="O761" s="2">
        <v>30</v>
      </c>
      <c r="P761" s="3">
        <v>39</v>
      </c>
      <c r="Q761" s="3">
        <f t="shared" si="74"/>
        <v>1170</v>
      </c>
      <c r="R761" s="3" t="str">
        <f t="shared" si="75"/>
        <v>ITA-zan S.R.L.-39</v>
      </c>
      <c r="S761" s="3" t="str">
        <f t="shared" si="76"/>
        <v>059</v>
      </c>
    </row>
    <row r="762" spans="1:19" ht="12.75" customHeight="1" x14ac:dyDescent="0.3">
      <c r="A762" s="2">
        <v>764</v>
      </c>
      <c r="B762" s="2" t="s">
        <v>385</v>
      </c>
      <c r="C762" s="8" t="s">
        <v>8</v>
      </c>
      <c r="D762" s="2" t="s">
        <v>51</v>
      </c>
      <c r="F762" s="2">
        <v>20</v>
      </c>
      <c r="G762" s="3">
        <v>37</v>
      </c>
      <c r="H762" s="3" t="str">
        <f>IF(E762="","non terminato","terminato")</f>
        <v>non terminato</v>
      </c>
      <c r="J762" s="2">
        <v>764</v>
      </c>
      <c r="K762" s="2" t="str">
        <f t="shared" si="70"/>
        <v>G2059040</v>
      </c>
      <c r="L762" s="2" t="str">
        <f t="shared" si="71"/>
        <v>ITA</v>
      </c>
      <c r="M762" s="2" t="str">
        <f t="shared" si="72"/>
        <v>zan S.R.L.</v>
      </c>
      <c r="N762" s="2" t="str">
        <f t="shared" si="73"/>
        <v/>
      </c>
      <c r="O762" s="2">
        <v>20</v>
      </c>
      <c r="P762" s="3">
        <v>37</v>
      </c>
      <c r="Q762" s="3">
        <f t="shared" si="74"/>
        <v>740</v>
      </c>
      <c r="R762" s="3" t="str">
        <f t="shared" si="75"/>
        <v>ITA-zan S.R.L.-37</v>
      </c>
      <c r="S762" s="3" t="str">
        <f t="shared" si="76"/>
        <v>059</v>
      </c>
    </row>
    <row r="763" spans="1:19" ht="12.75" customHeight="1" x14ac:dyDescent="0.3">
      <c r="A763" s="2">
        <v>765</v>
      </c>
      <c r="B763" s="2" t="s">
        <v>385</v>
      </c>
      <c r="C763" s="8" t="s">
        <v>8</v>
      </c>
      <c r="D763" s="2" t="s">
        <v>51</v>
      </c>
      <c r="E763" s="7" t="s">
        <v>10</v>
      </c>
      <c r="F763" s="2">
        <v>0</v>
      </c>
      <c r="G763" s="3">
        <v>30</v>
      </c>
      <c r="H763" s="3" t="s">
        <v>10</v>
      </c>
      <c r="J763" s="2">
        <v>765</v>
      </c>
      <c r="K763" s="2" t="str">
        <f t="shared" si="70"/>
        <v>G2059040</v>
      </c>
      <c r="L763" s="2" t="str">
        <f t="shared" si="71"/>
        <v>ITA</v>
      </c>
      <c r="M763" s="2" t="str">
        <f t="shared" si="72"/>
        <v>zan S.R.L.</v>
      </c>
      <c r="N763" s="2" t="str">
        <f t="shared" si="73"/>
        <v>terminato</v>
      </c>
      <c r="O763" s="2">
        <v>0</v>
      </c>
      <c r="P763" s="3">
        <v>30</v>
      </c>
      <c r="Q763" s="3" t="str">
        <f t="shared" si="74"/>
        <v/>
      </c>
      <c r="R763" s="3" t="str">
        <f t="shared" si="75"/>
        <v>ITA-zan S.R.L.-30</v>
      </c>
      <c r="S763" s="3" t="str">
        <f t="shared" si="76"/>
        <v>059</v>
      </c>
    </row>
    <row r="764" spans="1:19" ht="12.75" customHeight="1" x14ac:dyDescent="0.3">
      <c r="A764" s="2">
        <v>766</v>
      </c>
      <c r="B764" s="2" t="s">
        <v>386</v>
      </c>
      <c r="C764" s="8" t="s">
        <v>8</v>
      </c>
      <c r="D764" s="2" t="s">
        <v>51</v>
      </c>
      <c r="F764" s="2">
        <v>20</v>
      </c>
      <c r="G764" s="3">
        <v>22</v>
      </c>
      <c r="H764" s="3" t="str">
        <f>IF(E764="","non terminato","terminato")</f>
        <v>non terminato</v>
      </c>
      <c r="J764" s="2">
        <v>766</v>
      </c>
      <c r="K764" s="2" t="str">
        <f t="shared" si="70"/>
        <v>G1756840</v>
      </c>
      <c r="L764" s="2" t="str">
        <f t="shared" si="71"/>
        <v>ITA</v>
      </c>
      <c r="M764" s="2" t="str">
        <f t="shared" si="72"/>
        <v>zan S.R.L.</v>
      </c>
      <c r="N764" s="2" t="str">
        <f t="shared" si="73"/>
        <v/>
      </c>
      <c r="O764" s="2">
        <v>20</v>
      </c>
      <c r="P764" s="3">
        <v>22</v>
      </c>
      <c r="Q764" s="3">
        <f t="shared" si="74"/>
        <v>440</v>
      </c>
      <c r="R764" s="3" t="str">
        <f t="shared" si="75"/>
        <v>ITA-zan S.R.L.-22</v>
      </c>
      <c r="S764" s="3" t="str">
        <f t="shared" si="76"/>
        <v>756</v>
      </c>
    </row>
    <row r="765" spans="1:19" ht="12.75" customHeight="1" x14ac:dyDescent="0.3">
      <c r="A765" s="2">
        <v>767</v>
      </c>
      <c r="B765" s="2" t="s">
        <v>387</v>
      </c>
      <c r="C765" s="8" t="s">
        <v>8</v>
      </c>
      <c r="D765" s="2" t="s">
        <v>62</v>
      </c>
      <c r="F765" s="2">
        <v>20</v>
      </c>
      <c r="G765" s="3">
        <v>30</v>
      </c>
      <c r="H765" s="3" t="str">
        <f>IF(E765="","non terminato","terminato")</f>
        <v>non terminato</v>
      </c>
      <c r="J765" s="2">
        <v>767</v>
      </c>
      <c r="K765" s="2" t="str">
        <f t="shared" si="70"/>
        <v>F2518099</v>
      </c>
      <c r="L765" s="2" t="str">
        <f t="shared" si="71"/>
        <v>ITA</v>
      </c>
      <c r="M765" s="2" t="str">
        <f t="shared" si="72"/>
        <v>zan PAM</v>
      </c>
      <c r="N765" s="2" t="str">
        <f t="shared" si="73"/>
        <v/>
      </c>
      <c r="O765" s="2">
        <v>20</v>
      </c>
      <c r="P765" s="3">
        <v>30</v>
      </c>
      <c r="Q765" s="3">
        <f t="shared" si="74"/>
        <v>600</v>
      </c>
      <c r="R765" s="3" t="str">
        <f t="shared" si="75"/>
        <v>ITA-zan PAM-30</v>
      </c>
      <c r="S765" s="3" t="str">
        <f t="shared" si="76"/>
        <v>518</v>
      </c>
    </row>
    <row r="766" spans="1:19" ht="12.75" customHeight="1" x14ac:dyDescent="0.3">
      <c r="A766" s="2">
        <v>768</v>
      </c>
      <c r="B766" s="2" t="s">
        <v>387</v>
      </c>
      <c r="C766" s="8" t="s">
        <v>8</v>
      </c>
      <c r="D766" s="2" t="s">
        <v>62</v>
      </c>
      <c r="F766" s="2">
        <v>30</v>
      </c>
      <c r="G766" s="3">
        <v>31</v>
      </c>
      <c r="H766" s="3" t="str">
        <f>IF(E766="","non terminato","terminato")</f>
        <v>non terminato</v>
      </c>
      <c r="J766" s="2">
        <v>768</v>
      </c>
      <c r="K766" s="2" t="str">
        <f t="shared" si="70"/>
        <v>F2518099</v>
      </c>
      <c r="L766" s="2" t="str">
        <f t="shared" si="71"/>
        <v>ITA</v>
      </c>
      <c r="M766" s="2" t="str">
        <f t="shared" si="72"/>
        <v>zan PAM</v>
      </c>
      <c r="N766" s="2" t="str">
        <f t="shared" si="73"/>
        <v/>
      </c>
      <c r="O766" s="2">
        <v>30</v>
      </c>
      <c r="P766" s="3">
        <v>31</v>
      </c>
      <c r="Q766" s="3">
        <f t="shared" si="74"/>
        <v>930</v>
      </c>
      <c r="R766" s="3" t="str">
        <f t="shared" si="75"/>
        <v>ITA-zan PAM-31</v>
      </c>
      <c r="S766" s="3" t="str">
        <f t="shared" si="76"/>
        <v>518</v>
      </c>
    </row>
    <row r="767" spans="1:19" ht="12.75" customHeight="1" x14ac:dyDescent="0.3">
      <c r="A767" s="2">
        <v>769</v>
      </c>
      <c r="B767" s="2" t="s">
        <v>387</v>
      </c>
      <c r="C767" s="8" t="s">
        <v>8</v>
      </c>
      <c r="D767" s="2" t="s">
        <v>62</v>
      </c>
      <c r="E767" s="7" t="s">
        <v>10</v>
      </c>
      <c r="F767" s="2">
        <v>0</v>
      </c>
      <c r="G767" s="3">
        <v>29</v>
      </c>
      <c r="H767" s="3" t="s">
        <v>10</v>
      </c>
      <c r="J767" s="2">
        <v>769</v>
      </c>
      <c r="K767" s="2" t="str">
        <f t="shared" si="70"/>
        <v>F2518099</v>
      </c>
      <c r="L767" s="2" t="str">
        <f t="shared" si="71"/>
        <v>ITA</v>
      </c>
      <c r="M767" s="2" t="str">
        <f t="shared" si="72"/>
        <v>zan PAM</v>
      </c>
      <c r="N767" s="2" t="str">
        <f t="shared" si="73"/>
        <v>terminato</v>
      </c>
      <c r="O767" s="2">
        <v>0</v>
      </c>
      <c r="P767" s="3">
        <v>29</v>
      </c>
      <c r="Q767" s="3" t="str">
        <f t="shared" si="74"/>
        <v/>
      </c>
      <c r="R767" s="3" t="str">
        <f t="shared" si="75"/>
        <v>ITA-zan PAM-29</v>
      </c>
      <c r="S767" s="3" t="str">
        <f t="shared" si="76"/>
        <v>518</v>
      </c>
    </row>
    <row r="768" spans="1:19" ht="12.75" customHeight="1" x14ac:dyDescent="0.3">
      <c r="A768" s="2">
        <v>770</v>
      </c>
      <c r="B768" s="2" t="s">
        <v>388</v>
      </c>
      <c r="C768" s="8" t="s">
        <v>8</v>
      </c>
      <c r="D768" s="2" t="s">
        <v>9</v>
      </c>
      <c r="E768" s="7" t="s">
        <v>10</v>
      </c>
      <c r="F768" s="2">
        <v>0</v>
      </c>
      <c r="G768" s="3">
        <v>13</v>
      </c>
      <c r="H768" s="3" t="s">
        <v>10</v>
      </c>
      <c r="J768" s="2">
        <v>770</v>
      </c>
      <c r="K768" s="2" t="str">
        <f t="shared" si="70"/>
        <v>S4885596</v>
      </c>
      <c r="L768" s="2" t="str">
        <f t="shared" si="71"/>
        <v>ITA</v>
      </c>
      <c r="M768" s="2" t="str">
        <f t="shared" si="72"/>
        <v>SG</v>
      </c>
      <c r="N768" s="2" t="str">
        <f t="shared" si="73"/>
        <v>terminato</v>
      </c>
      <c r="O768" s="2">
        <v>0</v>
      </c>
      <c r="P768" s="3">
        <v>13</v>
      </c>
      <c r="Q768" s="3" t="str">
        <f t="shared" si="74"/>
        <v/>
      </c>
      <c r="R768" s="3" t="str">
        <f t="shared" si="75"/>
        <v>ITA-SG-13</v>
      </c>
      <c r="S768" s="3" t="str">
        <f t="shared" si="76"/>
        <v>885</v>
      </c>
    </row>
    <row r="769" spans="1:19" ht="12.75" customHeight="1" x14ac:dyDescent="0.3">
      <c r="A769" s="2">
        <v>771</v>
      </c>
      <c r="B769" s="2" t="s">
        <v>388</v>
      </c>
      <c r="C769" s="8" t="s">
        <v>8</v>
      </c>
      <c r="D769" s="2" t="s">
        <v>9</v>
      </c>
      <c r="F769" s="2">
        <v>30</v>
      </c>
      <c r="G769" s="3">
        <v>32</v>
      </c>
      <c r="H769" s="3" t="str">
        <f>IF(E769="","non terminato","terminato")</f>
        <v>non terminato</v>
      </c>
      <c r="J769" s="2">
        <v>771</v>
      </c>
      <c r="K769" s="2" t="str">
        <f t="shared" si="70"/>
        <v>S4885596</v>
      </c>
      <c r="L769" s="2" t="str">
        <f t="shared" si="71"/>
        <v>ITA</v>
      </c>
      <c r="M769" s="2" t="str">
        <f t="shared" si="72"/>
        <v>SG</v>
      </c>
      <c r="N769" s="2" t="str">
        <f t="shared" si="73"/>
        <v/>
      </c>
      <c r="O769" s="2">
        <v>30</v>
      </c>
      <c r="P769" s="3">
        <v>32</v>
      </c>
      <c r="Q769" s="3">
        <f t="shared" si="74"/>
        <v>960</v>
      </c>
      <c r="R769" s="3" t="str">
        <f t="shared" si="75"/>
        <v>ITA-SG-32</v>
      </c>
      <c r="S769" s="3" t="str">
        <f t="shared" si="76"/>
        <v>885</v>
      </c>
    </row>
    <row r="770" spans="1:19" ht="12.75" customHeight="1" x14ac:dyDescent="0.3">
      <c r="A770" s="2">
        <v>772</v>
      </c>
      <c r="B770" s="2" t="s">
        <v>389</v>
      </c>
      <c r="C770" s="8" t="s">
        <v>8</v>
      </c>
      <c r="D770" s="2" t="s">
        <v>33</v>
      </c>
      <c r="E770" s="7" t="s">
        <v>10</v>
      </c>
      <c r="F770" s="2">
        <v>0</v>
      </c>
      <c r="G770" s="3">
        <v>24</v>
      </c>
      <c r="H770" s="3" t="s">
        <v>10</v>
      </c>
      <c r="J770" s="2">
        <v>772</v>
      </c>
      <c r="K770" s="2" t="str">
        <f t="shared" ref="K770:K833" si="77">TRIM(B770)</f>
        <v>R8235310</v>
      </c>
      <c r="L770" s="2" t="str">
        <f t="shared" ref="L770:L833" si="78">TRIM(C770)</f>
        <v>ITA</v>
      </c>
      <c r="M770" s="2" t="str">
        <f t="shared" ref="M770:M833" si="79">TRIM(D770)</f>
        <v>zan VETRI</v>
      </c>
      <c r="N770" s="2" t="str">
        <f t="shared" ref="N770:N833" si="80">TRIM(E770)</f>
        <v>terminato</v>
      </c>
      <c r="O770" s="2">
        <v>0</v>
      </c>
      <c r="P770" s="3">
        <v>24</v>
      </c>
      <c r="Q770" s="3" t="str">
        <f t="shared" si="74"/>
        <v/>
      </c>
      <c r="R770" s="3" t="str">
        <f t="shared" si="75"/>
        <v>ITA-zan VETRI-24</v>
      </c>
      <c r="S770" s="3" t="str">
        <f t="shared" si="76"/>
        <v>235</v>
      </c>
    </row>
    <row r="771" spans="1:19" ht="12.75" customHeight="1" x14ac:dyDescent="0.3">
      <c r="A771" s="2">
        <v>773</v>
      </c>
      <c r="B771" s="2" t="s">
        <v>390</v>
      </c>
      <c r="C771" s="8" t="s">
        <v>8</v>
      </c>
      <c r="D771" s="2" t="s">
        <v>94</v>
      </c>
      <c r="E771" s="7" t="s">
        <v>10</v>
      </c>
      <c r="F771" s="2">
        <v>0</v>
      </c>
      <c r="G771" s="3">
        <v>34</v>
      </c>
      <c r="H771" s="3" t="s">
        <v>10</v>
      </c>
      <c r="J771" s="2">
        <v>773</v>
      </c>
      <c r="K771" s="2" t="str">
        <f t="shared" si="77"/>
        <v>V3390912</v>
      </c>
      <c r="L771" s="2" t="str">
        <f t="shared" si="78"/>
        <v>ITA</v>
      </c>
      <c r="M771" s="2" t="str">
        <f t="shared" si="79"/>
        <v>zan SPA</v>
      </c>
      <c r="N771" s="2" t="str">
        <f t="shared" si="80"/>
        <v>terminato</v>
      </c>
      <c r="O771" s="2">
        <v>0</v>
      </c>
      <c r="P771" s="3">
        <v>34</v>
      </c>
      <c r="Q771" s="3" t="str">
        <f t="shared" ref="Q771:Q834" si="81">IF(F771=0,"",F771*G771)</f>
        <v/>
      </c>
      <c r="R771" s="3" t="str">
        <f t="shared" ref="R771:R834" si="82">_xlfn.CONCAT(C771,"-",D771,"-",G771)</f>
        <v>ITA-zan SPA-34</v>
      </c>
      <c r="S771" s="3" t="str">
        <f t="shared" ref="S771:S834" si="83">MID(B771,3,3)</f>
        <v>390</v>
      </c>
    </row>
    <row r="772" spans="1:19" ht="12.75" customHeight="1" x14ac:dyDescent="0.3">
      <c r="A772" s="2">
        <v>774</v>
      </c>
      <c r="B772" s="2" t="s">
        <v>390</v>
      </c>
      <c r="C772" s="8" t="s">
        <v>8</v>
      </c>
      <c r="D772" s="2" t="s">
        <v>94</v>
      </c>
      <c r="F772" s="2">
        <v>30</v>
      </c>
      <c r="G772" s="3">
        <v>39</v>
      </c>
      <c r="H772" s="3" t="str">
        <f>IF(E772="","non terminato","terminato")</f>
        <v>non terminato</v>
      </c>
      <c r="J772" s="2">
        <v>774</v>
      </c>
      <c r="K772" s="2" t="str">
        <f t="shared" si="77"/>
        <v>V3390912</v>
      </c>
      <c r="L772" s="2" t="str">
        <f t="shared" si="78"/>
        <v>ITA</v>
      </c>
      <c r="M772" s="2" t="str">
        <f t="shared" si="79"/>
        <v>zan SPA</v>
      </c>
      <c r="N772" s="2" t="str">
        <f t="shared" si="80"/>
        <v/>
      </c>
      <c r="O772" s="2">
        <v>30</v>
      </c>
      <c r="P772" s="3">
        <v>39</v>
      </c>
      <c r="Q772" s="3">
        <f t="shared" si="81"/>
        <v>1170</v>
      </c>
      <c r="R772" s="3" t="str">
        <f t="shared" si="82"/>
        <v>ITA-zan SPA-39</v>
      </c>
      <c r="S772" s="3" t="str">
        <f t="shared" si="83"/>
        <v>390</v>
      </c>
    </row>
    <row r="773" spans="1:19" ht="12.75" customHeight="1" x14ac:dyDescent="0.3">
      <c r="A773" s="2">
        <v>775</v>
      </c>
      <c r="B773" s="2" t="s">
        <v>390</v>
      </c>
      <c r="C773" s="8" t="s">
        <v>8</v>
      </c>
      <c r="D773" s="2" t="s">
        <v>94</v>
      </c>
      <c r="F773" s="2">
        <v>20</v>
      </c>
      <c r="G773" s="3">
        <v>20</v>
      </c>
      <c r="H773" s="3" t="str">
        <f>IF(E773="","non terminato","terminato")</f>
        <v>non terminato</v>
      </c>
      <c r="J773" s="2">
        <v>775</v>
      </c>
      <c r="K773" s="2" t="str">
        <f t="shared" si="77"/>
        <v>V3390912</v>
      </c>
      <c r="L773" s="2" t="str">
        <f t="shared" si="78"/>
        <v>ITA</v>
      </c>
      <c r="M773" s="2" t="str">
        <f t="shared" si="79"/>
        <v>zan SPA</v>
      </c>
      <c r="N773" s="2" t="str">
        <f t="shared" si="80"/>
        <v/>
      </c>
      <c r="O773" s="2">
        <v>20</v>
      </c>
      <c r="P773" s="3">
        <v>20</v>
      </c>
      <c r="Q773" s="3">
        <f t="shared" si="81"/>
        <v>400</v>
      </c>
      <c r="R773" s="3" t="str">
        <f t="shared" si="82"/>
        <v>ITA-zan SPA-20</v>
      </c>
      <c r="S773" s="3" t="str">
        <f t="shared" si="83"/>
        <v>390</v>
      </c>
    </row>
    <row r="774" spans="1:19" ht="12.75" customHeight="1" x14ac:dyDescent="0.3">
      <c r="A774" s="2">
        <v>776</v>
      </c>
      <c r="B774" s="2" t="s">
        <v>391</v>
      </c>
      <c r="C774" s="8" t="s">
        <v>8</v>
      </c>
      <c r="D774" s="2" t="s">
        <v>9</v>
      </c>
      <c r="E774" s="7" t="s">
        <v>10</v>
      </c>
      <c r="F774" s="2">
        <v>0</v>
      </c>
      <c r="G774" s="3">
        <v>17</v>
      </c>
      <c r="H774" s="3" t="s">
        <v>10</v>
      </c>
      <c r="J774" s="2">
        <v>776</v>
      </c>
      <c r="K774" s="2" t="str">
        <f t="shared" si="77"/>
        <v>A6758765</v>
      </c>
      <c r="L774" s="2" t="str">
        <f t="shared" si="78"/>
        <v>ITA</v>
      </c>
      <c r="M774" s="2" t="str">
        <f t="shared" si="79"/>
        <v>SG</v>
      </c>
      <c r="N774" s="2" t="str">
        <f t="shared" si="80"/>
        <v>terminato</v>
      </c>
      <c r="O774" s="2">
        <v>0</v>
      </c>
      <c r="P774" s="3">
        <v>17</v>
      </c>
      <c r="Q774" s="3" t="str">
        <f t="shared" si="81"/>
        <v/>
      </c>
      <c r="R774" s="3" t="str">
        <f t="shared" si="82"/>
        <v>ITA-SG-17</v>
      </c>
      <c r="S774" s="3" t="str">
        <f t="shared" si="83"/>
        <v>758</v>
      </c>
    </row>
    <row r="775" spans="1:19" ht="12.75" customHeight="1" x14ac:dyDescent="0.3">
      <c r="A775" s="2">
        <v>777</v>
      </c>
      <c r="B775" s="2" t="s">
        <v>392</v>
      </c>
      <c r="C775" s="8" t="s">
        <v>8</v>
      </c>
      <c r="D775" s="2" t="s">
        <v>44</v>
      </c>
      <c r="F775" s="2">
        <v>20</v>
      </c>
      <c r="G775" s="3">
        <v>18</v>
      </c>
      <c r="H775" s="3" t="str">
        <f>IF(E775="","non terminato","terminato")</f>
        <v>non terminato</v>
      </c>
      <c r="J775" s="2">
        <v>777</v>
      </c>
      <c r="K775" s="2" t="str">
        <f t="shared" si="77"/>
        <v>F6640131</v>
      </c>
      <c r="L775" s="2" t="str">
        <f t="shared" si="78"/>
        <v>ITA</v>
      </c>
      <c r="M775" s="2" t="str">
        <f t="shared" si="79"/>
        <v>zan pin SPA</v>
      </c>
      <c r="N775" s="2" t="str">
        <f t="shared" si="80"/>
        <v/>
      </c>
      <c r="O775" s="2">
        <v>20</v>
      </c>
      <c r="P775" s="3">
        <v>18</v>
      </c>
      <c r="Q775" s="3">
        <f t="shared" si="81"/>
        <v>360</v>
      </c>
      <c r="R775" s="3" t="str">
        <f t="shared" si="82"/>
        <v>ITA-zan pin SPA-18</v>
      </c>
      <c r="S775" s="3" t="str">
        <f t="shared" si="83"/>
        <v>640</v>
      </c>
    </row>
    <row r="776" spans="1:19" ht="12.75" customHeight="1" x14ac:dyDescent="0.3">
      <c r="A776" s="2">
        <v>778</v>
      </c>
      <c r="B776" s="2" t="s">
        <v>392</v>
      </c>
      <c r="C776" s="8" t="s">
        <v>8</v>
      </c>
      <c r="D776" s="2" t="s">
        <v>44</v>
      </c>
      <c r="F776" s="2">
        <v>30</v>
      </c>
      <c r="G776" s="3">
        <v>35</v>
      </c>
      <c r="H776" s="3" t="str">
        <f>IF(E776="","non terminato","terminato")</f>
        <v>non terminato</v>
      </c>
      <c r="J776" s="2">
        <v>778</v>
      </c>
      <c r="K776" s="2" t="str">
        <f t="shared" si="77"/>
        <v>F6640131</v>
      </c>
      <c r="L776" s="2" t="str">
        <f t="shared" si="78"/>
        <v>ITA</v>
      </c>
      <c r="M776" s="2" t="str">
        <f t="shared" si="79"/>
        <v>zan pin SPA</v>
      </c>
      <c r="N776" s="2" t="str">
        <f t="shared" si="80"/>
        <v/>
      </c>
      <c r="O776" s="2">
        <v>30</v>
      </c>
      <c r="P776" s="3">
        <v>35</v>
      </c>
      <c r="Q776" s="3">
        <f t="shared" si="81"/>
        <v>1050</v>
      </c>
      <c r="R776" s="3" t="str">
        <f t="shared" si="82"/>
        <v>ITA-zan pin SPA-35</v>
      </c>
      <c r="S776" s="3" t="str">
        <f t="shared" si="83"/>
        <v>640</v>
      </c>
    </row>
    <row r="777" spans="1:19" ht="12.75" customHeight="1" x14ac:dyDescent="0.3">
      <c r="A777" s="2">
        <v>779</v>
      </c>
      <c r="B777" s="2" t="s">
        <v>392</v>
      </c>
      <c r="C777" s="8" t="s">
        <v>8</v>
      </c>
      <c r="D777" s="2" t="s">
        <v>44</v>
      </c>
      <c r="E777" s="7" t="s">
        <v>10</v>
      </c>
      <c r="F777" s="2">
        <v>0</v>
      </c>
      <c r="G777" s="3">
        <v>17</v>
      </c>
      <c r="H777" s="3" t="s">
        <v>10</v>
      </c>
      <c r="J777" s="2">
        <v>779</v>
      </c>
      <c r="K777" s="2" t="str">
        <f t="shared" si="77"/>
        <v>F6640131</v>
      </c>
      <c r="L777" s="2" t="str">
        <f t="shared" si="78"/>
        <v>ITA</v>
      </c>
      <c r="M777" s="2" t="str">
        <f t="shared" si="79"/>
        <v>zan pin SPA</v>
      </c>
      <c r="N777" s="2" t="str">
        <f t="shared" si="80"/>
        <v>terminato</v>
      </c>
      <c r="O777" s="2">
        <v>0</v>
      </c>
      <c r="P777" s="3">
        <v>17</v>
      </c>
      <c r="Q777" s="3" t="str">
        <f t="shared" si="81"/>
        <v/>
      </c>
      <c r="R777" s="3" t="str">
        <f t="shared" si="82"/>
        <v>ITA-zan pin SPA-17</v>
      </c>
      <c r="S777" s="3" t="str">
        <f t="shared" si="83"/>
        <v>640</v>
      </c>
    </row>
    <row r="778" spans="1:19" ht="12.75" customHeight="1" x14ac:dyDescent="0.3">
      <c r="A778" s="2">
        <v>780</v>
      </c>
      <c r="B778" s="2" t="s">
        <v>393</v>
      </c>
      <c r="C778" s="8" t="s">
        <v>8</v>
      </c>
      <c r="D778" s="2" t="s">
        <v>91</v>
      </c>
      <c r="F778" s="2">
        <v>20</v>
      </c>
      <c r="G778" s="3">
        <v>24</v>
      </c>
      <c r="H778" s="3" t="str">
        <f>IF(E778="","non terminato","terminato")</f>
        <v>non terminato</v>
      </c>
      <c r="J778" s="2">
        <v>780</v>
      </c>
      <c r="K778" s="2" t="str">
        <f t="shared" si="77"/>
        <v>A6979979</v>
      </c>
      <c r="L778" s="2" t="str">
        <f t="shared" si="78"/>
        <v>ITA</v>
      </c>
      <c r="M778" s="2" t="str">
        <f t="shared" si="79"/>
        <v>SG palla S.R.L.</v>
      </c>
      <c r="N778" s="2" t="str">
        <f t="shared" si="80"/>
        <v/>
      </c>
      <c r="O778" s="2">
        <v>20</v>
      </c>
      <c r="P778" s="3">
        <v>24</v>
      </c>
      <c r="Q778" s="3">
        <f t="shared" si="81"/>
        <v>480</v>
      </c>
      <c r="R778" s="3" t="str">
        <f t="shared" si="82"/>
        <v>ITA-SG palla S.R.L.-24</v>
      </c>
      <c r="S778" s="3" t="str">
        <f t="shared" si="83"/>
        <v>979</v>
      </c>
    </row>
    <row r="779" spans="1:19" ht="12.75" customHeight="1" x14ac:dyDescent="0.3">
      <c r="A779" s="2">
        <v>781</v>
      </c>
      <c r="B779" s="2" t="s">
        <v>394</v>
      </c>
      <c r="C779" s="8" t="s">
        <v>8</v>
      </c>
      <c r="D779" s="2" t="s">
        <v>9</v>
      </c>
      <c r="E779" s="7" t="s">
        <v>10</v>
      </c>
      <c r="F779" s="2">
        <v>0</v>
      </c>
      <c r="G779" s="3">
        <v>40</v>
      </c>
      <c r="H779" s="3" t="s">
        <v>10</v>
      </c>
      <c r="J779" s="2">
        <v>781</v>
      </c>
      <c r="K779" s="2" t="str">
        <f t="shared" si="77"/>
        <v>L7378042</v>
      </c>
      <c r="L779" s="2" t="str">
        <f t="shared" si="78"/>
        <v>ITA</v>
      </c>
      <c r="M779" s="2" t="str">
        <f t="shared" si="79"/>
        <v>SG</v>
      </c>
      <c r="N779" s="2" t="str">
        <f t="shared" si="80"/>
        <v>terminato</v>
      </c>
      <c r="O779" s="2">
        <v>0</v>
      </c>
      <c r="P779" s="3">
        <v>40</v>
      </c>
      <c r="Q779" s="3" t="str">
        <f t="shared" si="81"/>
        <v/>
      </c>
      <c r="R779" s="3" t="str">
        <f t="shared" si="82"/>
        <v>ITA-SG-40</v>
      </c>
      <c r="S779" s="3" t="str">
        <f t="shared" si="83"/>
        <v>378</v>
      </c>
    </row>
    <row r="780" spans="1:19" ht="12.75" customHeight="1" x14ac:dyDescent="0.3">
      <c r="A780" s="2">
        <v>782</v>
      </c>
      <c r="B780" s="2" t="s">
        <v>394</v>
      </c>
      <c r="C780" s="8" t="s">
        <v>8</v>
      </c>
      <c r="D780" s="2" t="s">
        <v>9</v>
      </c>
      <c r="F780" s="2">
        <v>30</v>
      </c>
      <c r="G780" s="3">
        <v>25</v>
      </c>
      <c r="H780" s="3" t="str">
        <f>IF(E780="","non terminato","terminato")</f>
        <v>non terminato</v>
      </c>
      <c r="J780" s="2">
        <v>782</v>
      </c>
      <c r="K780" s="2" t="str">
        <f t="shared" si="77"/>
        <v>L7378042</v>
      </c>
      <c r="L780" s="2" t="str">
        <f t="shared" si="78"/>
        <v>ITA</v>
      </c>
      <c r="M780" s="2" t="str">
        <f t="shared" si="79"/>
        <v>SG</v>
      </c>
      <c r="N780" s="2" t="str">
        <f t="shared" si="80"/>
        <v/>
      </c>
      <c r="O780" s="2">
        <v>30</v>
      </c>
      <c r="P780" s="3">
        <v>25</v>
      </c>
      <c r="Q780" s="3">
        <f t="shared" si="81"/>
        <v>750</v>
      </c>
      <c r="R780" s="3" t="str">
        <f t="shared" si="82"/>
        <v>ITA-SG-25</v>
      </c>
      <c r="S780" s="3" t="str">
        <f t="shared" si="83"/>
        <v>378</v>
      </c>
    </row>
    <row r="781" spans="1:19" ht="12.75" customHeight="1" x14ac:dyDescent="0.3">
      <c r="A781" s="2">
        <v>783</v>
      </c>
      <c r="B781" s="2" t="s">
        <v>395</v>
      </c>
      <c r="C781" s="8" t="s">
        <v>8</v>
      </c>
      <c r="D781" s="2" t="s">
        <v>9</v>
      </c>
      <c r="F781" s="2">
        <v>30</v>
      </c>
      <c r="G781" s="3">
        <v>10</v>
      </c>
      <c r="H781" s="3" t="str">
        <f>IF(E781="","non terminato","terminato")</f>
        <v>non terminato</v>
      </c>
      <c r="J781" s="2">
        <v>783</v>
      </c>
      <c r="K781" s="2" t="str">
        <f t="shared" si="77"/>
        <v>F2832732</v>
      </c>
      <c r="L781" s="2" t="str">
        <f t="shared" si="78"/>
        <v>ITA</v>
      </c>
      <c r="M781" s="2" t="str">
        <f t="shared" si="79"/>
        <v>SG</v>
      </c>
      <c r="N781" s="2" t="str">
        <f t="shared" si="80"/>
        <v/>
      </c>
      <c r="O781" s="2">
        <v>30</v>
      </c>
      <c r="P781" s="3">
        <v>10</v>
      </c>
      <c r="Q781" s="3">
        <f t="shared" si="81"/>
        <v>300</v>
      </c>
      <c r="R781" s="3" t="str">
        <f t="shared" si="82"/>
        <v>ITA-SG-10</v>
      </c>
      <c r="S781" s="3" t="str">
        <f t="shared" si="83"/>
        <v>832</v>
      </c>
    </row>
    <row r="782" spans="1:19" ht="12.75" customHeight="1" x14ac:dyDescent="0.3">
      <c r="A782" s="2">
        <v>784</v>
      </c>
      <c r="B782" s="2" t="s">
        <v>395</v>
      </c>
      <c r="C782" s="8" t="s">
        <v>8</v>
      </c>
      <c r="D782" s="2" t="s">
        <v>9</v>
      </c>
      <c r="E782" s="7" t="s">
        <v>10</v>
      </c>
      <c r="F782" s="2">
        <v>0</v>
      </c>
      <c r="G782" s="3">
        <v>39</v>
      </c>
      <c r="H782" s="3" t="s">
        <v>10</v>
      </c>
      <c r="J782" s="2">
        <v>784</v>
      </c>
      <c r="K782" s="2" t="str">
        <f t="shared" si="77"/>
        <v>F2832732</v>
      </c>
      <c r="L782" s="2" t="str">
        <f t="shared" si="78"/>
        <v>ITA</v>
      </c>
      <c r="M782" s="2" t="str">
        <f t="shared" si="79"/>
        <v>SG</v>
      </c>
      <c r="N782" s="2" t="str">
        <f t="shared" si="80"/>
        <v>terminato</v>
      </c>
      <c r="O782" s="2">
        <v>0</v>
      </c>
      <c r="P782" s="3">
        <v>39</v>
      </c>
      <c r="Q782" s="3" t="str">
        <f t="shared" si="81"/>
        <v/>
      </c>
      <c r="R782" s="3" t="str">
        <f t="shared" si="82"/>
        <v>ITA-SG-39</v>
      </c>
      <c r="S782" s="3" t="str">
        <f t="shared" si="83"/>
        <v>832</v>
      </c>
    </row>
    <row r="783" spans="1:19" ht="12.75" customHeight="1" x14ac:dyDescent="0.3">
      <c r="A783" s="2">
        <v>785</v>
      </c>
      <c r="B783" s="2" t="s">
        <v>396</v>
      </c>
      <c r="C783" s="8" t="s">
        <v>8</v>
      </c>
      <c r="D783" s="2" t="s">
        <v>9</v>
      </c>
      <c r="E783" s="7" t="s">
        <v>10</v>
      </c>
      <c r="F783" s="2">
        <v>0</v>
      </c>
      <c r="G783" s="3">
        <v>17</v>
      </c>
      <c r="H783" s="3" t="s">
        <v>10</v>
      </c>
      <c r="J783" s="2">
        <v>785</v>
      </c>
      <c r="K783" s="2" t="str">
        <f t="shared" si="77"/>
        <v>A3914600</v>
      </c>
      <c r="L783" s="2" t="str">
        <f t="shared" si="78"/>
        <v>ITA</v>
      </c>
      <c r="M783" s="2" t="str">
        <f t="shared" si="79"/>
        <v>SG</v>
      </c>
      <c r="N783" s="2" t="str">
        <f t="shared" si="80"/>
        <v>terminato</v>
      </c>
      <c r="O783" s="2">
        <v>0</v>
      </c>
      <c r="P783" s="3">
        <v>17</v>
      </c>
      <c r="Q783" s="3" t="str">
        <f t="shared" si="81"/>
        <v/>
      </c>
      <c r="R783" s="3" t="str">
        <f t="shared" si="82"/>
        <v>ITA-SG-17</v>
      </c>
      <c r="S783" s="3" t="str">
        <f t="shared" si="83"/>
        <v>914</v>
      </c>
    </row>
    <row r="784" spans="1:19" ht="12.75" customHeight="1" x14ac:dyDescent="0.3">
      <c r="A784" s="2">
        <v>786</v>
      </c>
      <c r="B784" s="2" t="s">
        <v>397</v>
      </c>
      <c r="C784" s="8" t="s">
        <v>8</v>
      </c>
      <c r="D784" s="2" t="s">
        <v>9</v>
      </c>
      <c r="F784" s="2">
        <v>20</v>
      </c>
      <c r="G784" s="3">
        <v>10</v>
      </c>
      <c r="H784" s="3" t="str">
        <f>IF(E784="","non terminato","terminato")</f>
        <v>non terminato</v>
      </c>
      <c r="J784" s="2">
        <v>786</v>
      </c>
      <c r="K784" s="2" t="str">
        <f t="shared" si="77"/>
        <v>S3977909</v>
      </c>
      <c r="L784" s="2" t="str">
        <f t="shared" si="78"/>
        <v>ITA</v>
      </c>
      <c r="M784" s="2" t="str">
        <f t="shared" si="79"/>
        <v>SG</v>
      </c>
      <c r="N784" s="2" t="str">
        <f t="shared" si="80"/>
        <v/>
      </c>
      <c r="O784" s="2">
        <v>20</v>
      </c>
      <c r="P784" s="3">
        <v>10</v>
      </c>
      <c r="Q784" s="3">
        <f t="shared" si="81"/>
        <v>200</v>
      </c>
      <c r="R784" s="3" t="str">
        <f t="shared" si="82"/>
        <v>ITA-SG-10</v>
      </c>
      <c r="S784" s="3" t="str">
        <f t="shared" si="83"/>
        <v>977</v>
      </c>
    </row>
    <row r="785" spans="1:19" ht="12.75" customHeight="1" x14ac:dyDescent="0.3">
      <c r="A785" s="2">
        <v>787</v>
      </c>
      <c r="B785" s="2" t="s">
        <v>397</v>
      </c>
      <c r="C785" s="8" t="s">
        <v>8</v>
      </c>
      <c r="D785" s="2" t="s">
        <v>9</v>
      </c>
      <c r="E785" s="7" t="s">
        <v>10</v>
      </c>
      <c r="F785" s="2">
        <v>0</v>
      </c>
      <c r="G785" s="3">
        <v>35</v>
      </c>
      <c r="H785" s="3" t="s">
        <v>10</v>
      </c>
      <c r="J785" s="2">
        <v>787</v>
      </c>
      <c r="K785" s="2" t="str">
        <f t="shared" si="77"/>
        <v>S3977909</v>
      </c>
      <c r="L785" s="2" t="str">
        <f t="shared" si="78"/>
        <v>ITA</v>
      </c>
      <c r="M785" s="2" t="str">
        <f t="shared" si="79"/>
        <v>SG</v>
      </c>
      <c r="N785" s="2" t="str">
        <f t="shared" si="80"/>
        <v>terminato</v>
      </c>
      <c r="O785" s="2">
        <v>0</v>
      </c>
      <c r="P785" s="3">
        <v>35</v>
      </c>
      <c r="Q785" s="3" t="str">
        <f t="shared" si="81"/>
        <v/>
      </c>
      <c r="R785" s="3" t="str">
        <f t="shared" si="82"/>
        <v>ITA-SG-35</v>
      </c>
      <c r="S785" s="3" t="str">
        <f t="shared" si="83"/>
        <v>977</v>
      </c>
    </row>
    <row r="786" spans="1:19" ht="12.75" customHeight="1" x14ac:dyDescent="0.3">
      <c r="A786" s="2">
        <v>788</v>
      </c>
      <c r="B786" s="2" t="s">
        <v>397</v>
      </c>
      <c r="C786" s="8" t="s">
        <v>8</v>
      </c>
      <c r="D786" s="2" t="s">
        <v>9</v>
      </c>
      <c r="F786" s="2">
        <v>30</v>
      </c>
      <c r="G786" s="3">
        <v>11</v>
      </c>
      <c r="H786" s="3" t="str">
        <f>IF(E786="","non terminato","terminato")</f>
        <v>non terminato</v>
      </c>
      <c r="J786" s="2">
        <v>788</v>
      </c>
      <c r="K786" s="2" t="str">
        <f t="shared" si="77"/>
        <v>S3977909</v>
      </c>
      <c r="L786" s="2" t="str">
        <f t="shared" si="78"/>
        <v>ITA</v>
      </c>
      <c r="M786" s="2" t="str">
        <f t="shared" si="79"/>
        <v>SG</v>
      </c>
      <c r="N786" s="2" t="str">
        <f t="shared" si="80"/>
        <v/>
      </c>
      <c r="O786" s="2">
        <v>30</v>
      </c>
      <c r="P786" s="3">
        <v>11</v>
      </c>
      <c r="Q786" s="3">
        <f t="shared" si="81"/>
        <v>330</v>
      </c>
      <c r="R786" s="3" t="str">
        <f t="shared" si="82"/>
        <v>ITA-SG-11</v>
      </c>
      <c r="S786" s="3" t="str">
        <f t="shared" si="83"/>
        <v>977</v>
      </c>
    </row>
    <row r="787" spans="1:19" ht="12.75" customHeight="1" x14ac:dyDescent="0.3">
      <c r="A787" s="2">
        <v>789</v>
      </c>
      <c r="B787" s="2" t="s">
        <v>397</v>
      </c>
      <c r="C787" s="8" t="s">
        <v>8</v>
      </c>
      <c r="D787" s="2" t="s">
        <v>9</v>
      </c>
      <c r="F787" s="2">
        <v>20</v>
      </c>
      <c r="G787" s="3">
        <v>34</v>
      </c>
      <c r="H787" s="3" t="str">
        <f>IF(E787="","non terminato","terminato")</f>
        <v>non terminato</v>
      </c>
      <c r="J787" s="2">
        <v>789</v>
      </c>
      <c r="K787" s="2" t="str">
        <f t="shared" si="77"/>
        <v>S3977909</v>
      </c>
      <c r="L787" s="2" t="str">
        <f t="shared" si="78"/>
        <v>ITA</v>
      </c>
      <c r="M787" s="2" t="str">
        <f t="shared" si="79"/>
        <v>SG</v>
      </c>
      <c r="N787" s="2" t="str">
        <f t="shared" si="80"/>
        <v/>
      </c>
      <c r="O787" s="2">
        <v>20</v>
      </c>
      <c r="P787" s="3">
        <v>34</v>
      </c>
      <c r="Q787" s="3">
        <f t="shared" si="81"/>
        <v>680</v>
      </c>
      <c r="R787" s="3" t="str">
        <f t="shared" si="82"/>
        <v>ITA-SG-34</v>
      </c>
      <c r="S787" s="3" t="str">
        <f t="shared" si="83"/>
        <v>977</v>
      </c>
    </row>
    <row r="788" spans="1:19" ht="12.75" customHeight="1" x14ac:dyDescent="0.3">
      <c r="A788" s="2">
        <v>790</v>
      </c>
      <c r="B788" s="2" t="s">
        <v>398</v>
      </c>
      <c r="C788" s="8" t="s">
        <v>8</v>
      </c>
      <c r="D788" s="2" t="s">
        <v>33</v>
      </c>
      <c r="F788" s="2">
        <v>30</v>
      </c>
      <c r="G788" s="3">
        <v>22</v>
      </c>
      <c r="H788" s="3" t="str">
        <f>IF(E788="","non terminato","terminato")</f>
        <v>non terminato</v>
      </c>
      <c r="J788" s="2">
        <v>790</v>
      </c>
      <c r="K788" s="2" t="str">
        <f t="shared" si="77"/>
        <v>S4884572</v>
      </c>
      <c r="L788" s="2" t="str">
        <f t="shared" si="78"/>
        <v>ITA</v>
      </c>
      <c r="M788" s="2" t="str">
        <f t="shared" si="79"/>
        <v>zan VETRI</v>
      </c>
      <c r="N788" s="2" t="str">
        <f t="shared" si="80"/>
        <v/>
      </c>
      <c r="O788" s="2">
        <v>30</v>
      </c>
      <c r="P788" s="3">
        <v>22</v>
      </c>
      <c r="Q788" s="3">
        <f t="shared" si="81"/>
        <v>660</v>
      </c>
      <c r="R788" s="3" t="str">
        <f t="shared" si="82"/>
        <v>ITA-zan VETRI-22</v>
      </c>
      <c r="S788" s="3" t="str">
        <f t="shared" si="83"/>
        <v>884</v>
      </c>
    </row>
    <row r="789" spans="1:19" ht="12.75" customHeight="1" x14ac:dyDescent="0.3">
      <c r="A789" s="2">
        <v>791</v>
      </c>
      <c r="B789" s="2" t="s">
        <v>398</v>
      </c>
      <c r="C789" s="8" t="s">
        <v>8</v>
      </c>
      <c r="D789" s="2" t="s">
        <v>33</v>
      </c>
      <c r="E789" s="7" t="s">
        <v>10</v>
      </c>
      <c r="F789" s="2">
        <v>0</v>
      </c>
      <c r="G789" s="3">
        <v>16</v>
      </c>
      <c r="H789" s="3" t="s">
        <v>10</v>
      </c>
      <c r="J789" s="2">
        <v>791</v>
      </c>
      <c r="K789" s="2" t="str">
        <f t="shared" si="77"/>
        <v>S4884572</v>
      </c>
      <c r="L789" s="2" t="str">
        <f t="shared" si="78"/>
        <v>ITA</v>
      </c>
      <c r="M789" s="2" t="str">
        <f t="shared" si="79"/>
        <v>zan VETRI</v>
      </c>
      <c r="N789" s="2" t="str">
        <f t="shared" si="80"/>
        <v>terminato</v>
      </c>
      <c r="O789" s="2">
        <v>0</v>
      </c>
      <c r="P789" s="3">
        <v>16</v>
      </c>
      <c r="Q789" s="3" t="str">
        <f t="shared" si="81"/>
        <v/>
      </c>
      <c r="R789" s="3" t="str">
        <f t="shared" si="82"/>
        <v>ITA-zan VETRI-16</v>
      </c>
      <c r="S789" s="3" t="str">
        <f t="shared" si="83"/>
        <v>884</v>
      </c>
    </row>
    <row r="790" spans="1:19" ht="12.75" customHeight="1" x14ac:dyDescent="0.3">
      <c r="A790" s="2">
        <v>792</v>
      </c>
      <c r="B790" s="2" t="s">
        <v>398</v>
      </c>
      <c r="C790" s="8" t="s">
        <v>8</v>
      </c>
      <c r="D790" s="2" t="s">
        <v>33</v>
      </c>
      <c r="F790" s="2">
        <v>20</v>
      </c>
      <c r="G790" s="3">
        <v>31</v>
      </c>
      <c r="H790" s="3" t="str">
        <f>IF(E790="","non terminato","terminato")</f>
        <v>non terminato</v>
      </c>
      <c r="J790" s="2">
        <v>792</v>
      </c>
      <c r="K790" s="2" t="str">
        <f t="shared" si="77"/>
        <v>S4884572</v>
      </c>
      <c r="L790" s="2" t="str">
        <f t="shared" si="78"/>
        <v>ITA</v>
      </c>
      <c r="M790" s="2" t="str">
        <f t="shared" si="79"/>
        <v>zan VETRI</v>
      </c>
      <c r="N790" s="2" t="str">
        <f t="shared" si="80"/>
        <v/>
      </c>
      <c r="O790" s="2">
        <v>20</v>
      </c>
      <c r="P790" s="3">
        <v>31</v>
      </c>
      <c r="Q790" s="3">
        <f t="shared" si="81"/>
        <v>620</v>
      </c>
      <c r="R790" s="3" t="str">
        <f t="shared" si="82"/>
        <v>ITA-zan VETRI-31</v>
      </c>
      <c r="S790" s="3" t="str">
        <f t="shared" si="83"/>
        <v>884</v>
      </c>
    </row>
    <row r="791" spans="1:19" ht="12.75" customHeight="1" x14ac:dyDescent="0.3">
      <c r="A791" s="2">
        <v>793</v>
      </c>
      <c r="B791" s="2" t="s">
        <v>399</v>
      </c>
      <c r="C791" s="8" t="s">
        <v>8</v>
      </c>
      <c r="D791" s="2" t="s">
        <v>62</v>
      </c>
      <c r="F791" s="2">
        <v>30</v>
      </c>
      <c r="G791" s="3">
        <v>17</v>
      </c>
      <c r="H791" s="3" t="str">
        <f>IF(E791="","non terminato","terminato")</f>
        <v>non terminato</v>
      </c>
      <c r="J791" s="2">
        <v>793</v>
      </c>
      <c r="K791" s="2" t="str">
        <f t="shared" si="77"/>
        <v>R6094129</v>
      </c>
      <c r="L791" s="2" t="str">
        <f t="shared" si="78"/>
        <v>ITA</v>
      </c>
      <c r="M791" s="2" t="str">
        <f t="shared" si="79"/>
        <v>zan PAM</v>
      </c>
      <c r="N791" s="2" t="str">
        <f t="shared" si="80"/>
        <v/>
      </c>
      <c r="O791" s="2">
        <v>30</v>
      </c>
      <c r="P791" s="3">
        <v>17</v>
      </c>
      <c r="Q791" s="3">
        <f t="shared" si="81"/>
        <v>510</v>
      </c>
      <c r="R791" s="3" t="str">
        <f t="shared" si="82"/>
        <v>ITA-zan PAM-17</v>
      </c>
      <c r="S791" s="3" t="str">
        <f t="shared" si="83"/>
        <v>094</v>
      </c>
    </row>
    <row r="792" spans="1:19" ht="12.75" customHeight="1" x14ac:dyDescent="0.3">
      <c r="A792" s="2">
        <v>794</v>
      </c>
      <c r="B792" s="2" t="s">
        <v>399</v>
      </c>
      <c r="C792" s="8" t="s">
        <v>8</v>
      </c>
      <c r="D792" s="2" t="s">
        <v>62</v>
      </c>
      <c r="F792" s="2">
        <v>20</v>
      </c>
      <c r="G792" s="3">
        <v>28</v>
      </c>
      <c r="H792" s="3" t="str">
        <f>IF(E792="","non terminato","terminato")</f>
        <v>non terminato</v>
      </c>
      <c r="J792" s="2">
        <v>794</v>
      </c>
      <c r="K792" s="2" t="str">
        <f t="shared" si="77"/>
        <v>R6094129</v>
      </c>
      <c r="L792" s="2" t="str">
        <f t="shared" si="78"/>
        <v>ITA</v>
      </c>
      <c r="M792" s="2" t="str">
        <f t="shared" si="79"/>
        <v>zan PAM</v>
      </c>
      <c r="N792" s="2" t="str">
        <f t="shared" si="80"/>
        <v/>
      </c>
      <c r="O792" s="2">
        <v>20</v>
      </c>
      <c r="P792" s="3">
        <v>28</v>
      </c>
      <c r="Q792" s="3">
        <f t="shared" si="81"/>
        <v>560</v>
      </c>
      <c r="R792" s="3" t="str">
        <f t="shared" si="82"/>
        <v>ITA-zan PAM-28</v>
      </c>
      <c r="S792" s="3" t="str">
        <f t="shared" si="83"/>
        <v>094</v>
      </c>
    </row>
    <row r="793" spans="1:19" ht="12.75" customHeight="1" x14ac:dyDescent="0.3">
      <c r="A793" s="2">
        <v>795</v>
      </c>
      <c r="B793" s="2" t="s">
        <v>399</v>
      </c>
      <c r="C793" s="8" t="s">
        <v>8</v>
      </c>
      <c r="D793" s="2" t="s">
        <v>62</v>
      </c>
      <c r="E793" s="7" t="s">
        <v>10</v>
      </c>
      <c r="F793" s="2">
        <v>0</v>
      </c>
      <c r="G793" s="3">
        <v>29</v>
      </c>
      <c r="H793" s="3" t="s">
        <v>10</v>
      </c>
      <c r="J793" s="2">
        <v>795</v>
      </c>
      <c r="K793" s="2" t="str">
        <f t="shared" si="77"/>
        <v>R6094129</v>
      </c>
      <c r="L793" s="2" t="str">
        <f t="shared" si="78"/>
        <v>ITA</v>
      </c>
      <c r="M793" s="2" t="str">
        <f t="shared" si="79"/>
        <v>zan PAM</v>
      </c>
      <c r="N793" s="2" t="str">
        <f t="shared" si="80"/>
        <v>terminato</v>
      </c>
      <c r="O793" s="2">
        <v>0</v>
      </c>
      <c r="P793" s="3">
        <v>29</v>
      </c>
      <c r="Q793" s="3" t="str">
        <f t="shared" si="81"/>
        <v/>
      </c>
      <c r="R793" s="3" t="str">
        <f t="shared" si="82"/>
        <v>ITA-zan PAM-29</v>
      </c>
      <c r="S793" s="3" t="str">
        <f t="shared" si="83"/>
        <v>094</v>
      </c>
    </row>
    <row r="794" spans="1:19" ht="12.75" customHeight="1" x14ac:dyDescent="0.3">
      <c r="A794" s="2">
        <v>796</v>
      </c>
      <c r="B794" s="2" t="s">
        <v>400</v>
      </c>
      <c r="C794" s="8" t="s">
        <v>8</v>
      </c>
      <c r="D794" s="2" t="s">
        <v>9</v>
      </c>
      <c r="E794" s="7" t="s">
        <v>10</v>
      </c>
      <c r="F794" s="2">
        <v>0</v>
      </c>
      <c r="G794" s="3">
        <v>33</v>
      </c>
      <c r="H794" s="3" t="s">
        <v>10</v>
      </c>
      <c r="J794" s="2">
        <v>796</v>
      </c>
      <c r="K794" s="2" t="str">
        <f t="shared" si="77"/>
        <v>M3460536</v>
      </c>
      <c r="L794" s="2" t="str">
        <f t="shared" si="78"/>
        <v>ITA</v>
      </c>
      <c r="M794" s="2" t="str">
        <f t="shared" si="79"/>
        <v>SG</v>
      </c>
      <c r="N794" s="2" t="str">
        <f t="shared" si="80"/>
        <v>terminato</v>
      </c>
      <c r="O794" s="2">
        <v>0</v>
      </c>
      <c r="P794" s="3">
        <v>33</v>
      </c>
      <c r="Q794" s="3" t="str">
        <f t="shared" si="81"/>
        <v/>
      </c>
      <c r="R794" s="3" t="str">
        <f t="shared" si="82"/>
        <v>ITA-SG-33</v>
      </c>
      <c r="S794" s="3" t="str">
        <f t="shared" si="83"/>
        <v>460</v>
      </c>
    </row>
    <row r="795" spans="1:19" ht="12.75" customHeight="1" x14ac:dyDescent="0.3">
      <c r="A795" s="2">
        <v>797</v>
      </c>
      <c r="B795" s="2" t="s">
        <v>400</v>
      </c>
      <c r="C795" s="8" t="s">
        <v>8</v>
      </c>
      <c r="D795" s="2" t="s">
        <v>9</v>
      </c>
      <c r="F795" s="2">
        <v>30</v>
      </c>
      <c r="G795" s="3">
        <v>33</v>
      </c>
      <c r="H795" s="3" t="str">
        <f>IF(E795="","non terminato","terminato")</f>
        <v>non terminato</v>
      </c>
      <c r="J795" s="2">
        <v>797</v>
      </c>
      <c r="K795" s="2" t="str">
        <f t="shared" si="77"/>
        <v>M3460536</v>
      </c>
      <c r="L795" s="2" t="str">
        <f t="shared" si="78"/>
        <v>ITA</v>
      </c>
      <c r="M795" s="2" t="str">
        <f t="shared" si="79"/>
        <v>SG</v>
      </c>
      <c r="N795" s="2" t="str">
        <f t="shared" si="80"/>
        <v/>
      </c>
      <c r="O795" s="2">
        <v>30</v>
      </c>
      <c r="P795" s="3">
        <v>33</v>
      </c>
      <c r="Q795" s="3">
        <f t="shared" si="81"/>
        <v>990</v>
      </c>
      <c r="R795" s="3" t="str">
        <f t="shared" si="82"/>
        <v>ITA-SG-33</v>
      </c>
      <c r="S795" s="3" t="str">
        <f t="shared" si="83"/>
        <v>460</v>
      </c>
    </row>
    <row r="796" spans="1:19" ht="12.75" customHeight="1" x14ac:dyDescent="0.3">
      <c r="A796" s="2">
        <v>798</v>
      </c>
      <c r="B796" s="2" t="s">
        <v>401</v>
      </c>
      <c r="C796" s="8" t="s">
        <v>8</v>
      </c>
      <c r="D796" s="2" t="s">
        <v>9</v>
      </c>
      <c r="F796" s="2">
        <v>30</v>
      </c>
      <c r="G796" s="3">
        <v>19</v>
      </c>
      <c r="H796" s="3" t="str">
        <f>IF(E796="","non terminato","terminato")</f>
        <v>non terminato</v>
      </c>
      <c r="J796" s="2">
        <v>798</v>
      </c>
      <c r="K796" s="2" t="str">
        <f t="shared" si="77"/>
        <v>G0564074</v>
      </c>
      <c r="L796" s="2" t="str">
        <f t="shared" si="78"/>
        <v>ITA</v>
      </c>
      <c r="M796" s="2" t="str">
        <f t="shared" si="79"/>
        <v>SG</v>
      </c>
      <c r="N796" s="2" t="str">
        <f t="shared" si="80"/>
        <v/>
      </c>
      <c r="O796" s="2">
        <v>30</v>
      </c>
      <c r="P796" s="3">
        <v>19</v>
      </c>
      <c r="Q796" s="3">
        <f t="shared" si="81"/>
        <v>570</v>
      </c>
      <c r="R796" s="3" t="str">
        <f t="shared" si="82"/>
        <v>ITA-SG-19</v>
      </c>
      <c r="S796" s="3" t="str">
        <f t="shared" si="83"/>
        <v>564</v>
      </c>
    </row>
    <row r="797" spans="1:19" ht="12.75" customHeight="1" x14ac:dyDescent="0.3">
      <c r="A797" s="2">
        <v>799</v>
      </c>
      <c r="B797" s="2" t="s">
        <v>401</v>
      </c>
      <c r="C797" s="8" t="s">
        <v>8</v>
      </c>
      <c r="D797" s="2" t="s">
        <v>9</v>
      </c>
      <c r="E797" s="7" t="s">
        <v>10</v>
      </c>
      <c r="F797" s="2">
        <v>0</v>
      </c>
      <c r="G797" s="3">
        <v>32</v>
      </c>
      <c r="H797" s="3" t="s">
        <v>10</v>
      </c>
      <c r="J797" s="2">
        <v>799</v>
      </c>
      <c r="K797" s="2" t="str">
        <f t="shared" si="77"/>
        <v>G0564074</v>
      </c>
      <c r="L797" s="2" t="str">
        <f t="shared" si="78"/>
        <v>ITA</v>
      </c>
      <c r="M797" s="2" t="str">
        <f t="shared" si="79"/>
        <v>SG</v>
      </c>
      <c r="N797" s="2" t="str">
        <f t="shared" si="80"/>
        <v>terminato</v>
      </c>
      <c r="O797" s="2">
        <v>0</v>
      </c>
      <c r="P797" s="3">
        <v>32</v>
      </c>
      <c r="Q797" s="3" t="str">
        <f t="shared" si="81"/>
        <v/>
      </c>
      <c r="R797" s="3" t="str">
        <f t="shared" si="82"/>
        <v>ITA-SG-32</v>
      </c>
      <c r="S797" s="3" t="str">
        <f t="shared" si="83"/>
        <v>564</v>
      </c>
    </row>
    <row r="798" spans="1:19" ht="12.75" customHeight="1" x14ac:dyDescent="0.3">
      <c r="A798" s="2">
        <v>800</v>
      </c>
      <c r="B798" s="2" t="s">
        <v>402</v>
      </c>
      <c r="C798" s="8" t="s">
        <v>8</v>
      </c>
      <c r="D798" s="2" t="s">
        <v>9</v>
      </c>
      <c r="E798" s="7" t="s">
        <v>10</v>
      </c>
      <c r="F798" s="2">
        <v>0</v>
      </c>
      <c r="G798" s="3">
        <v>14</v>
      </c>
      <c r="H798" s="3" t="s">
        <v>10</v>
      </c>
      <c r="J798" s="2">
        <v>800</v>
      </c>
      <c r="K798" s="2" t="str">
        <f t="shared" si="77"/>
        <v>L7628415</v>
      </c>
      <c r="L798" s="2" t="str">
        <f t="shared" si="78"/>
        <v>ITA</v>
      </c>
      <c r="M798" s="2" t="str">
        <f t="shared" si="79"/>
        <v>SG</v>
      </c>
      <c r="N798" s="2" t="str">
        <f t="shared" si="80"/>
        <v>terminato</v>
      </c>
      <c r="O798" s="2">
        <v>0</v>
      </c>
      <c r="P798" s="3">
        <v>14</v>
      </c>
      <c r="Q798" s="3" t="str">
        <f t="shared" si="81"/>
        <v/>
      </c>
      <c r="R798" s="3" t="str">
        <f t="shared" si="82"/>
        <v>ITA-SG-14</v>
      </c>
      <c r="S798" s="3" t="str">
        <f t="shared" si="83"/>
        <v>628</v>
      </c>
    </row>
    <row r="799" spans="1:19" ht="12.75" customHeight="1" x14ac:dyDescent="0.3">
      <c r="A799" s="2">
        <v>801</v>
      </c>
      <c r="B799" s="2" t="s">
        <v>403</v>
      </c>
      <c r="C799" s="8" t="s">
        <v>8</v>
      </c>
      <c r="D799" s="2" t="s">
        <v>9</v>
      </c>
      <c r="E799" s="7" t="s">
        <v>10</v>
      </c>
      <c r="F799" s="2">
        <v>0</v>
      </c>
      <c r="G799" s="3">
        <v>34</v>
      </c>
      <c r="H799" s="3" t="s">
        <v>10</v>
      </c>
      <c r="J799" s="2">
        <v>801</v>
      </c>
      <c r="K799" s="2" t="str">
        <f t="shared" si="77"/>
        <v>F3361307</v>
      </c>
      <c r="L799" s="2" t="str">
        <f t="shared" si="78"/>
        <v>ITA</v>
      </c>
      <c r="M799" s="2" t="str">
        <f t="shared" si="79"/>
        <v>SG</v>
      </c>
      <c r="N799" s="2" t="str">
        <f t="shared" si="80"/>
        <v>terminato</v>
      </c>
      <c r="O799" s="2">
        <v>0</v>
      </c>
      <c r="P799" s="3">
        <v>34</v>
      </c>
      <c r="Q799" s="3" t="str">
        <f t="shared" si="81"/>
        <v/>
      </c>
      <c r="R799" s="3" t="str">
        <f t="shared" si="82"/>
        <v>ITA-SG-34</v>
      </c>
      <c r="S799" s="3" t="str">
        <f t="shared" si="83"/>
        <v>361</v>
      </c>
    </row>
    <row r="800" spans="1:19" ht="12.75" customHeight="1" x14ac:dyDescent="0.3">
      <c r="A800" s="2">
        <v>802</v>
      </c>
      <c r="B800" s="2" t="s">
        <v>403</v>
      </c>
      <c r="C800" s="8" t="s">
        <v>8</v>
      </c>
      <c r="D800" s="2" t="s">
        <v>9</v>
      </c>
      <c r="F800" s="2">
        <v>30</v>
      </c>
      <c r="G800" s="3">
        <v>32</v>
      </c>
      <c r="H800" s="3" t="str">
        <f>IF(E800="","non terminato","terminato")</f>
        <v>non terminato</v>
      </c>
      <c r="J800" s="2">
        <v>802</v>
      </c>
      <c r="K800" s="2" t="str">
        <f t="shared" si="77"/>
        <v>F3361307</v>
      </c>
      <c r="L800" s="2" t="str">
        <f t="shared" si="78"/>
        <v>ITA</v>
      </c>
      <c r="M800" s="2" t="str">
        <f t="shared" si="79"/>
        <v>SG</v>
      </c>
      <c r="N800" s="2" t="str">
        <f t="shared" si="80"/>
        <v/>
      </c>
      <c r="O800" s="2">
        <v>30</v>
      </c>
      <c r="P800" s="3">
        <v>32</v>
      </c>
      <c r="Q800" s="3">
        <f t="shared" si="81"/>
        <v>960</v>
      </c>
      <c r="R800" s="3" t="str">
        <f t="shared" si="82"/>
        <v>ITA-SG-32</v>
      </c>
      <c r="S800" s="3" t="str">
        <f t="shared" si="83"/>
        <v>361</v>
      </c>
    </row>
    <row r="801" spans="1:19" ht="12.75" customHeight="1" x14ac:dyDescent="0.3">
      <c r="A801" s="2">
        <v>803</v>
      </c>
      <c r="B801" s="2" t="s">
        <v>404</v>
      </c>
      <c r="C801" s="8" t="s">
        <v>8</v>
      </c>
      <c r="D801" s="2" t="s">
        <v>91</v>
      </c>
      <c r="E801" s="7" t="s">
        <v>10</v>
      </c>
      <c r="F801" s="2">
        <v>0</v>
      </c>
      <c r="G801" s="3">
        <v>32</v>
      </c>
      <c r="H801" s="3" t="s">
        <v>10</v>
      </c>
      <c r="J801" s="2">
        <v>803</v>
      </c>
      <c r="K801" s="2" t="str">
        <f t="shared" si="77"/>
        <v>g6285798</v>
      </c>
      <c r="L801" s="2" t="str">
        <f t="shared" si="78"/>
        <v>ITA</v>
      </c>
      <c r="M801" s="2" t="str">
        <f t="shared" si="79"/>
        <v>SG palla S.R.L.</v>
      </c>
      <c r="N801" s="2" t="str">
        <f t="shared" si="80"/>
        <v>terminato</v>
      </c>
      <c r="O801" s="2">
        <v>0</v>
      </c>
      <c r="P801" s="3">
        <v>32</v>
      </c>
      <c r="Q801" s="3" t="str">
        <f t="shared" si="81"/>
        <v/>
      </c>
      <c r="R801" s="3" t="str">
        <f t="shared" si="82"/>
        <v>ITA-SG palla S.R.L.-32</v>
      </c>
      <c r="S801" s="3" t="str">
        <f t="shared" si="83"/>
        <v>285</v>
      </c>
    </row>
    <row r="802" spans="1:19" ht="12.75" customHeight="1" x14ac:dyDescent="0.3">
      <c r="A802" s="2">
        <v>804</v>
      </c>
      <c r="B802" s="2" t="s">
        <v>404</v>
      </c>
      <c r="C802" s="8" t="s">
        <v>8</v>
      </c>
      <c r="D802" s="2" t="s">
        <v>91</v>
      </c>
      <c r="F802" s="2">
        <v>30</v>
      </c>
      <c r="G802" s="3">
        <v>16</v>
      </c>
      <c r="H802" s="3" t="str">
        <f>IF(E802="","non terminato","terminato")</f>
        <v>non terminato</v>
      </c>
      <c r="J802" s="2">
        <v>804</v>
      </c>
      <c r="K802" s="2" t="str">
        <f t="shared" si="77"/>
        <v>g6285798</v>
      </c>
      <c r="L802" s="2" t="str">
        <f t="shared" si="78"/>
        <v>ITA</v>
      </c>
      <c r="M802" s="2" t="str">
        <f t="shared" si="79"/>
        <v>SG palla S.R.L.</v>
      </c>
      <c r="N802" s="2" t="str">
        <f t="shared" si="80"/>
        <v/>
      </c>
      <c r="O802" s="2">
        <v>30</v>
      </c>
      <c r="P802" s="3">
        <v>16</v>
      </c>
      <c r="Q802" s="3">
        <f t="shared" si="81"/>
        <v>480</v>
      </c>
      <c r="R802" s="3" t="str">
        <f t="shared" si="82"/>
        <v>ITA-SG palla S.R.L.-16</v>
      </c>
      <c r="S802" s="3" t="str">
        <f t="shared" si="83"/>
        <v>285</v>
      </c>
    </row>
    <row r="803" spans="1:19" ht="12.75" customHeight="1" x14ac:dyDescent="0.3">
      <c r="A803" s="2">
        <v>805</v>
      </c>
      <c r="B803" s="2" t="s">
        <v>404</v>
      </c>
      <c r="C803" s="8" t="s">
        <v>8</v>
      </c>
      <c r="D803" s="2" t="s">
        <v>91</v>
      </c>
      <c r="F803" s="2">
        <v>20</v>
      </c>
      <c r="G803" s="3">
        <v>20</v>
      </c>
      <c r="H803" s="3" t="str">
        <f>IF(E803="","non terminato","terminato")</f>
        <v>non terminato</v>
      </c>
      <c r="J803" s="2">
        <v>805</v>
      </c>
      <c r="K803" s="2" t="str">
        <f t="shared" si="77"/>
        <v>g6285798</v>
      </c>
      <c r="L803" s="2" t="str">
        <f t="shared" si="78"/>
        <v>ITA</v>
      </c>
      <c r="M803" s="2" t="str">
        <f t="shared" si="79"/>
        <v>SG palla S.R.L.</v>
      </c>
      <c r="N803" s="2" t="str">
        <f t="shared" si="80"/>
        <v/>
      </c>
      <c r="O803" s="2">
        <v>20</v>
      </c>
      <c r="P803" s="3">
        <v>20</v>
      </c>
      <c r="Q803" s="3">
        <f t="shared" si="81"/>
        <v>400</v>
      </c>
      <c r="R803" s="3" t="str">
        <f t="shared" si="82"/>
        <v>ITA-SG palla S.R.L.-20</v>
      </c>
      <c r="S803" s="3" t="str">
        <f t="shared" si="83"/>
        <v>285</v>
      </c>
    </row>
    <row r="804" spans="1:19" ht="12.75" customHeight="1" x14ac:dyDescent="0.3">
      <c r="A804" s="2">
        <v>806</v>
      </c>
      <c r="B804" s="2" t="s">
        <v>405</v>
      </c>
      <c r="C804" s="8" t="s">
        <v>8</v>
      </c>
      <c r="D804" s="2" t="s">
        <v>72</v>
      </c>
      <c r="E804" s="7" t="s">
        <v>10</v>
      </c>
      <c r="F804" s="2">
        <v>0</v>
      </c>
      <c r="G804" s="3">
        <v>38</v>
      </c>
      <c r="H804" s="3" t="s">
        <v>10</v>
      </c>
      <c r="J804" s="2">
        <v>806</v>
      </c>
      <c r="K804" s="2" t="str">
        <f t="shared" si="77"/>
        <v>A6740794</v>
      </c>
      <c r="L804" s="2" t="str">
        <f t="shared" si="78"/>
        <v>ITA</v>
      </c>
      <c r="M804" s="2" t="str">
        <f t="shared" si="79"/>
        <v>lollo SRL</v>
      </c>
      <c r="N804" s="2" t="str">
        <f t="shared" si="80"/>
        <v>terminato</v>
      </c>
      <c r="O804" s="2">
        <v>0</v>
      </c>
      <c r="P804" s="3">
        <v>38</v>
      </c>
      <c r="Q804" s="3" t="str">
        <f t="shared" si="81"/>
        <v/>
      </c>
      <c r="R804" s="3" t="str">
        <f t="shared" si="82"/>
        <v>ITA-lollo SRL-38</v>
      </c>
      <c r="S804" s="3" t="str">
        <f t="shared" si="83"/>
        <v>740</v>
      </c>
    </row>
    <row r="805" spans="1:19" ht="12.75" customHeight="1" x14ac:dyDescent="0.3">
      <c r="A805" s="2">
        <v>807</v>
      </c>
      <c r="B805" s="2" t="s">
        <v>406</v>
      </c>
      <c r="C805" s="8" t="s">
        <v>8</v>
      </c>
      <c r="D805" s="2" t="s">
        <v>9</v>
      </c>
      <c r="F805" s="2">
        <v>30</v>
      </c>
      <c r="G805" s="3">
        <v>35</v>
      </c>
      <c r="H805" s="3" t="str">
        <f>IF(E805="","non terminato","terminato")</f>
        <v>non terminato</v>
      </c>
      <c r="J805" s="2">
        <v>807</v>
      </c>
      <c r="K805" s="2" t="str">
        <f t="shared" si="77"/>
        <v>G5710064</v>
      </c>
      <c r="L805" s="2" t="str">
        <f t="shared" si="78"/>
        <v>ITA</v>
      </c>
      <c r="M805" s="2" t="str">
        <f t="shared" si="79"/>
        <v>SG</v>
      </c>
      <c r="N805" s="2" t="str">
        <f t="shared" si="80"/>
        <v/>
      </c>
      <c r="O805" s="2">
        <v>30</v>
      </c>
      <c r="P805" s="3">
        <v>35</v>
      </c>
      <c r="Q805" s="3">
        <f t="shared" si="81"/>
        <v>1050</v>
      </c>
      <c r="R805" s="3" t="str">
        <f t="shared" si="82"/>
        <v>ITA-SG-35</v>
      </c>
      <c r="S805" s="3" t="str">
        <f t="shared" si="83"/>
        <v>710</v>
      </c>
    </row>
    <row r="806" spans="1:19" ht="12.75" customHeight="1" x14ac:dyDescent="0.3">
      <c r="A806" s="2">
        <v>808</v>
      </c>
      <c r="B806" s="2" t="s">
        <v>406</v>
      </c>
      <c r="C806" s="8" t="s">
        <v>8</v>
      </c>
      <c r="D806" s="2" t="s">
        <v>9</v>
      </c>
      <c r="E806" s="7" t="s">
        <v>10</v>
      </c>
      <c r="F806" s="2">
        <v>0</v>
      </c>
      <c r="G806" s="3">
        <v>38</v>
      </c>
      <c r="H806" s="3" t="s">
        <v>10</v>
      </c>
      <c r="J806" s="2">
        <v>808</v>
      </c>
      <c r="K806" s="2" t="str">
        <f t="shared" si="77"/>
        <v>G5710064</v>
      </c>
      <c r="L806" s="2" t="str">
        <f t="shared" si="78"/>
        <v>ITA</v>
      </c>
      <c r="M806" s="2" t="str">
        <f t="shared" si="79"/>
        <v>SG</v>
      </c>
      <c r="N806" s="2" t="str">
        <f t="shared" si="80"/>
        <v>terminato</v>
      </c>
      <c r="O806" s="2">
        <v>0</v>
      </c>
      <c r="P806" s="3">
        <v>38</v>
      </c>
      <c r="Q806" s="3" t="str">
        <f t="shared" si="81"/>
        <v/>
      </c>
      <c r="R806" s="3" t="str">
        <f t="shared" si="82"/>
        <v>ITA-SG-38</v>
      </c>
      <c r="S806" s="3" t="str">
        <f t="shared" si="83"/>
        <v>710</v>
      </c>
    </row>
    <row r="807" spans="1:19" ht="12.75" customHeight="1" x14ac:dyDescent="0.3">
      <c r="A807" s="2">
        <v>809</v>
      </c>
      <c r="B807" s="2" t="s">
        <v>406</v>
      </c>
      <c r="C807" s="8" t="s">
        <v>8</v>
      </c>
      <c r="D807" s="2" t="s">
        <v>9</v>
      </c>
      <c r="F807" s="2">
        <v>20</v>
      </c>
      <c r="G807" s="3">
        <v>22</v>
      </c>
      <c r="H807" s="3" t="str">
        <f>IF(E807="","non terminato","terminato")</f>
        <v>non terminato</v>
      </c>
      <c r="J807" s="2">
        <v>809</v>
      </c>
      <c r="K807" s="2" t="str">
        <f t="shared" si="77"/>
        <v>G5710064</v>
      </c>
      <c r="L807" s="2" t="str">
        <f t="shared" si="78"/>
        <v>ITA</v>
      </c>
      <c r="M807" s="2" t="str">
        <f t="shared" si="79"/>
        <v>SG</v>
      </c>
      <c r="N807" s="2" t="str">
        <f t="shared" si="80"/>
        <v/>
      </c>
      <c r="O807" s="2">
        <v>20</v>
      </c>
      <c r="P807" s="3">
        <v>22</v>
      </c>
      <c r="Q807" s="3">
        <f t="shared" si="81"/>
        <v>440</v>
      </c>
      <c r="R807" s="3" t="str">
        <f t="shared" si="82"/>
        <v>ITA-SG-22</v>
      </c>
      <c r="S807" s="3" t="str">
        <f t="shared" si="83"/>
        <v>710</v>
      </c>
    </row>
    <row r="808" spans="1:19" ht="12.75" customHeight="1" x14ac:dyDescent="0.3">
      <c r="A808" s="2">
        <v>810</v>
      </c>
      <c r="B808" s="2" t="s">
        <v>406</v>
      </c>
      <c r="C808" s="8" t="s">
        <v>8</v>
      </c>
      <c r="D808" s="2" t="s">
        <v>9</v>
      </c>
      <c r="F808" s="2">
        <v>20</v>
      </c>
      <c r="G808" s="3">
        <v>12</v>
      </c>
      <c r="H808" s="3" t="str">
        <f>IF(E808="","non terminato","terminato")</f>
        <v>non terminato</v>
      </c>
      <c r="J808" s="2">
        <v>810</v>
      </c>
      <c r="K808" s="2" t="str">
        <f t="shared" si="77"/>
        <v>G5710064</v>
      </c>
      <c r="L808" s="2" t="str">
        <f t="shared" si="78"/>
        <v>ITA</v>
      </c>
      <c r="M808" s="2" t="str">
        <f t="shared" si="79"/>
        <v>SG</v>
      </c>
      <c r="N808" s="2" t="str">
        <f t="shared" si="80"/>
        <v/>
      </c>
      <c r="O808" s="2">
        <v>20</v>
      </c>
      <c r="P808" s="3">
        <v>12</v>
      </c>
      <c r="Q808" s="3">
        <f t="shared" si="81"/>
        <v>240</v>
      </c>
      <c r="R808" s="3" t="str">
        <f t="shared" si="82"/>
        <v>ITA-SG-12</v>
      </c>
      <c r="S808" s="3" t="str">
        <f t="shared" si="83"/>
        <v>710</v>
      </c>
    </row>
    <row r="809" spans="1:19" ht="12.75" customHeight="1" x14ac:dyDescent="0.3">
      <c r="A809" s="2">
        <v>811</v>
      </c>
      <c r="B809" s="2" t="s">
        <v>407</v>
      </c>
      <c r="C809" s="8" t="s">
        <v>8</v>
      </c>
      <c r="D809" s="2" t="s">
        <v>9</v>
      </c>
      <c r="F809" s="2">
        <v>20</v>
      </c>
      <c r="G809" s="3">
        <v>25</v>
      </c>
      <c r="H809" s="3" t="str">
        <f>IF(E809="","non terminato","terminato")</f>
        <v>non terminato</v>
      </c>
      <c r="J809" s="2">
        <v>811</v>
      </c>
      <c r="K809" s="2" t="str">
        <f t="shared" si="77"/>
        <v>R7793727</v>
      </c>
      <c r="L809" s="2" t="str">
        <f t="shared" si="78"/>
        <v>ITA</v>
      </c>
      <c r="M809" s="2" t="str">
        <f t="shared" si="79"/>
        <v>SG</v>
      </c>
      <c r="N809" s="2" t="str">
        <f t="shared" si="80"/>
        <v/>
      </c>
      <c r="O809" s="2">
        <v>20</v>
      </c>
      <c r="P809" s="3">
        <v>25</v>
      </c>
      <c r="Q809" s="3">
        <f t="shared" si="81"/>
        <v>500</v>
      </c>
      <c r="R809" s="3" t="str">
        <f t="shared" si="82"/>
        <v>ITA-SG-25</v>
      </c>
      <c r="S809" s="3" t="str">
        <f t="shared" si="83"/>
        <v>793</v>
      </c>
    </row>
    <row r="810" spans="1:19" ht="12.75" customHeight="1" x14ac:dyDescent="0.3">
      <c r="A810" s="2">
        <v>812</v>
      </c>
      <c r="B810" s="2" t="s">
        <v>407</v>
      </c>
      <c r="C810" s="8" t="s">
        <v>8</v>
      </c>
      <c r="D810" s="2" t="s">
        <v>9</v>
      </c>
      <c r="E810" s="7" t="s">
        <v>10</v>
      </c>
      <c r="F810" s="2">
        <v>0</v>
      </c>
      <c r="G810" s="3">
        <v>33</v>
      </c>
      <c r="H810" s="3" t="s">
        <v>10</v>
      </c>
      <c r="J810" s="2">
        <v>812</v>
      </c>
      <c r="K810" s="2" t="str">
        <f t="shared" si="77"/>
        <v>R7793727</v>
      </c>
      <c r="L810" s="2" t="str">
        <f t="shared" si="78"/>
        <v>ITA</v>
      </c>
      <c r="M810" s="2" t="str">
        <f t="shared" si="79"/>
        <v>SG</v>
      </c>
      <c r="N810" s="2" t="str">
        <f t="shared" si="80"/>
        <v>terminato</v>
      </c>
      <c r="O810" s="2">
        <v>0</v>
      </c>
      <c r="P810" s="3">
        <v>33</v>
      </c>
      <c r="Q810" s="3" t="str">
        <f t="shared" si="81"/>
        <v/>
      </c>
      <c r="R810" s="3" t="str">
        <f t="shared" si="82"/>
        <v>ITA-SG-33</v>
      </c>
      <c r="S810" s="3" t="str">
        <f t="shared" si="83"/>
        <v>793</v>
      </c>
    </row>
    <row r="811" spans="1:19" ht="12.75" customHeight="1" x14ac:dyDescent="0.3">
      <c r="A811" s="2">
        <v>813</v>
      </c>
      <c r="B811" s="2" t="s">
        <v>408</v>
      </c>
      <c r="C811" s="8" t="s">
        <v>8</v>
      </c>
      <c r="D811" s="2" t="s">
        <v>44</v>
      </c>
      <c r="F811" s="2">
        <v>30</v>
      </c>
      <c r="G811" s="3">
        <v>16</v>
      </c>
      <c r="H811" s="3" t="str">
        <f>IF(E811="","non terminato","terminato")</f>
        <v>non terminato</v>
      </c>
      <c r="J811" s="2">
        <v>813</v>
      </c>
      <c r="K811" s="2" t="str">
        <f t="shared" si="77"/>
        <v>P1028849</v>
      </c>
      <c r="L811" s="2" t="str">
        <f t="shared" si="78"/>
        <v>ITA</v>
      </c>
      <c r="M811" s="2" t="str">
        <f t="shared" si="79"/>
        <v>zan pin SPA</v>
      </c>
      <c r="N811" s="2" t="str">
        <f t="shared" si="80"/>
        <v/>
      </c>
      <c r="O811" s="2">
        <v>30</v>
      </c>
      <c r="P811" s="3">
        <v>16</v>
      </c>
      <c r="Q811" s="3">
        <f t="shared" si="81"/>
        <v>480</v>
      </c>
      <c r="R811" s="3" t="str">
        <f t="shared" si="82"/>
        <v>ITA-zan pin SPA-16</v>
      </c>
      <c r="S811" s="3" t="str">
        <f t="shared" si="83"/>
        <v>028</v>
      </c>
    </row>
    <row r="812" spans="1:19" ht="12.75" customHeight="1" x14ac:dyDescent="0.3">
      <c r="A812" s="2">
        <v>814</v>
      </c>
      <c r="B812" s="2" t="s">
        <v>408</v>
      </c>
      <c r="C812" s="8" t="s">
        <v>8</v>
      </c>
      <c r="D812" s="2" t="s">
        <v>44</v>
      </c>
      <c r="E812" s="7" t="s">
        <v>10</v>
      </c>
      <c r="F812" s="2">
        <v>0</v>
      </c>
      <c r="G812" s="3">
        <v>15</v>
      </c>
      <c r="H812" s="3" t="s">
        <v>10</v>
      </c>
      <c r="J812" s="2">
        <v>814</v>
      </c>
      <c r="K812" s="2" t="str">
        <f t="shared" si="77"/>
        <v>P1028849</v>
      </c>
      <c r="L812" s="2" t="str">
        <f t="shared" si="78"/>
        <v>ITA</v>
      </c>
      <c r="M812" s="2" t="str">
        <f t="shared" si="79"/>
        <v>zan pin SPA</v>
      </c>
      <c r="N812" s="2" t="str">
        <f t="shared" si="80"/>
        <v>terminato</v>
      </c>
      <c r="O812" s="2">
        <v>0</v>
      </c>
      <c r="P812" s="3">
        <v>15</v>
      </c>
      <c r="Q812" s="3" t="str">
        <f t="shared" si="81"/>
        <v/>
      </c>
      <c r="R812" s="3" t="str">
        <f t="shared" si="82"/>
        <v>ITA-zan pin SPA-15</v>
      </c>
      <c r="S812" s="3" t="str">
        <f t="shared" si="83"/>
        <v>028</v>
      </c>
    </row>
    <row r="813" spans="1:19" ht="12.75" customHeight="1" x14ac:dyDescent="0.3">
      <c r="A813" s="2">
        <v>815</v>
      </c>
      <c r="B813" s="2" t="s">
        <v>408</v>
      </c>
      <c r="C813" s="8" t="s">
        <v>8</v>
      </c>
      <c r="D813" s="2" t="s">
        <v>44</v>
      </c>
      <c r="F813" s="2">
        <v>20</v>
      </c>
      <c r="G813" s="3">
        <v>14</v>
      </c>
      <c r="H813" s="3" t="str">
        <f>IF(E813="","non terminato","terminato")</f>
        <v>non terminato</v>
      </c>
      <c r="J813" s="2">
        <v>815</v>
      </c>
      <c r="K813" s="2" t="str">
        <f t="shared" si="77"/>
        <v>P1028849</v>
      </c>
      <c r="L813" s="2" t="str">
        <f t="shared" si="78"/>
        <v>ITA</v>
      </c>
      <c r="M813" s="2" t="str">
        <f t="shared" si="79"/>
        <v>zan pin SPA</v>
      </c>
      <c r="N813" s="2" t="str">
        <f t="shared" si="80"/>
        <v/>
      </c>
      <c r="O813" s="2">
        <v>20</v>
      </c>
      <c r="P813" s="3">
        <v>14</v>
      </c>
      <c r="Q813" s="3">
        <f t="shared" si="81"/>
        <v>280</v>
      </c>
      <c r="R813" s="3" t="str">
        <f t="shared" si="82"/>
        <v>ITA-zan pin SPA-14</v>
      </c>
      <c r="S813" s="3" t="str">
        <f t="shared" si="83"/>
        <v>028</v>
      </c>
    </row>
    <row r="814" spans="1:19" ht="12.75" customHeight="1" x14ac:dyDescent="0.3">
      <c r="A814" s="2">
        <v>816</v>
      </c>
      <c r="B814" s="2" t="s">
        <v>409</v>
      </c>
      <c r="C814" s="8" t="s">
        <v>8</v>
      </c>
      <c r="D814" s="2" t="s">
        <v>9</v>
      </c>
      <c r="F814" s="2">
        <v>20</v>
      </c>
      <c r="G814" s="3">
        <v>26</v>
      </c>
      <c r="H814" s="3" t="str">
        <f>IF(E814="","non terminato","terminato")</f>
        <v>non terminato</v>
      </c>
      <c r="J814" s="2">
        <v>816</v>
      </c>
      <c r="K814" s="2" t="str">
        <f t="shared" si="77"/>
        <v>E1019416</v>
      </c>
      <c r="L814" s="2" t="str">
        <f t="shared" si="78"/>
        <v>ITA</v>
      </c>
      <c r="M814" s="2" t="str">
        <f t="shared" si="79"/>
        <v>SG</v>
      </c>
      <c r="N814" s="2" t="str">
        <f t="shared" si="80"/>
        <v/>
      </c>
      <c r="O814" s="2">
        <v>20</v>
      </c>
      <c r="P814" s="3">
        <v>26</v>
      </c>
      <c r="Q814" s="3">
        <f t="shared" si="81"/>
        <v>520</v>
      </c>
      <c r="R814" s="3" t="str">
        <f t="shared" si="82"/>
        <v>ITA-SG-26</v>
      </c>
      <c r="S814" s="3" t="str">
        <f t="shared" si="83"/>
        <v>019</v>
      </c>
    </row>
    <row r="815" spans="1:19" ht="12.75" customHeight="1" x14ac:dyDescent="0.3">
      <c r="A815" s="2">
        <v>817</v>
      </c>
      <c r="B815" s="2" t="s">
        <v>409</v>
      </c>
      <c r="C815" s="8" t="s">
        <v>8</v>
      </c>
      <c r="D815" s="2" t="s">
        <v>9</v>
      </c>
      <c r="F815" s="2">
        <v>30</v>
      </c>
      <c r="G815" s="3">
        <v>33</v>
      </c>
      <c r="H815" s="3" t="str">
        <f>IF(E815="","non terminato","terminato")</f>
        <v>non terminato</v>
      </c>
      <c r="J815" s="2">
        <v>817</v>
      </c>
      <c r="K815" s="2" t="str">
        <f t="shared" si="77"/>
        <v>E1019416</v>
      </c>
      <c r="L815" s="2" t="str">
        <f t="shared" si="78"/>
        <v>ITA</v>
      </c>
      <c r="M815" s="2" t="str">
        <f t="shared" si="79"/>
        <v>SG</v>
      </c>
      <c r="N815" s="2" t="str">
        <f t="shared" si="80"/>
        <v/>
      </c>
      <c r="O815" s="2">
        <v>30</v>
      </c>
      <c r="P815" s="3">
        <v>33</v>
      </c>
      <c r="Q815" s="3">
        <f t="shared" si="81"/>
        <v>990</v>
      </c>
      <c r="R815" s="3" t="str">
        <f t="shared" si="82"/>
        <v>ITA-SG-33</v>
      </c>
      <c r="S815" s="3" t="str">
        <f t="shared" si="83"/>
        <v>019</v>
      </c>
    </row>
    <row r="816" spans="1:19" ht="12.75" customHeight="1" x14ac:dyDescent="0.3">
      <c r="A816" s="2">
        <v>818</v>
      </c>
      <c r="B816" s="2" t="s">
        <v>409</v>
      </c>
      <c r="C816" s="8" t="s">
        <v>8</v>
      </c>
      <c r="D816" s="2" t="s">
        <v>9</v>
      </c>
      <c r="E816" s="7" t="s">
        <v>10</v>
      </c>
      <c r="F816" s="2">
        <v>0</v>
      </c>
      <c r="G816" s="3">
        <v>34</v>
      </c>
      <c r="H816" s="3" t="s">
        <v>10</v>
      </c>
      <c r="J816" s="2">
        <v>818</v>
      </c>
      <c r="K816" s="2" t="str">
        <f t="shared" si="77"/>
        <v>E1019416</v>
      </c>
      <c r="L816" s="2" t="str">
        <f t="shared" si="78"/>
        <v>ITA</v>
      </c>
      <c r="M816" s="2" t="str">
        <f t="shared" si="79"/>
        <v>SG</v>
      </c>
      <c r="N816" s="2" t="str">
        <f t="shared" si="80"/>
        <v>terminato</v>
      </c>
      <c r="O816" s="2">
        <v>0</v>
      </c>
      <c r="P816" s="3">
        <v>34</v>
      </c>
      <c r="Q816" s="3" t="str">
        <f t="shared" si="81"/>
        <v/>
      </c>
      <c r="R816" s="3" t="str">
        <f t="shared" si="82"/>
        <v>ITA-SG-34</v>
      </c>
      <c r="S816" s="3" t="str">
        <f t="shared" si="83"/>
        <v>019</v>
      </c>
    </row>
    <row r="817" spans="1:19" ht="12.75" customHeight="1" x14ac:dyDescent="0.3">
      <c r="A817" s="2">
        <v>819</v>
      </c>
      <c r="B817" s="2" t="s">
        <v>409</v>
      </c>
      <c r="C817" s="8" t="s">
        <v>8</v>
      </c>
      <c r="D817" s="2" t="s">
        <v>9</v>
      </c>
      <c r="F817" s="2">
        <v>20</v>
      </c>
      <c r="G817" s="3">
        <v>24</v>
      </c>
      <c r="H817" s="3" t="str">
        <f>IF(E817="","non terminato","terminato")</f>
        <v>non terminato</v>
      </c>
      <c r="J817" s="2">
        <v>819</v>
      </c>
      <c r="K817" s="2" t="str">
        <f t="shared" si="77"/>
        <v>E1019416</v>
      </c>
      <c r="L817" s="2" t="str">
        <f t="shared" si="78"/>
        <v>ITA</v>
      </c>
      <c r="M817" s="2" t="str">
        <f t="shared" si="79"/>
        <v>SG</v>
      </c>
      <c r="N817" s="2" t="str">
        <f t="shared" si="80"/>
        <v/>
      </c>
      <c r="O817" s="2">
        <v>20</v>
      </c>
      <c r="P817" s="3">
        <v>24</v>
      </c>
      <c r="Q817" s="3">
        <f t="shared" si="81"/>
        <v>480</v>
      </c>
      <c r="R817" s="3" t="str">
        <f t="shared" si="82"/>
        <v>ITA-SG-24</v>
      </c>
      <c r="S817" s="3" t="str">
        <f t="shared" si="83"/>
        <v>019</v>
      </c>
    </row>
    <row r="818" spans="1:19" ht="12.75" customHeight="1" x14ac:dyDescent="0.3">
      <c r="A818" s="2">
        <v>820</v>
      </c>
      <c r="B818" s="2" t="s">
        <v>410</v>
      </c>
      <c r="C818" s="8" t="s">
        <v>8</v>
      </c>
      <c r="D818" s="2" t="s">
        <v>9</v>
      </c>
      <c r="E818" s="7" t="s">
        <v>10</v>
      </c>
      <c r="F818" s="2">
        <v>0</v>
      </c>
      <c r="G818" s="3">
        <v>30</v>
      </c>
      <c r="H818" s="3" t="s">
        <v>10</v>
      </c>
      <c r="J818" s="2">
        <v>820</v>
      </c>
      <c r="K818" s="2" t="str">
        <f t="shared" si="77"/>
        <v>E7848125</v>
      </c>
      <c r="L818" s="2" t="str">
        <f t="shared" si="78"/>
        <v>ITA</v>
      </c>
      <c r="M818" s="2" t="str">
        <f t="shared" si="79"/>
        <v>SG</v>
      </c>
      <c r="N818" s="2" t="str">
        <f t="shared" si="80"/>
        <v>terminato</v>
      </c>
      <c r="O818" s="2">
        <v>0</v>
      </c>
      <c r="P818" s="3">
        <v>30</v>
      </c>
      <c r="Q818" s="3" t="str">
        <f t="shared" si="81"/>
        <v/>
      </c>
      <c r="R818" s="3" t="str">
        <f t="shared" si="82"/>
        <v>ITA-SG-30</v>
      </c>
      <c r="S818" s="3" t="str">
        <f t="shared" si="83"/>
        <v>848</v>
      </c>
    </row>
    <row r="819" spans="1:19" ht="12.75" customHeight="1" x14ac:dyDescent="0.3">
      <c r="A819" s="2">
        <v>821</v>
      </c>
      <c r="B819" s="2" t="s">
        <v>410</v>
      </c>
      <c r="C819" s="8" t="s">
        <v>8</v>
      </c>
      <c r="D819" s="2" t="s">
        <v>9</v>
      </c>
      <c r="F819" s="2">
        <v>20</v>
      </c>
      <c r="G819" s="3">
        <v>23</v>
      </c>
      <c r="H819" s="3" t="str">
        <f>IF(E819="","non terminato","terminato")</f>
        <v>non terminato</v>
      </c>
      <c r="J819" s="2">
        <v>821</v>
      </c>
      <c r="K819" s="2" t="str">
        <f t="shared" si="77"/>
        <v>E7848125</v>
      </c>
      <c r="L819" s="2" t="str">
        <f t="shared" si="78"/>
        <v>ITA</v>
      </c>
      <c r="M819" s="2" t="str">
        <f t="shared" si="79"/>
        <v>SG</v>
      </c>
      <c r="N819" s="2" t="str">
        <f t="shared" si="80"/>
        <v/>
      </c>
      <c r="O819" s="2">
        <v>20</v>
      </c>
      <c r="P819" s="3">
        <v>23</v>
      </c>
      <c r="Q819" s="3">
        <f t="shared" si="81"/>
        <v>460</v>
      </c>
      <c r="R819" s="3" t="str">
        <f t="shared" si="82"/>
        <v>ITA-SG-23</v>
      </c>
      <c r="S819" s="3" t="str">
        <f t="shared" si="83"/>
        <v>848</v>
      </c>
    </row>
    <row r="820" spans="1:19" ht="12.75" customHeight="1" x14ac:dyDescent="0.3">
      <c r="A820" s="2">
        <v>822</v>
      </c>
      <c r="B820" s="2" t="s">
        <v>410</v>
      </c>
      <c r="C820" s="8" t="s">
        <v>8</v>
      </c>
      <c r="D820" s="2" t="s">
        <v>9</v>
      </c>
      <c r="F820" s="2">
        <v>30</v>
      </c>
      <c r="G820" s="3">
        <v>18</v>
      </c>
      <c r="H820" s="3" t="str">
        <f>IF(E820="","non terminato","terminato")</f>
        <v>non terminato</v>
      </c>
      <c r="J820" s="2">
        <v>822</v>
      </c>
      <c r="K820" s="2" t="str">
        <f t="shared" si="77"/>
        <v>E7848125</v>
      </c>
      <c r="L820" s="2" t="str">
        <f t="shared" si="78"/>
        <v>ITA</v>
      </c>
      <c r="M820" s="2" t="str">
        <f t="shared" si="79"/>
        <v>SG</v>
      </c>
      <c r="N820" s="2" t="str">
        <f t="shared" si="80"/>
        <v/>
      </c>
      <c r="O820" s="2">
        <v>30</v>
      </c>
      <c r="P820" s="3">
        <v>18</v>
      </c>
      <c r="Q820" s="3">
        <f t="shared" si="81"/>
        <v>540</v>
      </c>
      <c r="R820" s="3" t="str">
        <f t="shared" si="82"/>
        <v>ITA-SG-18</v>
      </c>
      <c r="S820" s="3" t="str">
        <f t="shared" si="83"/>
        <v>848</v>
      </c>
    </row>
    <row r="821" spans="1:19" ht="12.75" customHeight="1" x14ac:dyDescent="0.3">
      <c r="A821" s="2">
        <v>823</v>
      </c>
      <c r="B821" s="2" t="s">
        <v>411</v>
      </c>
      <c r="C821" s="8" t="s">
        <v>8</v>
      </c>
      <c r="D821" s="2" t="s">
        <v>62</v>
      </c>
      <c r="F821" s="2">
        <v>20</v>
      </c>
      <c r="G821" s="3">
        <v>36</v>
      </c>
      <c r="H821" s="3" t="str">
        <f>IF(E821="","non terminato","terminato")</f>
        <v>non terminato</v>
      </c>
      <c r="J821" s="2">
        <v>823</v>
      </c>
      <c r="K821" s="2" t="str">
        <f t="shared" si="77"/>
        <v>A1614537</v>
      </c>
      <c r="L821" s="2" t="str">
        <f t="shared" si="78"/>
        <v>ITA</v>
      </c>
      <c r="M821" s="2" t="str">
        <f t="shared" si="79"/>
        <v>zan PAM</v>
      </c>
      <c r="N821" s="2" t="str">
        <f t="shared" si="80"/>
        <v/>
      </c>
      <c r="O821" s="2">
        <v>20</v>
      </c>
      <c r="P821" s="3">
        <v>36</v>
      </c>
      <c r="Q821" s="3">
        <f t="shared" si="81"/>
        <v>720</v>
      </c>
      <c r="R821" s="3" t="str">
        <f t="shared" si="82"/>
        <v>ITA-zan PAM-36</v>
      </c>
      <c r="S821" s="3" t="str">
        <f t="shared" si="83"/>
        <v>614</v>
      </c>
    </row>
    <row r="822" spans="1:19" ht="12.75" customHeight="1" x14ac:dyDescent="0.3">
      <c r="A822" s="2">
        <v>824</v>
      </c>
      <c r="B822" s="2" t="s">
        <v>411</v>
      </c>
      <c r="C822" s="8" t="s">
        <v>8</v>
      </c>
      <c r="D822" s="2" t="s">
        <v>62</v>
      </c>
      <c r="E822" s="7" t="s">
        <v>10</v>
      </c>
      <c r="F822" s="2">
        <v>0</v>
      </c>
      <c r="G822" s="3">
        <v>21</v>
      </c>
      <c r="H822" s="3" t="s">
        <v>10</v>
      </c>
      <c r="J822" s="2">
        <v>824</v>
      </c>
      <c r="K822" s="2" t="str">
        <f t="shared" si="77"/>
        <v>A1614537</v>
      </c>
      <c r="L822" s="2" t="str">
        <f t="shared" si="78"/>
        <v>ITA</v>
      </c>
      <c r="M822" s="2" t="str">
        <f t="shared" si="79"/>
        <v>zan PAM</v>
      </c>
      <c r="N822" s="2" t="str">
        <f t="shared" si="80"/>
        <v>terminato</v>
      </c>
      <c r="O822" s="2">
        <v>0</v>
      </c>
      <c r="P822" s="3">
        <v>21</v>
      </c>
      <c r="Q822" s="3" t="str">
        <f t="shared" si="81"/>
        <v/>
      </c>
      <c r="R822" s="3" t="str">
        <f t="shared" si="82"/>
        <v>ITA-zan PAM-21</v>
      </c>
      <c r="S822" s="3" t="str">
        <f t="shared" si="83"/>
        <v>614</v>
      </c>
    </row>
    <row r="823" spans="1:19" ht="12.75" customHeight="1" x14ac:dyDescent="0.3">
      <c r="A823" s="2">
        <v>825</v>
      </c>
      <c r="B823" s="2" t="s">
        <v>411</v>
      </c>
      <c r="C823" s="8" t="s">
        <v>8</v>
      </c>
      <c r="D823" s="2" t="s">
        <v>62</v>
      </c>
      <c r="F823" s="2">
        <v>30</v>
      </c>
      <c r="G823" s="3">
        <v>15</v>
      </c>
      <c r="H823" s="3" t="str">
        <f>IF(E823="","non terminato","terminato")</f>
        <v>non terminato</v>
      </c>
      <c r="J823" s="2">
        <v>825</v>
      </c>
      <c r="K823" s="2" t="str">
        <f t="shared" si="77"/>
        <v>A1614537</v>
      </c>
      <c r="L823" s="2" t="str">
        <f t="shared" si="78"/>
        <v>ITA</v>
      </c>
      <c r="M823" s="2" t="str">
        <f t="shared" si="79"/>
        <v>zan PAM</v>
      </c>
      <c r="N823" s="2" t="str">
        <f t="shared" si="80"/>
        <v/>
      </c>
      <c r="O823" s="2">
        <v>30</v>
      </c>
      <c r="P823" s="3">
        <v>15</v>
      </c>
      <c r="Q823" s="3">
        <f t="shared" si="81"/>
        <v>450</v>
      </c>
      <c r="R823" s="3" t="str">
        <f t="shared" si="82"/>
        <v>ITA-zan PAM-15</v>
      </c>
      <c r="S823" s="3" t="str">
        <f t="shared" si="83"/>
        <v>614</v>
      </c>
    </row>
    <row r="824" spans="1:19" ht="12.75" customHeight="1" x14ac:dyDescent="0.3">
      <c r="A824" s="2">
        <v>826</v>
      </c>
      <c r="B824" s="2" t="s">
        <v>412</v>
      </c>
      <c r="C824" s="8" t="s">
        <v>8</v>
      </c>
      <c r="D824" s="2" t="s">
        <v>44</v>
      </c>
      <c r="E824" s="7" t="s">
        <v>10</v>
      </c>
      <c r="F824" s="2">
        <v>0</v>
      </c>
      <c r="G824" s="3">
        <v>21</v>
      </c>
      <c r="H824" s="3" t="s">
        <v>10</v>
      </c>
      <c r="J824" s="2">
        <v>826</v>
      </c>
      <c r="K824" s="2" t="str">
        <f t="shared" si="77"/>
        <v>A7834566</v>
      </c>
      <c r="L824" s="2" t="str">
        <f t="shared" si="78"/>
        <v>ITA</v>
      </c>
      <c r="M824" s="2" t="str">
        <f t="shared" si="79"/>
        <v>zan pin SPA</v>
      </c>
      <c r="N824" s="2" t="str">
        <f t="shared" si="80"/>
        <v>terminato</v>
      </c>
      <c r="O824" s="2">
        <v>0</v>
      </c>
      <c r="P824" s="3">
        <v>21</v>
      </c>
      <c r="Q824" s="3" t="str">
        <f t="shared" si="81"/>
        <v/>
      </c>
      <c r="R824" s="3" t="str">
        <f t="shared" si="82"/>
        <v>ITA-zan pin SPA-21</v>
      </c>
      <c r="S824" s="3" t="str">
        <f t="shared" si="83"/>
        <v>834</v>
      </c>
    </row>
    <row r="825" spans="1:19" ht="12.75" customHeight="1" x14ac:dyDescent="0.3">
      <c r="A825" s="2">
        <v>827</v>
      </c>
      <c r="B825" s="2" t="s">
        <v>412</v>
      </c>
      <c r="C825" s="8" t="s">
        <v>8</v>
      </c>
      <c r="D825" s="2" t="s">
        <v>44</v>
      </c>
      <c r="F825" s="2">
        <v>30</v>
      </c>
      <c r="G825" s="3">
        <v>23</v>
      </c>
      <c r="H825" s="3" t="str">
        <f>IF(E825="","non terminato","terminato")</f>
        <v>non terminato</v>
      </c>
      <c r="J825" s="2">
        <v>827</v>
      </c>
      <c r="K825" s="2" t="str">
        <f t="shared" si="77"/>
        <v>A7834566</v>
      </c>
      <c r="L825" s="2" t="str">
        <f t="shared" si="78"/>
        <v>ITA</v>
      </c>
      <c r="M825" s="2" t="str">
        <f t="shared" si="79"/>
        <v>zan pin SPA</v>
      </c>
      <c r="N825" s="2" t="str">
        <f t="shared" si="80"/>
        <v/>
      </c>
      <c r="O825" s="2">
        <v>30</v>
      </c>
      <c r="P825" s="3">
        <v>23</v>
      </c>
      <c r="Q825" s="3">
        <f t="shared" si="81"/>
        <v>690</v>
      </c>
      <c r="R825" s="3" t="str">
        <f t="shared" si="82"/>
        <v>ITA-zan pin SPA-23</v>
      </c>
      <c r="S825" s="3" t="str">
        <f t="shared" si="83"/>
        <v>834</v>
      </c>
    </row>
    <row r="826" spans="1:19" ht="12.75" customHeight="1" x14ac:dyDescent="0.3">
      <c r="A826" s="2">
        <v>828</v>
      </c>
      <c r="B826" s="2" t="s">
        <v>413</v>
      </c>
      <c r="C826" s="8" t="s">
        <v>8</v>
      </c>
      <c r="D826" s="2" t="s">
        <v>33</v>
      </c>
      <c r="E826" s="7" t="s">
        <v>10</v>
      </c>
      <c r="F826" s="2">
        <v>0</v>
      </c>
      <c r="G826" s="3">
        <v>24</v>
      </c>
      <c r="H826" s="3" t="s">
        <v>10</v>
      </c>
      <c r="J826" s="2">
        <v>828</v>
      </c>
      <c r="K826" s="2" t="str">
        <f t="shared" si="77"/>
        <v>O7201832</v>
      </c>
      <c r="L826" s="2" t="str">
        <f t="shared" si="78"/>
        <v>ITA</v>
      </c>
      <c r="M826" s="2" t="str">
        <f t="shared" si="79"/>
        <v>zan VETRI</v>
      </c>
      <c r="N826" s="2" t="str">
        <f t="shared" si="80"/>
        <v>terminato</v>
      </c>
      <c r="O826" s="2">
        <v>0</v>
      </c>
      <c r="P826" s="3">
        <v>24</v>
      </c>
      <c r="Q826" s="3" t="str">
        <f t="shared" si="81"/>
        <v/>
      </c>
      <c r="R826" s="3" t="str">
        <f t="shared" si="82"/>
        <v>ITA-zan VETRI-24</v>
      </c>
      <c r="S826" s="3" t="str">
        <f t="shared" si="83"/>
        <v>201</v>
      </c>
    </row>
    <row r="827" spans="1:19" ht="12.75" customHeight="1" x14ac:dyDescent="0.3">
      <c r="A827" s="2">
        <v>829</v>
      </c>
      <c r="B827" s="2" t="s">
        <v>413</v>
      </c>
      <c r="C827" s="8" t="s">
        <v>8</v>
      </c>
      <c r="D827" s="2" t="s">
        <v>33</v>
      </c>
      <c r="F827" s="2">
        <v>30</v>
      </c>
      <c r="G827" s="3">
        <v>18</v>
      </c>
      <c r="H827" s="3" t="str">
        <f>IF(E827="","non terminato","terminato")</f>
        <v>non terminato</v>
      </c>
      <c r="J827" s="2">
        <v>829</v>
      </c>
      <c r="K827" s="2" t="str">
        <f t="shared" si="77"/>
        <v>O7201832</v>
      </c>
      <c r="L827" s="2" t="str">
        <f t="shared" si="78"/>
        <v>ITA</v>
      </c>
      <c r="M827" s="2" t="str">
        <f t="shared" si="79"/>
        <v>zan VETRI</v>
      </c>
      <c r="N827" s="2" t="str">
        <f t="shared" si="80"/>
        <v/>
      </c>
      <c r="O827" s="2">
        <v>30</v>
      </c>
      <c r="P827" s="3">
        <v>18</v>
      </c>
      <c r="Q827" s="3">
        <f t="shared" si="81"/>
        <v>540</v>
      </c>
      <c r="R827" s="3" t="str">
        <f t="shared" si="82"/>
        <v>ITA-zan VETRI-18</v>
      </c>
      <c r="S827" s="3" t="str">
        <f t="shared" si="83"/>
        <v>201</v>
      </c>
    </row>
    <row r="828" spans="1:19" ht="12.75" customHeight="1" x14ac:dyDescent="0.3">
      <c r="A828" s="2">
        <v>830</v>
      </c>
      <c r="B828" s="2" t="s">
        <v>413</v>
      </c>
      <c r="C828" s="8" t="s">
        <v>8</v>
      </c>
      <c r="D828" s="2" t="s">
        <v>33</v>
      </c>
      <c r="F828" s="2">
        <v>20</v>
      </c>
      <c r="G828" s="3">
        <v>29</v>
      </c>
      <c r="H828" s="3" t="str">
        <f>IF(E828="","non terminato","terminato")</f>
        <v>non terminato</v>
      </c>
      <c r="J828" s="2">
        <v>830</v>
      </c>
      <c r="K828" s="2" t="str">
        <f t="shared" si="77"/>
        <v>O7201832</v>
      </c>
      <c r="L828" s="2" t="str">
        <f t="shared" si="78"/>
        <v>ITA</v>
      </c>
      <c r="M828" s="2" t="str">
        <f t="shared" si="79"/>
        <v>zan VETRI</v>
      </c>
      <c r="N828" s="2" t="str">
        <f t="shared" si="80"/>
        <v/>
      </c>
      <c r="O828" s="2">
        <v>20</v>
      </c>
      <c r="P828" s="3">
        <v>29</v>
      </c>
      <c r="Q828" s="3">
        <f t="shared" si="81"/>
        <v>580</v>
      </c>
      <c r="R828" s="3" t="str">
        <f t="shared" si="82"/>
        <v>ITA-zan VETRI-29</v>
      </c>
      <c r="S828" s="3" t="str">
        <f t="shared" si="83"/>
        <v>201</v>
      </c>
    </row>
    <row r="829" spans="1:19" ht="12.75" customHeight="1" x14ac:dyDescent="0.3">
      <c r="A829" s="2">
        <v>831</v>
      </c>
      <c r="B829" s="2" t="s">
        <v>413</v>
      </c>
      <c r="C829" s="8" t="s">
        <v>8</v>
      </c>
      <c r="D829" s="2" t="s">
        <v>33</v>
      </c>
      <c r="F829" s="2">
        <v>20</v>
      </c>
      <c r="G829" s="3">
        <v>10</v>
      </c>
      <c r="H829" s="3" t="str">
        <f>IF(E829="","non terminato","terminato")</f>
        <v>non terminato</v>
      </c>
      <c r="J829" s="2">
        <v>831</v>
      </c>
      <c r="K829" s="2" t="str">
        <f t="shared" si="77"/>
        <v>O7201832</v>
      </c>
      <c r="L829" s="2" t="str">
        <f t="shared" si="78"/>
        <v>ITA</v>
      </c>
      <c r="M829" s="2" t="str">
        <f t="shared" si="79"/>
        <v>zan VETRI</v>
      </c>
      <c r="N829" s="2" t="str">
        <f t="shared" si="80"/>
        <v/>
      </c>
      <c r="O829" s="2">
        <v>20</v>
      </c>
      <c r="P829" s="3">
        <v>10</v>
      </c>
      <c r="Q829" s="3">
        <f t="shared" si="81"/>
        <v>200</v>
      </c>
      <c r="R829" s="3" t="str">
        <f t="shared" si="82"/>
        <v>ITA-zan VETRI-10</v>
      </c>
      <c r="S829" s="3" t="str">
        <f t="shared" si="83"/>
        <v>201</v>
      </c>
    </row>
    <row r="830" spans="1:19" ht="12.75" customHeight="1" x14ac:dyDescent="0.3">
      <c r="A830" s="2">
        <v>832</v>
      </c>
      <c r="B830" s="2" t="s">
        <v>414</v>
      </c>
      <c r="C830" s="8" t="s">
        <v>8</v>
      </c>
      <c r="D830" s="2" t="s">
        <v>44</v>
      </c>
      <c r="F830" s="2">
        <v>20</v>
      </c>
      <c r="G830" s="3">
        <v>19</v>
      </c>
      <c r="H830" s="3" t="str">
        <f>IF(E830="","non terminato","terminato")</f>
        <v>non terminato</v>
      </c>
      <c r="J830" s="2">
        <v>832</v>
      </c>
      <c r="K830" s="2" t="str">
        <f t="shared" si="77"/>
        <v>M5406849</v>
      </c>
      <c r="L830" s="2" t="str">
        <f t="shared" si="78"/>
        <v>ITA</v>
      </c>
      <c r="M830" s="2" t="str">
        <f t="shared" si="79"/>
        <v>zan pin SPA</v>
      </c>
      <c r="N830" s="2" t="str">
        <f t="shared" si="80"/>
        <v/>
      </c>
      <c r="O830" s="2">
        <v>20</v>
      </c>
      <c r="P830" s="3">
        <v>19</v>
      </c>
      <c r="Q830" s="3">
        <f t="shared" si="81"/>
        <v>380</v>
      </c>
      <c r="R830" s="3" t="str">
        <f t="shared" si="82"/>
        <v>ITA-zan pin SPA-19</v>
      </c>
      <c r="S830" s="3" t="str">
        <f t="shared" si="83"/>
        <v>406</v>
      </c>
    </row>
    <row r="831" spans="1:19" ht="12.75" customHeight="1" x14ac:dyDescent="0.3">
      <c r="A831" s="2">
        <v>833</v>
      </c>
      <c r="B831" s="2" t="s">
        <v>414</v>
      </c>
      <c r="C831" s="8" t="s">
        <v>8</v>
      </c>
      <c r="D831" s="2" t="s">
        <v>44</v>
      </c>
      <c r="E831" s="7" t="s">
        <v>10</v>
      </c>
      <c r="F831" s="2">
        <v>0</v>
      </c>
      <c r="G831" s="3">
        <v>19</v>
      </c>
      <c r="H831" s="3" t="s">
        <v>10</v>
      </c>
      <c r="J831" s="2">
        <v>833</v>
      </c>
      <c r="K831" s="2" t="str">
        <f t="shared" si="77"/>
        <v>M5406849</v>
      </c>
      <c r="L831" s="2" t="str">
        <f t="shared" si="78"/>
        <v>ITA</v>
      </c>
      <c r="M831" s="2" t="str">
        <f t="shared" si="79"/>
        <v>zan pin SPA</v>
      </c>
      <c r="N831" s="2" t="str">
        <f t="shared" si="80"/>
        <v>terminato</v>
      </c>
      <c r="O831" s="2">
        <v>0</v>
      </c>
      <c r="P831" s="3">
        <v>19</v>
      </c>
      <c r="Q831" s="3" t="str">
        <f t="shared" si="81"/>
        <v/>
      </c>
      <c r="R831" s="3" t="str">
        <f t="shared" si="82"/>
        <v>ITA-zan pin SPA-19</v>
      </c>
      <c r="S831" s="3" t="str">
        <f t="shared" si="83"/>
        <v>406</v>
      </c>
    </row>
    <row r="832" spans="1:19" ht="12.75" customHeight="1" x14ac:dyDescent="0.3">
      <c r="A832" s="2">
        <v>834</v>
      </c>
      <c r="B832" s="2" t="s">
        <v>414</v>
      </c>
      <c r="C832" s="8" t="s">
        <v>8</v>
      </c>
      <c r="D832" s="2" t="s">
        <v>44</v>
      </c>
      <c r="F832" s="2">
        <v>30</v>
      </c>
      <c r="G832" s="3">
        <v>28</v>
      </c>
      <c r="H832" s="3" t="str">
        <f>IF(E832="","non terminato","terminato")</f>
        <v>non terminato</v>
      </c>
      <c r="J832" s="2">
        <v>834</v>
      </c>
      <c r="K832" s="2" t="str">
        <f t="shared" si="77"/>
        <v>M5406849</v>
      </c>
      <c r="L832" s="2" t="str">
        <f t="shared" si="78"/>
        <v>ITA</v>
      </c>
      <c r="M832" s="2" t="str">
        <f t="shared" si="79"/>
        <v>zan pin SPA</v>
      </c>
      <c r="N832" s="2" t="str">
        <f t="shared" si="80"/>
        <v/>
      </c>
      <c r="O832" s="2">
        <v>30</v>
      </c>
      <c r="P832" s="3">
        <v>28</v>
      </c>
      <c r="Q832" s="3">
        <f t="shared" si="81"/>
        <v>840</v>
      </c>
      <c r="R832" s="3" t="str">
        <f t="shared" si="82"/>
        <v>ITA-zan pin SPA-28</v>
      </c>
      <c r="S832" s="3" t="str">
        <f t="shared" si="83"/>
        <v>406</v>
      </c>
    </row>
    <row r="833" spans="1:19" ht="12.75" customHeight="1" x14ac:dyDescent="0.3">
      <c r="A833" s="2">
        <v>835</v>
      </c>
      <c r="B833" s="2" t="s">
        <v>415</v>
      </c>
      <c r="C833" s="8" t="s">
        <v>8</v>
      </c>
      <c r="D833" s="2" t="s">
        <v>9</v>
      </c>
      <c r="F833" s="2">
        <v>30</v>
      </c>
      <c r="G833" s="3">
        <v>22</v>
      </c>
      <c r="H833" s="3" t="str">
        <f>IF(E833="","non terminato","terminato")</f>
        <v>non terminato</v>
      </c>
      <c r="J833" s="2">
        <v>835</v>
      </c>
      <c r="K833" s="2" t="str">
        <f t="shared" si="77"/>
        <v>E8601320</v>
      </c>
      <c r="L833" s="2" t="str">
        <f t="shared" si="78"/>
        <v>ITA</v>
      </c>
      <c r="M833" s="2" t="str">
        <f t="shared" si="79"/>
        <v>SG</v>
      </c>
      <c r="N833" s="2" t="str">
        <f t="shared" si="80"/>
        <v/>
      </c>
      <c r="O833" s="2">
        <v>30</v>
      </c>
      <c r="P833" s="3">
        <v>22</v>
      </c>
      <c r="Q833" s="3">
        <f t="shared" si="81"/>
        <v>660</v>
      </c>
      <c r="R833" s="3" t="str">
        <f t="shared" si="82"/>
        <v>ITA-SG-22</v>
      </c>
      <c r="S833" s="3" t="str">
        <f t="shared" si="83"/>
        <v>601</v>
      </c>
    </row>
    <row r="834" spans="1:19" ht="12.75" customHeight="1" x14ac:dyDescent="0.3">
      <c r="A834" s="2">
        <v>836</v>
      </c>
      <c r="B834" s="2" t="s">
        <v>415</v>
      </c>
      <c r="C834" s="8" t="s">
        <v>8</v>
      </c>
      <c r="D834" s="2" t="s">
        <v>9</v>
      </c>
      <c r="E834" s="7" t="s">
        <v>10</v>
      </c>
      <c r="F834" s="2">
        <v>0</v>
      </c>
      <c r="G834" s="3">
        <v>39</v>
      </c>
      <c r="H834" s="3" t="s">
        <v>10</v>
      </c>
      <c r="J834" s="2">
        <v>836</v>
      </c>
      <c r="K834" s="2" t="str">
        <f t="shared" ref="K834:K897" si="84">TRIM(B834)</f>
        <v>E8601320</v>
      </c>
      <c r="L834" s="2" t="str">
        <f t="shared" ref="L834:L897" si="85">TRIM(C834)</f>
        <v>ITA</v>
      </c>
      <c r="M834" s="2" t="str">
        <f t="shared" ref="M834:M897" si="86">TRIM(D834)</f>
        <v>SG</v>
      </c>
      <c r="N834" s="2" t="str">
        <f t="shared" ref="N834:N897" si="87">TRIM(E834)</f>
        <v>terminato</v>
      </c>
      <c r="O834" s="2">
        <v>0</v>
      </c>
      <c r="P834" s="3">
        <v>39</v>
      </c>
      <c r="Q834" s="3" t="str">
        <f t="shared" si="81"/>
        <v/>
      </c>
      <c r="R834" s="3" t="str">
        <f t="shared" si="82"/>
        <v>ITA-SG-39</v>
      </c>
      <c r="S834" s="3" t="str">
        <f t="shared" si="83"/>
        <v>601</v>
      </c>
    </row>
    <row r="835" spans="1:19" ht="12.75" customHeight="1" x14ac:dyDescent="0.3">
      <c r="A835" s="2">
        <v>837</v>
      </c>
      <c r="B835" s="2" t="s">
        <v>416</v>
      </c>
      <c r="C835" s="8" t="s">
        <v>8</v>
      </c>
      <c r="D835" s="2" t="s">
        <v>9</v>
      </c>
      <c r="E835" s="7" t="s">
        <v>10</v>
      </c>
      <c r="F835" s="2">
        <v>0</v>
      </c>
      <c r="G835" s="3">
        <v>28</v>
      </c>
      <c r="H835" s="3" t="s">
        <v>10</v>
      </c>
      <c r="J835" s="2">
        <v>837</v>
      </c>
      <c r="K835" s="2" t="str">
        <f t="shared" si="84"/>
        <v>P1997963</v>
      </c>
      <c r="L835" s="2" t="str">
        <f t="shared" si="85"/>
        <v>ITA</v>
      </c>
      <c r="M835" s="2" t="str">
        <f t="shared" si="86"/>
        <v>SG</v>
      </c>
      <c r="N835" s="2" t="str">
        <f t="shared" si="87"/>
        <v>terminato</v>
      </c>
      <c r="O835" s="2">
        <v>0</v>
      </c>
      <c r="P835" s="3">
        <v>28</v>
      </c>
      <c r="Q835" s="3" t="str">
        <f t="shared" ref="Q835:Q898" si="88">IF(F835=0,"",F835*G835)</f>
        <v/>
      </c>
      <c r="R835" s="3" t="str">
        <f t="shared" ref="R835:R898" si="89">_xlfn.CONCAT(C835,"-",D835,"-",G835)</f>
        <v>ITA-SG-28</v>
      </c>
      <c r="S835" s="3" t="str">
        <f t="shared" ref="S835:S898" si="90">MID(B835,3,3)</f>
        <v>997</v>
      </c>
    </row>
    <row r="836" spans="1:19" ht="12.75" customHeight="1" x14ac:dyDescent="0.3">
      <c r="A836" s="2">
        <v>838</v>
      </c>
      <c r="B836" s="2" t="s">
        <v>417</v>
      </c>
      <c r="C836" s="8" t="s">
        <v>8</v>
      </c>
      <c r="D836" s="2" t="s">
        <v>44</v>
      </c>
      <c r="E836" s="7" t="s">
        <v>10</v>
      </c>
      <c r="F836" s="2">
        <v>0</v>
      </c>
      <c r="G836" s="3">
        <v>35</v>
      </c>
      <c r="H836" s="3" t="s">
        <v>10</v>
      </c>
      <c r="J836" s="2">
        <v>838</v>
      </c>
      <c r="K836" s="2" t="str">
        <f t="shared" si="84"/>
        <v>D4605035</v>
      </c>
      <c r="L836" s="2" t="str">
        <f t="shared" si="85"/>
        <v>ITA</v>
      </c>
      <c r="M836" s="2" t="str">
        <f t="shared" si="86"/>
        <v>zan pin SPA</v>
      </c>
      <c r="N836" s="2" t="str">
        <f t="shared" si="87"/>
        <v>terminato</v>
      </c>
      <c r="O836" s="2">
        <v>0</v>
      </c>
      <c r="P836" s="3">
        <v>35</v>
      </c>
      <c r="Q836" s="3" t="str">
        <f t="shared" si="88"/>
        <v/>
      </c>
      <c r="R836" s="3" t="str">
        <f t="shared" si="89"/>
        <v>ITA-zan pin SPA-35</v>
      </c>
      <c r="S836" s="3" t="str">
        <f t="shared" si="90"/>
        <v>605</v>
      </c>
    </row>
    <row r="837" spans="1:19" ht="12.75" customHeight="1" x14ac:dyDescent="0.3">
      <c r="A837" s="2">
        <v>839</v>
      </c>
      <c r="B837" s="2" t="s">
        <v>417</v>
      </c>
      <c r="C837" s="8" t="s">
        <v>8</v>
      </c>
      <c r="D837" s="2" t="s">
        <v>44</v>
      </c>
      <c r="F837" s="2">
        <v>30</v>
      </c>
      <c r="G837" s="3">
        <v>11</v>
      </c>
      <c r="H837" s="3" t="str">
        <f>IF(E837="","non terminato","terminato")</f>
        <v>non terminato</v>
      </c>
      <c r="J837" s="2">
        <v>839</v>
      </c>
      <c r="K837" s="2" t="str">
        <f t="shared" si="84"/>
        <v>D4605035</v>
      </c>
      <c r="L837" s="2" t="str">
        <f t="shared" si="85"/>
        <v>ITA</v>
      </c>
      <c r="M837" s="2" t="str">
        <f t="shared" si="86"/>
        <v>zan pin SPA</v>
      </c>
      <c r="N837" s="2" t="str">
        <f t="shared" si="87"/>
        <v/>
      </c>
      <c r="O837" s="2">
        <v>30</v>
      </c>
      <c r="P837" s="3">
        <v>11</v>
      </c>
      <c r="Q837" s="3">
        <f t="shared" si="88"/>
        <v>330</v>
      </c>
      <c r="R837" s="3" t="str">
        <f t="shared" si="89"/>
        <v>ITA-zan pin SPA-11</v>
      </c>
      <c r="S837" s="3" t="str">
        <f t="shared" si="90"/>
        <v>605</v>
      </c>
    </row>
    <row r="838" spans="1:19" ht="12.75" customHeight="1" x14ac:dyDescent="0.3">
      <c r="A838" s="2">
        <v>840</v>
      </c>
      <c r="B838" s="2" t="s">
        <v>418</v>
      </c>
      <c r="C838" s="8" t="s">
        <v>8</v>
      </c>
      <c r="D838" s="2" t="s">
        <v>177</v>
      </c>
      <c r="E838" s="7" t="s">
        <v>10</v>
      </c>
      <c r="F838" s="2">
        <v>0</v>
      </c>
      <c r="G838" s="3">
        <v>35</v>
      </c>
      <c r="H838" s="3" t="s">
        <v>10</v>
      </c>
      <c r="J838" s="2">
        <v>840</v>
      </c>
      <c r="K838" s="2" t="str">
        <f t="shared" si="84"/>
        <v>M6385593</v>
      </c>
      <c r="L838" s="2" t="str">
        <f t="shared" si="85"/>
        <v>ITA</v>
      </c>
      <c r="M838" s="2" t="str">
        <f t="shared" si="86"/>
        <v>mull</v>
      </c>
      <c r="N838" s="2" t="str">
        <f t="shared" si="87"/>
        <v>terminato</v>
      </c>
      <c r="O838" s="2">
        <v>0</v>
      </c>
      <c r="P838" s="3">
        <v>35</v>
      </c>
      <c r="Q838" s="3" t="str">
        <f t="shared" si="88"/>
        <v/>
      </c>
      <c r="R838" s="3" t="str">
        <f t="shared" si="89"/>
        <v>ITA-mull-35</v>
      </c>
      <c r="S838" s="3" t="str">
        <f t="shared" si="90"/>
        <v>385</v>
      </c>
    </row>
    <row r="839" spans="1:19" ht="12.75" customHeight="1" x14ac:dyDescent="0.3">
      <c r="A839" s="2">
        <v>841</v>
      </c>
      <c r="B839" s="2" t="s">
        <v>418</v>
      </c>
      <c r="C839" s="8" t="s">
        <v>8</v>
      </c>
      <c r="D839" s="2" t="s">
        <v>177</v>
      </c>
      <c r="F839" s="2">
        <v>30</v>
      </c>
      <c r="G839" s="3">
        <v>37</v>
      </c>
      <c r="H839" s="3" t="str">
        <f>IF(E839="","non terminato","terminato")</f>
        <v>non terminato</v>
      </c>
      <c r="J839" s="2">
        <v>841</v>
      </c>
      <c r="K839" s="2" t="str">
        <f t="shared" si="84"/>
        <v>M6385593</v>
      </c>
      <c r="L839" s="2" t="str">
        <f t="shared" si="85"/>
        <v>ITA</v>
      </c>
      <c r="M839" s="2" t="str">
        <f t="shared" si="86"/>
        <v>mull</v>
      </c>
      <c r="N839" s="2" t="str">
        <f t="shared" si="87"/>
        <v/>
      </c>
      <c r="O839" s="2">
        <v>30</v>
      </c>
      <c r="P839" s="3">
        <v>37</v>
      </c>
      <c r="Q839" s="3">
        <f t="shared" si="88"/>
        <v>1110</v>
      </c>
      <c r="R839" s="3" t="str">
        <f t="shared" si="89"/>
        <v>ITA-mull-37</v>
      </c>
      <c r="S839" s="3" t="str">
        <f t="shared" si="90"/>
        <v>385</v>
      </c>
    </row>
    <row r="840" spans="1:19" ht="12.75" customHeight="1" x14ac:dyDescent="0.3">
      <c r="A840" s="2">
        <v>842</v>
      </c>
      <c r="B840" s="2" t="s">
        <v>418</v>
      </c>
      <c r="C840" s="8" t="s">
        <v>8</v>
      </c>
      <c r="D840" s="2" t="s">
        <v>177</v>
      </c>
      <c r="F840" s="2">
        <v>20</v>
      </c>
      <c r="G840" s="3">
        <v>16</v>
      </c>
      <c r="H840" s="3" t="str">
        <f>IF(E840="","non terminato","terminato")</f>
        <v>non terminato</v>
      </c>
      <c r="J840" s="2">
        <v>842</v>
      </c>
      <c r="K840" s="2" t="str">
        <f t="shared" si="84"/>
        <v>M6385593</v>
      </c>
      <c r="L840" s="2" t="str">
        <f t="shared" si="85"/>
        <v>ITA</v>
      </c>
      <c r="M840" s="2" t="str">
        <f t="shared" si="86"/>
        <v>mull</v>
      </c>
      <c r="N840" s="2" t="str">
        <f t="shared" si="87"/>
        <v/>
      </c>
      <c r="O840" s="2">
        <v>20</v>
      </c>
      <c r="P840" s="3">
        <v>16</v>
      </c>
      <c r="Q840" s="3">
        <f t="shared" si="88"/>
        <v>320</v>
      </c>
      <c r="R840" s="3" t="str">
        <f t="shared" si="89"/>
        <v>ITA-mull-16</v>
      </c>
      <c r="S840" s="3" t="str">
        <f t="shared" si="90"/>
        <v>385</v>
      </c>
    </row>
    <row r="841" spans="1:19" ht="12.75" customHeight="1" x14ac:dyDescent="0.3">
      <c r="A841" s="2">
        <v>843</v>
      </c>
      <c r="B841" s="2" t="s">
        <v>419</v>
      </c>
      <c r="C841" s="8" t="s">
        <v>8</v>
      </c>
      <c r="D841" s="2" t="s">
        <v>44</v>
      </c>
      <c r="E841" s="7" t="s">
        <v>10</v>
      </c>
      <c r="F841" s="2">
        <v>0</v>
      </c>
      <c r="G841" s="3">
        <v>25</v>
      </c>
      <c r="H841" s="3" t="s">
        <v>10</v>
      </c>
      <c r="J841" s="2">
        <v>843</v>
      </c>
      <c r="K841" s="2" t="str">
        <f t="shared" si="84"/>
        <v>C2592798</v>
      </c>
      <c r="L841" s="2" t="str">
        <f t="shared" si="85"/>
        <v>ITA</v>
      </c>
      <c r="M841" s="2" t="str">
        <f t="shared" si="86"/>
        <v>zan pin SPA</v>
      </c>
      <c r="N841" s="2" t="str">
        <f t="shared" si="87"/>
        <v>terminato</v>
      </c>
      <c r="O841" s="2">
        <v>0</v>
      </c>
      <c r="P841" s="3">
        <v>25</v>
      </c>
      <c r="Q841" s="3" t="str">
        <f t="shared" si="88"/>
        <v/>
      </c>
      <c r="R841" s="3" t="str">
        <f t="shared" si="89"/>
        <v>ITA-zan pin SPA-25</v>
      </c>
      <c r="S841" s="3" t="str">
        <f t="shared" si="90"/>
        <v>592</v>
      </c>
    </row>
    <row r="842" spans="1:19" ht="12.75" customHeight="1" x14ac:dyDescent="0.3">
      <c r="A842" s="2">
        <v>844</v>
      </c>
      <c r="B842" s="2" t="s">
        <v>420</v>
      </c>
      <c r="C842" s="8" t="s">
        <v>8</v>
      </c>
      <c r="D842" s="2" t="s">
        <v>44</v>
      </c>
      <c r="E842" s="7" t="s">
        <v>10</v>
      </c>
      <c r="F842" s="2">
        <v>0</v>
      </c>
      <c r="G842" s="3">
        <v>35</v>
      </c>
      <c r="H842" s="3" t="s">
        <v>10</v>
      </c>
      <c r="J842" s="2">
        <v>844</v>
      </c>
      <c r="K842" s="2" t="str">
        <f t="shared" si="84"/>
        <v>S9547858</v>
      </c>
      <c r="L842" s="2" t="str">
        <f t="shared" si="85"/>
        <v>ITA</v>
      </c>
      <c r="M842" s="2" t="str">
        <f t="shared" si="86"/>
        <v>zan pin SPA</v>
      </c>
      <c r="N842" s="2" t="str">
        <f t="shared" si="87"/>
        <v>terminato</v>
      </c>
      <c r="O842" s="2">
        <v>0</v>
      </c>
      <c r="P842" s="3">
        <v>35</v>
      </c>
      <c r="Q842" s="3" t="str">
        <f t="shared" si="88"/>
        <v/>
      </c>
      <c r="R842" s="3" t="str">
        <f t="shared" si="89"/>
        <v>ITA-zan pin SPA-35</v>
      </c>
      <c r="S842" s="3" t="str">
        <f t="shared" si="90"/>
        <v>547</v>
      </c>
    </row>
    <row r="843" spans="1:19" ht="12.75" customHeight="1" x14ac:dyDescent="0.3">
      <c r="A843" s="2">
        <v>845</v>
      </c>
      <c r="B843" s="2" t="s">
        <v>421</v>
      </c>
      <c r="C843" s="8" t="s">
        <v>8</v>
      </c>
      <c r="D843" s="2" t="s">
        <v>72</v>
      </c>
      <c r="E843" s="7" t="s">
        <v>10</v>
      </c>
      <c r="F843" s="2">
        <v>0</v>
      </c>
      <c r="G843" s="3">
        <v>31</v>
      </c>
      <c r="H843" s="3" t="s">
        <v>10</v>
      </c>
      <c r="J843" s="2">
        <v>845</v>
      </c>
      <c r="K843" s="2" t="str">
        <f t="shared" si="84"/>
        <v>C3920290</v>
      </c>
      <c r="L843" s="2" t="str">
        <f t="shared" si="85"/>
        <v>ITA</v>
      </c>
      <c r="M843" s="2" t="str">
        <f t="shared" si="86"/>
        <v>lollo SRL</v>
      </c>
      <c r="N843" s="2" t="str">
        <f t="shared" si="87"/>
        <v>terminato</v>
      </c>
      <c r="O843" s="2">
        <v>0</v>
      </c>
      <c r="P843" s="3">
        <v>31</v>
      </c>
      <c r="Q843" s="3" t="str">
        <f t="shared" si="88"/>
        <v/>
      </c>
      <c r="R843" s="3" t="str">
        <f t="shared" si="89"/>
        <v>ITA-lollo SRL-31</v>
      </c>
      <c r="S843" s="3" t="str">
        <f t="shared" si="90"/>
        <v>920</v>
      </c>
    </row>
    <row r="844" spans="1:19" ht="12.75" customHeight="1" x14ac:dyDescent="0.3">
      <c r="A844" s="2">
        <v>846</v>
      </c>
      <c r="B844" s="2" t="s">
        <v>422</v>
      </c>
      <c r="C844" s="8" t="s">
        <v>8</v>
      </c>
      <c r="D844" s="2" t="s">
        <v>33</v>
      </c>
      <c r="F844" s="2">
        <v>20</v>
      </c>
      <c r="G844" s="3">
        <v>35</v>
      </c>
      <c r="H844" s="3" t="str">
        <f>IF(E844="","non terminato","terminato")</f>
        <v>non terminato</v>
      </c>
      <c r="J844" s="2">
        <v>846</v>
      </c>
      <c r="K844" s="2" t="str">
        <f t="shared" si="84"/>
        <v>V3108639</v>
      </c>
      <c r="L844" s="2" t="str">
        <f t="shared" si="85"/>
        <v>ITA</v>
      </c>
      <c r="M844" s="2" t="str">
        <f t="shared" si="86"/>
        <v>zan VETRI</v>
      </c>
      <c r="N844" s="2" t="str">
        <f t="shared" si="87"/>
        <v/>
      </c>
      <c r="O844" s="2">
        <v>20</v>
      </c>
      <c r="P844" s="3">
        <v>35</v>
      </c>
      <c r="Q844" s="3">
        <f t="shared" si="88"/>
        <v>700</v>
      </c>
      <c r="R844" s="3" t="str">
        <f t="shared" si="89"/>
        <v>ITA-zan VETRI-35</v>
      </c>
      <c r="S844" s="3" t="str">
        <f t="shared" si="90"/>
        <v>108</v>
      </c>
    </row>
    <row r="845" spans="1:19" ht="12.75" customHeight="1" x14ac:dyDescent="0.3">
      <c r="A845" s="2">
        <v>847</v>
      </c>
      <c r="B845" s="2" t="s">
        <v>422</v>
      </c>
      <c r="C845" s="8" t="s">
        <v>8</v>
      </c>
      <c r="D845" s="2" t="s">
        <v>33</v>
      </c>
      <c r="F845" s="2">
        <v>30</v>
      </c>
      <c r="G845" s="3">
        <v>13</v>
      </c>
      <c r="H845" s="3" t="str">
        <f>IF(E845="","non terminato","terminato")</f>
        <v>non terminato</v>
      </c>
      <c r="J845" s="2">
        <v>847</v>
      </c>
      <c r="K845" s="2" t="str">
        <f t="shared" si="84"/>
        <v>V3108639</v>
      </c>
      <c r="L845" s="2" t="str">
        <f t="shared" si="85"/>
        <v>ITA</v>
      </c>
      <c r="M845" s="2" t="str">
        <f t="shared" si="86"/>
        <v>zan VETRI</v>
      </c>
      <c r="N845" s="2" t="str">
        <f t="shared" si="87"/>
        <v/>
      </c>
      <c r="O845" s="2">
        <v>30</v>
      </c>
      <c r="P845" s="3">
        <v>13</v>
      </c>
      <c r="Q845" s="3">
        <f t="shared" si="88"/>
        <v>390</v>
      </c>
      <c r="R845" s="3" t="str">
        <f t="shared" si="89"/>
        <v>ITA-zan VETRI-13</v>
      </c>
      <c r="S845" s="3" t="str">
        <f t="shared" si="90"/>
        <v>108</v>
      </c>
    </row>
    <row r="846" spans="1:19" ht="12.75" customHeight="1" x14ac:dyDescent="0.3">
      <c r="A846" s="2">
        <v>848</v>
      </c>
      <c r="B846" s="2" t="s">
        <v>422</v>
      </c>
      <c r="C846" s="8" t="s">
        <v>8</v>
      </c>
      <c r="D846" s="2" t="s">
        <v>33</v>
      </c>
      <c r="E846" s="7" t="s">
        <v>10</v>
      </c>
      <c r="F846" s="2">
        <v>0</v>
      </c>
      <c r="G846" s="3">
        <v>40</v>
      </c>
      <c r="H846" s="3" t="s">
        <v>10</v>
      </c>
      <c r="J846" s="2">
        <v>848</v>
      </c>
      <c r="K846" s="2" t="str">
        <f t="shared" si="84"/>
        <v>V3108639</v>
      </c>
      <c r="L846" s="2" t="str">
        <f t="shared" si="85"/>
        <v>ITA</v>
      </c>
      <c r="M846" s="2" t="str">
        <f t="shared" si="86"/>
        <v>zan VETRI</v>
      </c>
      <c r="N846" s="2" t="str">
        <f t="shared" si="87"/>
        <v>terminato</v>
      </c>
      <c r="O846" s="2">
        <v>0</v>
      </c>
      <c r="P846" s="3">
        <v>40</v>
      </c>
      <c r="Q846" s="3" t="str">
        <f t="shared" si="88"/>
        <v/>
      </c>
      <c r="R846" s="3" t="str">
        <f t="shared" si="89"/>
        <v>ITA-zan VETRI-40</v>
      </c>
      <c r="S846" s="3" t="str">
        <f t="shared" si="90"/>
        <v>108</v>
      </c>
    </row>
    <row r="847" spans="1:19" ht="12.75" customHeight="1" x14ac:dyDescent="0.3">
      <c r="A847" s="2">
        <v>849</v>
      </c>
      <c r="B847" s="2" t="s">
        <v>422</v>
      </c>
      <c r="C847" s="8" t="s">
        <v>8</v>
      </c>
      <c r="D847" s="2" t="s">
        <v>33</v>
      </c>
      <c r="F847" s="2">
        <v>20</v>
      </c>
      <c r="G847" s="3">
        <v>12</v>
      </c>
      <c r="H847" s="3" t="str">
        <f>IF(E847="","non terminato","terminato")</f>
        <v>non terminato</v>
      </c>
      <c r="J847" s="2">
        <v>849</v>
      </c>
      <c r="K847" s="2" t="str">
        <f t="shared" si="84"/>
        <v>V3108639</v>
      </c>
      <c r="L847" s="2" t="str">
        <f t="shared" si="85"/>
        <v>ITA</v>
      </c>
      <c r="M847" s="2" t="str">
        <f t="shared" si="86"/>
        <v>zan VETRI</v>
      </c>
      <c r="N847" s="2" t="str">
        <f t="shared" si="87"/>
        <v/>
      </c>
      <c r="O847" s="2">
        <v>20</v>
      </c>
      <c r="P847" s="3">
        <v>12</v>
      </c>
      <c r="Q847" s="3">
        <f t="shared" si="88"/>
        <v>240</v>
      </c>
      <c r="R847" s="3" t="str">
        <f t="shared" si="89"/>
        <v>ITA-zan VETRI-12</v>
      </c>
      <c r="S847" s="3" t="str">
        <f t="shared" si="90"/>
        <v>108</v>
      </c>
    </row>
    <row r="848" spans="1:19" ht="12.75" customHeight="1" x14ac:dyDescent="0.3">
      <c r="A848" s="2">
        <v>850</v>
      </c>
      <c r="B848" s="2" t="s">
        <v>423</v>
      </c>
      <c r="C848" s="8" t="s">
        <v>8</v>
      </c>
      <c r="D848" s="2" t="s">
        <v>33</v>
      </c>
      <c r="F848" s="2">
        <v>30</v>
      </c>
      <c r="G848" s="3">
        <v>36</v>
      </c>
      <c r="H848" s="3" t="str">
        <f>IF(E848="","non terminato","terminato")</f>
        <v>non terminato</v>
      </c>
      <c r="J848" s="2">
        <v>850</v>
      </c>
      <c r="K848" s="2" t="str">
        <f t="shared" si="84"/>
        <v>D9421345</v>
      </c>
      <c r="L848" s="2" t="str">
        <f t="shared" si="85"/>
        <v>ITA</v>
      </c>
      <c r="M848" s="2" t="str">
        <f t="shared" si="86"/>
        <v>zan VETRI</v>
      </c>
      <c r="N848" s="2" t="str">
        <f t="shared" si="87"/>
        <v/>
      </c>
      <c r="O848" s="2">
        <v>30</v>
      </c>
      <c r="P848" s="3">
        <v>36</v>
      </c>
      <c r="Q848" s="3">
        <f t="shared" si="88"/>
        <v>1080</v>
      </c>
      <c r="R848" s="3" t="str">
        <f t="shared" si="89"/>
        <v>ITA-zan VETRI-36</v>
      </c>
      <c r="S848" s="3" t="str">
        <f t="shared" si="90"/>
        <v>421</v>
      </c>
    </row>
    <row r="849" spans="1:19" ht="12.75" customHeight="1" x14ac:dyDescent="0.3">
      <c r="A849" s="2">
        <v>851</v>
      </c>
      <c r="B849" s="2" t="s">
        <v>423</v>
      </c>
      <c r="C849" s="8" t="s">
        <v>8</v>
      </c>
      <c r="D849" s="2" t="s">
        <v>33</v>
      </c>
      <c r="E849" s="7" t="s">
        <v>10</v>
      </c>
      <c r="F849" s="2">
        <v>0</v>
      </c>
      <c r="G849" s="3">
        <v>18</v>
      </c>
      <c r="H849" s="3" t="s">
        <v>10</v>
      </c>
      <c r="J849" s="2">
        <v>851</v>
      </c>
      <c r="K849" s="2" t="str">
        <f t="shared" si="84"/>
        <v>D9421345</v>
      </c>
      <c r="L849" s="2" t="str">
        <f t="shared" si="85"/>
        <v>ITA</v>
      </c>
      <c r="M849" s="2" t="str">
        <f t="shared" si="86"/>
        <v>zan VETRI</v>
      </c>
      <c r="N849" s="2" t="str">
        <f t="shared" si="87"/>
        <v>terminato</v>
      </c>
      <c r="O849" s="2">
        <v>0</v>
      </c>
      <c r="P849" s="3">
        <v>18</v>
      </c>
      <c r="Q849" s="3" t="str">
        <f t="shared" si="88"/>
        <v/>
      </c>
      <c r="R849" s="3" t="str">
        <f t="shared" si="89"/>
        <v>ITA-zan VETRI-18</v>
      </c>
      <c r="S849" s="3" t="str">
        <f t="shared" si="90"/>
        <v>421</v>
      </c>
    </row>
    <row r="850" spans="1:19" ht="12.75" customHeight="1" x14ac:dyDescent="0.3">
      <c r="A850" s="2">
        <v>852</v>
      </c>
      <c r="B850" s="2" t="s">
        <v>424</v>
      </c>
      <c r="C850" s="8" t="s">
        <v>8</v>
      </c>
      <c r="D850" s="2" t="s">
        <v>33</v>
      </c>
      <c r="E850" s="7" t="s">
        <v>10</v>
      </c>
      <c r="F850" s="2">
        <v>0</v>
      </c>
      <c r="G850" s="3">
        <v>14</v>
      </c>
      <c r="H850" s="3" t="s">
        <v>10</v>
      </c>
      <c r="J850" s="2">
        <v>852</v>
      </c>
      <c r="K850" s="2" t="str">
        <f t="shared" si="84"/>
        <v>E7391173</v>
      </c>
      <c r="L850" s="2" t="str">
        <f t="shared" si="85"/>
        <v>ITA</v>
      </c>
      <c r="M850" s="2" t="str">
        <f t="shared" si="86"/>
        <v>zan VETRI</v>
      </c>
      <c r="N850" s="2" t="str">
        <f t="shared" si="87"/>
        <v>terminato</v>
      </c>
      <c r="O850" s="2">
        <v>0</v>
      </c>
      <c r="P850" s="3">
        <v>14</v>
      </c>
      <c r="Q850" s="3" t="str">
        <f t="shared" si="88"/>
        <v/>
      </c>
      <c r="R850" s="3" t="str">
        <f t="shared" si="89"/>
        <v>ITA-zan VETRI-14</v>
      </c>
      <c r="S850" s="3" t="str">
        <f t="shared" si="90"/>
        <v>391</v>
      </c>
    </row>
    <row r="851" spans="1:19" ht="12.75" customHeight="1" x14ac:dyDescent="0.3">
      <c r="A851" s="2">
        <v>853</v>
      </c>
      <c r="B851" s="2" t="s">
        <v>424</v>
      </c>
      <c r="C851" s="8" t="s">
        <v>8</v>
      </c>
      <c r="D851" s="2" t="s">
        <v>33</v>
      </c>
      <c r="F851" s="2">
        <v>20</v>
      </c>
      <c r="G851" s="3">
        <v>27</v>
      </c>
      <c r="H851" s="3" t="str">
        <f>IF(E851="","non terminato","terminato")</f>
        <v>non terminato</v>
      </c>
      <c r="J851" s="2">
        <v>853</v>
      </c>
      <c r="K851" s="2" t="str">
        <f t="shared" si="84"/>
        <v>E7391173</v>
      </c>
      <c r="L851" s="2" t="str">
        <f t="shared" si="85"/>
        <v>ITA</v>
      </c>
      <c r="M851" s="2" t="str">
        <f t="shared" si="86"/>
        <v>zan VETRI</v>
      </c>
      <c r="N851" s="2" t="str">
        <f t="shared" si="87"/>
        <v/>
      </c>
      <c r="O851" s="2">
        <v>20</v>
      </c>
      <c r="P851" s="3">
        <v>27</v>
      </c>
      <c r="Q851" s="3">
        <f t="shared" si="88"/>
        <v>540</v>
      </c>
      <c r="R851" s="3" t="str">
        <f t="shared" si="89"/>
        <v>ITA-zan VETRI-27</v>
      </c>
      <c r="S851" s="3" t="str">
        <f t="shared" si="90"/>
        <v>391</v>
      </c>
    </row>
    <row r="852" spans="1:19" ht="12.75" customHeight="1" x14ac:dyDescent="0.3">
      <c r="A852" s="2">
        <v>854</v>
      </c>
      <c r="B852" s="2" t="s">
        <v>424</v>
      </c>
      <c r="C852" s="8" t="s">
        <v>8</v>
      </c>
      <c r="D852" s="2" t="s">
        <v>33</v>
      </c>
      <c r="F852" s="2">
        <v>30</v>
      </c>
      <c r="G852" s="3">
        <v>29</v>
      </c>
      <c r="H852" s="3" t="str">
        <f>IF(E852="","non terminato","terminato")</f>
        <v>non terminato</v>
      </c>
      <c r="J852" s="2">
        <v>854</v>
      </c>
      <c r="K852" s="2" t="str">
        <f t="shared" si="84"/>
        <v>E7391173</v>
      </c>
      <c r="L852" s="2" t="str">
        <f t="shared" si="85"/>
        <v>ITA</v>
      </c>
      <c r="M852" s="2" t="str">
        <f t="shared" si="86"/>
        <v>zan VETRI</v>
      </c>
      <c r="N852" s="2" t="str">
        <f t="shared" si="87"/>
        <v/>
      </c>
      <c r="O852" s="2">
        <v>30</v>
      </c>
      <c r="P852" s="3">
        <v>29</v>
      </c>
      <c r="Q852" s="3">
        <f t="shared" si="88"/>
        <v>870</v>
      </c>
      <c r="R852" s="3" t="str">
        <f t="shared" si="89"/>
        <v>ITA-zan VETRI-29</v>
      </c>
      <c r="S852" s="3" t="str">
        <f t="shared" si="90"/>
        <v>391</v>
      </c>
    </row>
    <row r="853" spans="1:19" ht="12.75" customHeight="1" x14ac:dyDescent="0.3">
      <c r="A853" s="2">
        <v>855</v>
      </c>
      <c r="B853" s="2" t="s">
        <v>425</v>
      </c>
      <c r="C853" s="8" t="s">
        <v>8</v>
      </c>
      <c r="D853" s="2" t="s">
        <v>72</v>
      </c>
      <c r="E853" s="7" t="s">
        <v>10</v>
      </c>
      <c r="F853" s="2">
        <v>0</v>
      </c>
      <c r="G853" s="3">
        <v>30</v>
      </c>
      <c r="H853" s="3" t="s">
        <v>10</v>
      </c>
      <c r="J853" s="2">
        <v>855</v>
      </c>
      <c r="K853" s="2" t="str">
        <f t="shared" si="84"/>
        <v>A4164605</v>
      </c>
      <c r="L853" s="2" t="str">
        <f t="shared" si="85"/>
        <v>ITA</v>
      </c>
      <c r="M853" s="2" t="str">
        <f t="shared" si="86"/>
        <v>lollo SRL</v>
      </c>
      <c r="N853" s="2" t="str">
        <f t="shared" si="87"/>
        <v>terminato</v>
      </c>
      <c r="O853" s="2">
        <v>0</v>
      </c>
      <c r="P853" s="3">
        <v>30</v>
      </c>
      <c r="Q853" s="3" t="str">
        <f t="shared" si="88"/>
        <v/>
      </c>
      <c r="R853" s="3" t="str">
        <f t="shared" si="89"/>
        <v>ITA-lollo SRL-30</v>
      </c>
      <c r="S853" s="3" t="str">
        <f t="shared" si="90"/>
        <v>164</v>
      </c>
    </row>
    <row r="854" spans="1:19" ht="12.75" customHeight="1" x14ac:dyDescent="0.3">
      <c r="A854" s="2">
        <v>856</v>
      </c>
      <c r="B854" s="2" t="s">
        <v>426</v>
      </c>
      <c r="C854" s="8" t="s">
        <v>8</v>
      </c>
      <c r="D854" s="2" t="s">
        <v>44</v>
      </c>
      <c r="E854" s="7" t="s">
        <v>10</v>
      </c>
      <c r="F854" s="2">
        <v>0</v>
      </c>
      <c r="G854" s="3">
        <v>31</v>
      </c>
      <c r="H854" s="3" t="s">
        <v>10</v>
      </c>
      <c r="J854" s="2">
        <v>856</v>
      </c>
      <c r="K854" s="2" t="str">
        <f t="shared" si="84"/>
        <v>G4205009</v>
      </c>
      <c r="L854" s="2" t="str">
        <f t="shared" si="85"/>
        <v>ITA</v>
      </c>
      <c r="M854" s="2" t="str">
        <f t="shared" si="86"/>
        <v>zan pin SPA</v>
      </c>
      <c r="N854" s="2" t="str">
        <f t="shared" si="87"/>
        <v>terminato</v>
      </c>
      <c r="O854" s="2">
        <v>0</v>
      </c>
      <c r="P854" s="3">
        <v>31</v>
      </c>
      <c r="Q854" s="3" t="str">
        <f t="shared" si="88"/>
        <v/>
      </c>
      <c r="R854" s="3" t="str">
        <f t="shared" si="89"/>
        <v>ITA-zan pin SPA-31</v>
      </c>
      <c r="S854" s="3" t="str">
        <f t="shared" si="90"/>
        <v>205</v>
      </c>
    </row>
    <row r="855" spans="1:19" ht="12.75" customHeight="1" x14ac:dyDescent="0.3">
      <c r="A855" s="2">
        <v>857</v>
      </c>
      <c r="B855" s="2" t="s">
        <v>427</v>
      </c>
      <c r="C855" s="8" t="s">
        <v>8</v>
      </c>
      <c r="D855" s="2" t="s">
        <v>51</v>
      </c>
      <c r="F855" s="2">
        <v>30</v>
      </c>
      <c r="G855" s="3">
        <v>40</v>
      </c>
      <c r="H855" s="3" t="str">
        <f>IF(E855="","non terminato","terminato")</f>
        <v>non terminato</v>
      </c>
      <c r="J855" s="2">
        <v>857</v>
      </c>
      <c r="K855" s="2" t="str">
        <f t="shared" si="84"/>
        <v>S6331103</v>
      </c>
      <c r="L855" s="2" t="str">
        <f t="shared" si="85"/>
        <v>ITA</v>
      </c>
      <c r="M855" s="2" t="str">
        <f t="shared" si="86"/>
        <v>zan S.R.L.</v>
      </c>
      <c r="N855" s="2" t="str">
        <f t="shared" si="87"/>
        <v/>
      </c>
      <c r="O855" s="2">
        <v>30</v>
      </c>
      <c r="P855" s="3">
        <v>40</v>
      </c>
      <c r="Q855" s="3">
        <f t="shared" si="88"/>
        <v>1200</v>
      </c>
      <c r="R855" s="3" t="str">
        <f t="shared" si="89"/>
        <v>ITA-zan S.R.L.-40</v>
      </c>
      <c r="S855" s="3" t="str">
        <f t="shared" si="90"/>
        <v>331</v>
      </c>
    </row>
    <row r="856" spans="1:19" ht="12.75" customHeight="1" x14ac:dyDescent="0.3">
      <c r="A856" s="2">
        <v>858</v>
      </c>
      <c r="B856" s="2" t="s">
        <v>427</v>
      </c>
      <c r="C856" s="8" t="s">
        <v>8</v>
      </c>
      <c r="D856" s="2" t="s">
        <v>51</v>
      </c>
      <c r="E856" s="7" t="s">
        <v>10</v>
      </c>
      <c r="F856" s="2">
        <v>0</v>
      </c>
      <c r="G856" s="3">
        <v>22</v>
      </c>
      <c r="H856" s="3" t="s">
        <v>10</v>
      </c>
      <c r="J856" s="2">
        <v>858</v>
      </c>
      <c r="K856" s="2" t="str">
        <f t="shared" si="84"/>
        <v>S6331103</v>
      </c>
      <c r="L856" s="2" t="str">
        <f t="shared" si="85"/>
        <v>ITA</v>
      </c>
      <c r="M856" s="2" t="str">
        <f t="shared" si="86"/>
        <v>zan S.R.L.</v>
      </c>
      <c r="N856" s="2" t="str">
        <f t="shared" si="87"/>
        <v>terminato</v>
      </c>
      <c r="O856" s="2">
        <v>0</v>
      </c>
      <c r="P856" s="3">
        <v>22</v>
      </c>
      <c r="Q856" s="3" t="str">
        <f t="shared" si="88"/>
        <v/>
      </c>
      <c r="R856" s="3" t="str">
        <f t="shared" si="89"/>
        <v>ITA-zan S.R.L.-22</v>
      </c>
      <c r="S856" s="3" t="str">
        <f t="shared" si="90"/>
        <v>331</v>
      </c>
    </row>
    <row r="857" spans="1:19" ht="12.75" customHeight="1" x14ac:dyDescent="0.3">
      <c r="A857" s="2">
        <v>859</v>
      </c>
      <c r="B857" s="2" t="s">
        <v>427</v>
      </c>
      <c r="C857" s="8" t="s">
        <v>8</v>
      </c>
      <c r="D857" s="2" t="s">
        <v>51</v>
      </c>
      <c r="F857" s="2">
        <v>20</v>
      </c>
      <c r="G857" s="3">
        <v>40</v>
      </c>
      <c r="H857" s="3" t="str">
        <f>IF(E857="","non terminato","terminato")</f>
        <v>non terminato</v>
      </c>
      <c r="J857" s="2">
        <v>859</v>
      </c>
      <c r="K857" s="2" t="str">
        <f t="shared" si="84"/>
        <v>S6331103</v>
      </c>
      <c r="L857" s="2" t="str">
        <f t="shared" si="85"/>
        <v>ITA</v>
      </c>
      <c r="M857" s="2" t="str">
        <f t="shared" si="86"/>
        <v>zan S.R.L.</v>
      </c>
      <c r="N857" s="2" t="str">
        <f t="shared" si="87"/>
        <v/>
      </c>
      <c r="O857" s="2">
        <v>20</v>
      </c>
      <c r="P857" s="3">
        <v>40</v>
      </c>
      <c r="Q857" s="3">
        <f t="shared" si="88"/>
        <v>800</v>
      </c>
      <c r="R857" s="3" t="str">
        <f t="shared" si="89"/>
        <v>ITA-zan S.R.L.-40</v>
      </c>
      <c r="S857" s="3" t="str">
        <f t="shared" si="90"/>
        <v>331</v>
      </c>
    </row>
    <row r="858" spans="1:19" ht="12.75" customHeight="1" x14ac:dyDescent="0.3">
      <c r="A858" s="2">
        <v>860</v>
      </c>
      <c r="B858" s="2" t="s">
        <v>428</v>
      </c>
      <c r="C858" s="8" t="s">
        <v>8</v>
      </c>
      <c r="D858" s="2" t="s">
        <v>44</v>
      </c>
      <c r="E858" s="7" t="s">
        <v>10</v>
      </c>
      <c r="F858" s="2">
        <v>0</v>
      </c>
      <c r="G858" s="3">
        <v>22</v>
      </c>
      <c r="H858" s="3" t="s">
        <v>10</v>
      </c>
      <c r="J858" s="2">
        <v>860</v>
      </c>
      <c r="K858" s="2" t="str">
        <f t="shared" si="84"/>
        <v>L0753032</v>
      </c>
      <c r="L858" s="2" t="str">
        <f t="shared" si="85"/>
        <v>ITA</v>
      </c>
      <c r="M858" s="2" t="str">
        <f t="shared" si="86"/>
        <v>zan pin SPA</v>
      </c>
      <c r="N858" s="2" t="str">
        <f t="shared" si="87"/>
        <v>terminato</v>
      </c>
      <c r="O858" s="2">
        <v>0</v>
      </c>
      <c r="P858" s="3">
        <v>22</v>
      </c>
      <c r="Q858" s="3" t="str">
        <f t="shared" si="88"/>
        <v/>
      </c>
      <c r="R858" s="3" t="str">
        <f t="shared" si="89"/>
        <v>ITA-zan pin SPA-22</v>
      </c>
      <c r="S858" s="3" t="str">
        <f t="shared" si="90"/>
        <v>753</v>
      </c>
    </row>
    <row r="859" spans="1:19" ht="12.75" customHeight="1" x14ac:dyDescent="0.3">
      <c r="A859" s="2">
        <v>861</v>
      </c>
      <c r="B859" s="2" t="s">
        <v>429</v>
      </c>
      <c r="C859" s="8" t="s">
        <v>8</v>
      </c>
      <c r="D859" s="2" t="s">
        <v>44</v>
      </c>
      <c r="E859" s="7" t="s">
        <v>10</v>
      </c>
      <c r="F859" s="2">
        <v>0</v>
      </c>
      <c r="G859" s="3">
        <v>21</v>
      </c>
      <c r="H859" s="3" t="s">
        <v>10</v>
      </c>
      <c r="J859" s="2">
        <v>861</v>
      </c>
      <c r="K859" s="2" t="str">
        <f t="shared" si="84"/>
        <v>G6341250</v>
      </c>
      <c r="L859" s="2" t="str">
        <f t="shared" si="85"/>
        <v>ITA</v>
      </c>
      <c r="M859" s="2" t="str">
        <f t="shared" si="86"/>
        <v>zan pin SPA</v>
      </c>
      <c r="N859" s="2" t="str">
        <f t="shared" si="87"/>
        <v>terminato</v>
      </c>
      <c r="O859" s="2">
        <v>0</v>
      </c>
      <c r="P859" s="3">
        <v>21</v>
      </c>
      <c r="Q859" s="3" t="str">
        <f t="shared" si="88"/>
        <v/>
      </c>
      <c r="R859" s="3" t="str">
        <f t="shared" si="89"/>
        <v>ITA-zan pin SPA-21</v>
      </c>
      <c r="S859" s="3" t="str">
        <f t="shared" si="90"/>
        <v>341</v>
      </c>
    </row>
    <row r="860" spans="1:19" ht="12.75" customHeight="1" x14ac:dyDescent="0.3">
      <c r="A860" s="2">
        <v>862</v>
      </c>
      <c r="B860" s="2" t="s">
        <v>429</v>
      </c>
      <c r="C860" s="8" t="s">
        <v>8</v>
      </c>
      <c r="D860" s="2" t="s">
        <v>44</v>
      </c>
      <c r="F860" s="2">
        <v>20</v>
      </c>
      <c r="G860" s="3">
        <v>21</v>
      </c>
      <c r="H860" s="3" t="str">
        <f>IF(E860="","non terminato","terminato")</f>
        <v>non terminato</v>
      </c>
      <c r="J860" s="2">
        <v>862</v>
      </c>
      <c r="K860" s="2" t="str">
        <f t="shared" si="84"/>
        <v>G6341250</v>
      </c>
      <c r="L860" s="2" t="str">
        <f t="shared" si="85"/>
        <v>ITA</v>
      </c>
      <c r="M860" s="2" t="str">
        <f t="shared" si="86"/>
        <v>zan pin SPA</v>
      </c>
      <c r="N860" s="2" t="str">
        <f t="shared" si="87"/>
        <v/>
      </c>
      <c r="O860" s="2">
        <v>20</v>
      </c>
      <c r="P860" s="3">
        <v>21</v>
      </c>
      <c r="Q860" s="3">
        <f t="shared" si="88"/>
        <v>420</v>
      </c>
      <c r="R860" s="3" t="str">
        <f t="shared" si="89"/>
        <v>ITA-zan pin SPA-21</v>
      </c>
      <c r="S860" s="3" t="str">
        <f t="shared" si="90"/>
        <v>341</v>
      </c>
    </row>
    <row r="861" spans="1:19" ht="12.75" customHeight="1" x14ac:dyDescent="0.3">
      <c r="A861" s="2">
        <v>863</v>
      </c>
      <c r="B861" s="2" t="s">
        <v>429</v>
      </c>
      <c r="C861" s="8" t="s">
        <v>8</v>
      </c>
      <c r="D861" s="2" t="s">
        <v>44</v>
      </c>
      <c r="F861" s="2">
        <v>30</v>
      </c>
      <c r="G861" s="3">
        <v>16</v>
      </c>
      <c r="H861" s="3" t="str">
        <f>IF(E861="","non terminato","terminato")</f>
        <v>non terminato</v>
      </c>
      <c r="J861" s="2">
        <v>863</v>
      </c>
      <c r="K861" s="2" t="str">
        <f t="shared" si="84"/>
        <v>G6341250</v>
      </c>
      <c r="L861" s="2" t="str">
        <f t="shared" si="85"/>
        <v>ITA</v>
      </c>
      <c r="M861" s="2" t="str">
        <f t="shared" si="86"/>
        <v>zan pin SPA</v>
      </c>
      <c r="N861" s="2" t="str">
        <f t="shared" si="87"/>
        <v/>
      </c>
      <c r="O861" s="2">
        <v>30</v>
      </c>
      <c r="P861" s="3">
        <v>16</v>
      </c>
      <c r="Q861" s="3">
        <f t="shared" si="88"/>
        <v>480</v>
      </c>
      <c r="R861" s="3" t="str">
        <f t="shared" si="89"/>
        <v>ITA-zan pin SPA-16</v>
      </c>
      <c r="S861" s="3" t="str">
        <f t="shared" si="90"/>
        <v>341</v>
      </c>
    </row>
    <row r="862" spans="1:19" ht="12.75" customHeight="1" x14ac:dyDescent="0.3">
      <c r="A862" s="2">
        <v>864</v>
      </c>
      <c r="B862" s="2" t="s">
        <v>430</v>
      </c>
      <c r="C862" s="8" t="s">
        <v>8</v>
      </c>
      <c r="D862" s="2" t="s">
        <v>177</v>
      </c>
      <c r="F862" s="2">
        <v>30</v>
      </c>
      <c r="G862" s="3">
        <v>30</v>
      </c>
      <c r="H862" s="3" t="str">
        <f>IF(E862="","non terminato","terminato")</f>
        <v>non terminato</v>
      </c>
      <c r="J862" s="2">
        <v>864</v>
      </c>
      <c r="K862" s="2" t="str">
        <f t="shared" si="84"/>
        <v>B5858397</v>
      </c>
      <c r="L862" s="2" t="str">
        <f t="shared" si="85"/>
        <v>ITA</v>
      </c>
      <c r="M862" s="2" t="str">
        <f t="shared" si="86"/>
        <v>mull</v>
      </c>
      <c r="N862" s="2" t="str">
        <f t="shared" si="87"/>
        <v/>
      </c>
      <c r="O862" s="2">
        <v>30</v>
      </c>
      <c r="P862" s="3">
        <v>30</v>
      </c>
      <c r="Q862" s="3">
        <f t="shared" si="88"/>
        <v>900</v>
      </c>
      <c r="R862" s="3" t="str">
        <f t="shared" si="89"/>
        <v>ITA-mull-30</v>
      </c>
      <c r="S862" s="3" t="str">
        <f t="shared" si="90"/>
        <v>858</v>
      </c>
    </row>
    <row r="863" spans="1:19" ht="12.75" customHeight="1" x14ac:dyDescent="0.3">
      <c r="A863" s="2">
        <v>865</v>
      </c>
      <c r="B863" s="2" t="s">
        <v>431</v>
      </c>
      <c r="C863" s="8" t="s">
        <v>8</v>
      </c>
      <c r="D863" s="2" t="s">
        <v>51</v>
      </c>
      <c r="F863" s="2">
        <v>30</v>
      </c>
      <c r="G863" s="3">
        <v>15</v>
      </c>
      <c r="H863" s="3" t="str">
        <f>IF(E863="","non terminato","terminato")</f>
        <v>non terminato</v>
      </c>
      <c r="J863" s="2">
        <v>865</v>
      </c>
      <c r="K863" s="2" t="str">
        <f t="shared" si="84"/>
        <v>S7498626</v>
      </c>
      <c r="L863" s="2" t="str">
        <f t="shared" si="85"/>
        <v>ITA</v>
      </c>
      <c r="M863" s="2" t="str">
        <f t="shared" si="86"/>
        <v>zan S.R.L.</v>
      </c>
      <c r="N863" s="2" t="str">
        <f t="shared" si="87"/>
        <v/>
      </c>
      <c r="O863" s="2">
        <v>30</v>
      </c>
      <c r="P863" s="3">
        <v>15</v>
      </c>
      <c r="Q863" s="3">
        <f t="shared" si="88"/>
        <v>450</v>
      </c>
      <c r="R863" s="3" t="str">
        <f t="shared" si="89"/>
        <v>ITA-zan S.R.L.-15</v>
      </c>
      <c r="S863" s="3" t="str">
        <f t="shared" si="90"/>
        <v>498</v>
      </c>
    </row>
    <row r="864" spans="1:19" ht="12.75" customHeight="1" x14ac:dyDescent="0.3">
      <c r="A864" s="2">
        <v>866</v>
      </c>
      <c r="B864" s="2" t="s">
        <v>431</v>
      </c>
      <c r="C864" s="8" t="s">
        <v>8</v>
      </c>
      <c r="D864" s="2" t="s">
        <v>51</v>
      </c>
      <c r="E864" s="7" t="s">
        <v>10</v>
      </c>
      <c r="F864" s="2">
        <v>0</v>
      </c>
      <c r="G864" s="3">
        <v>22</v>
      </c>
      <c r="H864" s="3" t="s">
        <v>10</v>
      </c>
      <c r="J864" s="2">
        <v>866</v>
      </c>
      <c r="K864" s="2" t="str">
        <f t="shared" si="84"/>
        <v>S7498626</v>
      </c>
      <c r="L864" s="2" t="str">
        <f t="shared" si="85"/>
        <v>ITA</v>
      </c>
      <c r="M864" s="2" t="str">
        <f t="shared" si="86"/>
        <v>zan S.R.L.</v>
      </c>
      <c r="N864" s="2" t="str">
        <f t="shared" si="87"/>
        <v>terminato</v>
      </c>
      <c r="O864" s="2">
        <v>0</v>
      </c>
      <c r="P864" s="3">
        <v>22</v>
      </c>
      <c r="Q864" s="3" t="str">
        <f t="shared" si="88"/>
        <v/>
      </c>
      <c r="R864" s="3" t="str">
        <f t="shared" si="89"/>
        <v>ITA-zan S.R.L.-22</v>
      </c>
      <c r="S864" s="3" t="str">
        <f t="shared" si="90"/>
        <v>498</v>
      </c>
    </row>
    <row r="865" spans="1:19" ht="12.75" customHeight="1" x14ac:dyDescent="0.3">
      <c r="A865" s="2">
        <v>867</v>
      </c>
      <c r="B865" s="2" t="s">
        <v>431</v>
      </c>
      <c r="C865" s="8" t="s">
        <v>8</v>
      </c>
      <c r="D865" s="2" t="s">
        <v>51</v>
      </c>
      <c r="F865" s="2">
        <v>20</v>
      </c>
      <c r="G865" s="3">
        <v>31</v>
      </c>
      <c r="H865" s="3" t="str">
        <f>IF(E865="","non terminato","terminato")</f>
        <v>non terminato</v>
      </c>
      <c r="J865" s="2">
        <v>867</v>
      </c>
      <c r="K865" s="2" t="str">
        <f t="shared" si="84"/>
        <v>S7498626</v>
      </c>
      <c r="L865" s="2" t="str">
        <f t="shared" si="85"/>
        <v>ITA</v>
      </c>
      <c r="M865" s="2" t="str">
        <f t="shared" si="86"/>
        <v>zan S.R.L.</v>
      </c>
      <c r="N865" s="2" t="str">
        <f t="shared" si="87"/>
        <v/>
      </c>
      <c r="O865" s="2">
        <v>20</v>
      </c>
      <c r="P865" s="3">
        <v>31</v>
      </c>
      <c r="Q865" s="3">
        <f t="shared" si="88"/>
        <v>620</v>
      </c>
      <c r="R865" s="3" t="str">
        <f t="shared" si="89"/>
        <v>ITA-zan S.R.L.-31</v>
      </c>
      <c r="S865" s="3" t="str">
        <f t="shared" si="90"/>
        <v>498</v>
      </c>
    </row>
    <row r="866" spans="1:19" ht="12.75" customHeight="1" x14ac:dyDescent="0.3">
      <c r="A866" s="2">
        <v>868</v>
      </c>
      <c r="B866" s="2" t="s">
        <v>432</v>
      </c>
      <c r="C866" s="8" t="s">
        <v>8</v>
      </c>
      <c r="D866" s="2" t="s">
        <v>33</v>
      </c>
      <c r="E866" s="7" t="s">
        <v>10</v>
      </c>
      <c r="F866" s="2">
        <v>0</v>
      </c>
      <c r="G866" s="3">
        <v>37</v>
      </c>
      <c r="H866" s="3" t="s">
        <v>10</v>
      </c>
      <c r="J866" s="2">
        <v>868</v>
      </c>
      <c r="K866" s="2" t="str">
        <f t="shared" si="84"/>
        <v>L9541902</v>
      </c>
      <c r="L866" s="2" t="str">
        <f t="shared" si="85"/>
        <v>ITA</v>
      </c>
      <c r="M866" s="2" t="str">
        <f t="shared" si="86"/>
        <v>zan VETRI</v>
      </c>
      <c r="N866" s="2" t="str">
        <f t="shared" si="87"/>
        <v>terminato</v>
      </c>
      <c r="O866" s="2">
        <v>0</v>
      </c>
      <c r="P866" s="3">
        <v>37</v>
      </c>
      <c r="Q866" s="3" t="str">
        <f t="shared" si="88"/>
        <v/>
      </c>
      <c r="R866" s="3" t="str">
        <f t="shared" si="89"/>
        <v>ITA-zan VETRI-37</v>
      </c>
      <c r="S866" s="3" t="str">
        <f t="shared" si="90"/>
        <v>541</v>
      </c>
    </row>
    <row r="867" spans="1:19" ht="12.75" customHeight="1" x14ac:dyDescent="0.3">
      <c r="A867" s="2">
        <v>869</v>
      </c>
      <c r="B867" s="2" t="s">
        <v>432</v>
      </c>
      <c r="C867" s="8" t="s">
        <v>8</v>
      </c>
      <c r="D867" s="2" t="s">
        <v>33</v>
      </c>
      <c r="F867" s="2">
        <v>30</v>
      </c>
      <c r="G867" s="3">
        <v>28</v>
      </c>
      <c r="H867" s="3" t="str">
        <f>IF(E867="","non terminato","terminato")</f>
        <v>non terminato</v>
      </c>
      <c r="J867" s="2">
        <v>869</v>
      </c>
      <c r="K867" s="2" t="str">
        <f t="shared" si="84"/>
        <v>L9541902</v>
      </c>
      <c r="L867" s="2" t="str">
        <f t="shared" si="85"/>
        <v>ITA</v>
      </c>
      <c r="M867" s="2" t="str">
        <f t="shared" si="86"/>
        <v>zan VETRI</v>
      </c>
      <c r="N867" s="2" t="str">
        <f t="shared" si="87"/>
        <v/>
      </c>
      <c r="O867" s="2">
        <v>30</v>
      </c>
      <c r="P867" s="3">
        <v>28</v>
      </c>
      <c r="Q867" s="3">
        <f t="shared" si="88"/>
        <v>840</v>
      </c>
      <c r="R867" s="3" t="str">
        <f t="shared" si="89"/>
        <v>ITA-zan VETRI-28</v>
      </c>
      <c r="S867" s="3" t="str">
        <f t="shared" si="90"/>
        <v>541</v>
      </c>
    </row>
    <row r="868" spans="1:19" ht="12.75" customHeight="1" x14ac:dyDescent="0.3">
      <c r="A868" s="2">
        <v>870</v>
      </c>
      <c r="B868" s="2" t="s">
        <v>432</v>
      </c>
      <c r="C868" s="8" t="s">
        <v>8</v>
      </c>
      <c r="D868" s="2" t="s">
        <v>33</v>
      </c>
      <c r="F868" s="2">
        <v>20</v>
      </c>
      <c r="G868" s="3">
        <v>10</v>
      </c>
      <c r="H868" s="3" t="str">
        <f>IF(E868="","non terminato","terminato")</f>
        <v>non terminato</v>
      </c>
      <c r="J868" s="2">
        <v>870</v>
      </c>
      <c r="K868" s="2" t="str">
        <f t="shared" si="84"/>
        <v>L9541902</v>
      </c>
      <c r="L868" s="2" t="str">
        <f t="shared" si="85"/>
        <v>ITA</v>
      </c>
      <c r="M868" s="2" t="str">
        <f t="shared" si="86"/>
        <v>zan VETRI</v>
      </c>
      <c r="N868" s="2" t="str">
        <f t="shared" si="87"/>
        <v/>
      </c>
      <c r="O868" s="2">
        <v>20</v>
      </c>
      <c r="P868" s="3">
        <v>10</v>
      </c>
      <c r="Q868" s="3">
        <f t="shared" si="88"/>
        <v>200</v>
      </c>
      <c r="R868" s="3" t="str">
        <f t="shared" si="89"/>
        <v>ITA-zan VETRI-10</v>
      </c>
      <c r="S868" s="3" t="str">
        <f t="shared" si="90"/>
        <v>541</v>
      </c>
    </row>
    <row r="869" spans="1:19" ht="12.75" customHeight="1" x14ac:dyDescent="0.3">
      <c r="A869" s="2">
        <v>871</v>
      </c>
      <c r="B869" s="2" t="s">
        <v>433</v>
      </c>
      <c r="C869" s="8" t="s">
        <v>8</v>
      </c>
      <c r="D869" s="2" t="s">
        <v>33</v>
      </c>
      <c r="F869" s="2">
        <v>20</v>
      </c>
      <c r="G869" s="3">
        <v>14</v>
      </c>
      <c r="H869" s="3" t="str">
        <f>IF(E869="","non terminato","terminato")</f>
        <v>non terminato</v>
      </c>
      <c r="J869" s="2">
        <v>871</v>
      </c>
      <c r="K869" s="2" t="str">
        <f t="shared" si="84"/>
        <v>M4257968</v>
      </c>
      <c r="L869" s="2" t="str">
        <f t="shared" si="85"/>
        <v>ITA</v>
      </c>
      <c r="M869" s="2" t="str">
        <f t="shared" si="86"/>
        <v>zan VETRI</v>
      </c>
      <c r="N869" s="2" t="str">
        <f t="shared" si="87"/>
        <v/>
      </c>
      <c r="O869" s="2">
        <v>20</v>
      </c>
      <c r="P869" s="3">
        <v>14</v>
      </c>
      <c r="Q869" s="3">
        <f t="shared" si="88"/>
        <v>280</v>
      </c>
      <c r="R869" s="3" t="str">
        <f t="shared" si="89"/>
        <v>ITA-zan VETRI-14</v>
      </c>
      <c r="S869" s="3" t="str">
        <f t="shared" si="90"/>
        <v>257</v>
      </c>
    </row>
    <row r="870" spans="1:19" ht="12.75" customHeight="1" x14ac:dyDescent="0.3">
      <c r="A870" s="2">
        <v>872</v>
      </c>
      <c r="B870" s="2" t="s">
        <v>433</v>
      </c>
      <c r="C870" s="8" t="s">
        <v>8</v>
      </c>
      <c r="D870" s="2" t="s">
        <v>33</v>
      </c>
      <c r="E870" s="7" t="s">
        <v>10</v>
      </c>
      <c r="F870" s="2">
        <v>0</v>
      </c>
      <c r="G870" s="3">
        <v>11</v>
      </c>
      <c r="H870" s="3" t="s">
        <v>10</v>
      </c>
      <c r="J870" s="2">
        <v>872</v>
      </c>
      <c r="K870" s="2" t="str">
        <f t="shared" si="84"/>
        <v>M4257968</v>
      </c>
      <c r="L870" s="2" t="str">
        <f t="shared" si="85"/>
        <v>ITA</v>
      </c>
      <c r="M870" s="2" t="str">
        <f t="shared" si="86"/>
        <v>zan VETRI</v>
      </c>
      <c r="N870" s="2" t="str">
        <f t="shared" si="87"/>
        <v>terminato</v>
      </c>
      <c r="O870" s="2">
        <v>0</v>
      </c>
      <c r="P870" s="3">
        <v>11</v>
      </c>
      <c r="Q870" s="3" t="str">
        <f t="shared" si="88"/>
        <v/>
      </c>
      <c r="R870" s="3" t="str">
        <f t="shared" si="89"/>
        <v>ITA-zan VETRI-11</v>
      </c>
      <c r="S870" s="3" t="str">
        <f t="shared" si="90"/>
        <v>257</v>
      </c>
    </row>
    <row r="871" spans="1:19" ht="12.75" customHeight="1" x14ac:dyDescent="0.3">
      <c r="A871" s="2">
        <v>873</v>
      </c>
      <c r="B871" s="2" t="s">
        <v>433</v>
      </c>
      <c r="C871" s="8" t="s">
        <v>8</v>
      </c>
      <c r="D871" s="2" t="s">
        <v>33</v>
      </c>
      <c r="F871" s="2">
        <v>20</v>
      </c>
      <c r="G871" s="3">
        <v>29</v>
      </c>
      <c r="H871" s="3" t="str">
        <f>IF(E871="","non terminato","terminato")</f>
        <v>non terminato</v>
      </c>
      <c r="J871" s="2">
        <v>873</v>
      </c>
      <c r="K871" s="2" t="str">
        <f t="shared" si="84"/>
        <v>M4257968</v>
      </c>
      <c r="L871" s="2" t="str">
        <f t="shared" si="85"/>
        <v>ITA</v>
      </c>
      <c r="M871" s="2" t="str">
        <f t="shared" si="86"/>
        <v>zan VETRI</v>
      </c>
      <c r="N871" s="2" t="str">
        <f t="shared" si="87"/>
        <v/>
      </c>
      <c r="O871" s="2">
        <v>20</v>
      </c>
      <c r="P871" s="3">
        <v>29</v>
      </c>
      <c r="Q871" s="3">
        <f t="shared" si="88"/>
        <v>580</v>
      </c>
      <c r="R871" s="3" t="str">
        <f t="shared" si="89"/>
        <v>ITA-zan VETRI-29</v>
      </c>
      <c r="S871" s="3" t="str">
        <f t="shared" si="90"/>
        <v>257</v>
      </c>
    </row>
    <row r="872" spans="1:19" ht="12.75" customHeight="1" x14ac:dyDescent="0.3">
      <c r="A872" s="2">
        <v>874</v>
      </c>
      <c r="B872" s="2" t="s">
        <v>433</v>
      </c>
      <c r="C872" s="8" t="s">
        <v>8</v>
      </c>
      <c r="D872" s="2" t="s">
        <v>33</v>
      </c>
      <c r="F872" s="2">
        <v>30</v>
      </c>
      <c r="G872" s="3">
        <v>28</v>
      </c>
      <c r="H872" s="3" t="str">
        <f>IF(E872="","non terminato","terminato")</f>
        <v>non terminato</v>
      </c>
      <c r="J872" s="2">
        <v>874</v>
      </c>
      <c r="K872" s="2" t="str">
        <f t="shared" si="84"/>
        <v>M4257968</v>
      </c>
      <c r="L872" s="2" t="str">
        <f t="shared" si="85"/>
        <v>ITA</v>
      </c>
      <c r="M872" s="2" t="str">
        <f t="shared" si="86"/>
        <v>zan VETRI</v>
      </c>
      <c r="N872" s="2" t="str">
        <f t="shared" si="87"/>
        <v/>
      </c>
      <c r="O872" s="2">
        <v>30</v>
      </c>
      <c r="P872" s="3">
        <v>28</v>
      </c>
      <c r="Q872" s="3">
        <f t="shared" si="88"/>
        <v>840</v>
      </c>
      <c r="R872" s="3" t="str">
        <f t="shared" si="89"/>
        <v>ITA-zan VETRI-28</v>
      </c>
      <c r="S872" s="3" t="str">
        <f t="shared" si="90"/>
        <v>257</v>
      </c>
    </row>
    <row r="873" spans="1:19" ht="12.75" customHeight="1" x14ac:dyDescent="0.3">
      <c r="A873" s="2">
        <v>875</v>
      </c>
      <c r="B873" s="2" t="s">
        <v>434</v>
      </c>
      <c r="C873" s="8" t="s">
        <v>8</v>
      </c>
      <c r="D873" s="2" t="s">
        <v>51</v>
      </c>
      <c r="E873" s="7" t="s">
        <v>10</v>
      </c>
      <c r="F873" s="2">
        <v>0</v>
      </c>
      <c r="G873" s="3">
        <v>17</v>
      </c>
      <c r="H873" s="3" t="s">
        <v>10</v>
      </c>
      <c r="J873" s="2">
        <v>875</v>
      </c>
      <c r="K873" s="2" t="str">
        <f t="shared" si="84"/>
        <v>I9963669</v>
      </c>
      <c r="L873" s="2" t="str">
        <f t="shared" si="85"/>
        <v>ITA</v>
      </c>
      <c r="M873" s="2" t="str">
        <f t="shared" si="86"/>
        <v>zan S.R.L.</v>
      </c>
      <c r="N873" s="2" t="str">
        <f t="shared" si="87"/>
        <v>terminato</v>
      </c>
      <c r="O873" s="2">
        <v>0</v>
      </c>
      <c r="P873" s="3">
        <v>17</v>
      </c>
      <c r="Q873" s="3" t="str">
        <f t="shared" si="88"/>
        <v/>
      </c>
      <c r="R873" s="3" t="str">
        <f t="shared" si="89"/>
        <v>ITA-zan S.R.L.-17</v>
      </c>
      <c r="S873" s="3" t="str">
        <f t="shared" si="90"/>
        <v>963</v>
      </c>
    </row>
    <row r="874" spans="1:19" ht="12.75" customHeight="1" x14ac:dyDescent="0.3">
      <c r="A874" s="2">
        <v>876</v>
      </c>
      <c r="B874" s="2" t="s">
        <v>435</v>
      </c>
      <c r="C874" s="2" t="s">
        <v>80</v>
      </c>
      <c r="D874" s="2" t="s">
        <v>196</v>
      </c>
      <c r="F874" s="2">
        <v>20</v>
      </c>
      <c r="G874" s="3">
        <v>33</v>
      </c>
      <c r="H874" s="3" t="str">
        <f>IF(E874="","non terminato","terminato")</f>
        <v>non terminato</v>
      </c>
      <c r="J874" s="2">
        <v>876</v>
      </c>
      <c r="K874" s="2" t="str">
        <f t="shared" si="84"/>
        <v>I9841716</v>
      </c>
      <c r="L874" s="2" t="str">
        <f t="shared" si="85"/>
        <v>GRC</v>
      </c>
      <c r="M874" s="2" t="str">
        <f t="shared" si="86"/>
        <v>zan palla SA</v>
      </c>
      <c r="N874" s="2" t="str">
        <f t="shared" si="87"/>
        <v/>
      </c>
      <c r="O874" s="2">
        <v>20</v>
      </c>
      <c r="P874" s="3">
        <v>33</v>
      </c>
      <c r="Q874" s="3">
        <f t="shared" si="88"/>
        <v>660</v>
      </c>
      <c r="R874" s="3" t="str">
        <f t="shared" si="89"/>
        <v>GRC-zan palla SA-33</v>
      </c>
      <c r="S874" s="3" t="str">
        <f t="shared" si="90"/>
        <v>841</v>
      </c>
    </row>
    <row r="875" spans="1:19" ht="12.75" customHeight="1" x14ac:dyDescent="0.3">
      <c r="A875" s="2">
        <v>877</v>
      </c>
      <c r="B875" s="2" t="s">
        <v>435</v>
      </c>
      <c r="C875" s="2" t="s">
        <v>80</v>
      </c>
      <c r="D875" s="2" t="s">
        <v>196</v>
      </c>
      <c r="E875" s="7" t="s">
        <v>10</v>
      </c>
      <c r="F875" s="2">
        <v>0</v>
      </c>
      <c r="G875" s="3">
        <v>16</v>
      </c>
      <c r="H875" s="3" t="s">
        <v>10</v>
      </c>
      <c r="J875" s="2">
        <v>877</v>
      </c>
      <c r="K875" s="2" t="str">
        <f t="shared" si="84"/>
        <v>I9841716</v>
      </c>
      <c r="L875" s="2" t="str">
        <f t="shared" si="85"/>
        <v>GRC</v>
      </c>
      <c r="M875" s="2" t="str">
        <f t="shared" si="86"/>
        <v>zan palla SA</v>
      </c>
      <c r="N875" s="2" t="str">
        <f t="shared" si="87"/>
        <v>terminato</v>
      </c>
      <c r="O875" s="2">
        <v>0</v>
      </c>
      <c r="P875" s="3">
        <v>16</v>
      </c>
      <c r="Q875" s="3" t="str">
        <f t="shared" si="88"/>
        <v/>
      </c>
      <c r="R875" s="3" t="str">
        <f t="shared" si="89"/>
        <v>GRC-zan palla SA-16</v>
      </c>
      <c r="S875" s="3" t="str">
        <f t="shared" si="90"/>
        <v>841</v>
      </c>
    </row>
    <row r="876" spans="1:19" ht="12.75" customHeight="1" x14ac:dyDescent="0.3">
      <c r="A876" s="2">
        <v>878</v>
      </c>
      <c r="B876" s="2" t="s">
        <v>435</v>
      </c>
      <c r="C876" s="2" t="s">
        <v>80</v>
      </c>
      <c r="D876" s="2" t="s">
        <v>196</v>
      </c>
      <c r="F876" s="2">
        <v>30</v>
      </c>
      <c r="G876" s="3">
        <v>25</v>
      </c>
      <c r="H876" s="3" t="str">
        <f>IF(E876="","non terminato","terminato")</f>
        <v>non terminato</v>
      </c>
      <c r="J876" s="2">
        <v>878</v>
      </c>
      <c r="K876" s="2" t="str">
        <f t="shared" si="84"/>
        <v>I9841716</v>
      </c>
      <c r="L876" s="2" t="str">
        <f t="shared" si="85"/>
        <v>GRC</v>
      </c>
      <c r="M876" s="2" t="str">
        <f t="shared" si="86"/>
        <v>zan palla SA</v>
      </c>
      <c r="N876" s="2" t="str">
        <f t="shared" si="87"/>
        <v/>
      </c>
      <c r="O876" s="2">
        <v>30</v>
      </c>
      <c r="P876" s="3">
        <v>25</v>
      </c>
      <c r="Q876" s="3">
        <f t="shared" si="88"/>
        <v>750</v>
      </c>
      <c r="R876" s="3" t="str">
        <f t="shared" si="89"/>
        <v>GRC-zan palla SA-25</v>
      </c>
      <c r="S876" s="3" t="str">
        <f t="shared" si="90"/>
        <v>841</v>
      </c>
    </row>
    <row r="877" spans="1:19" ht="12.75" customHeight="1" x14ac:dyDescent="0.3">
      <c r="A877" s="2">
        <v>879</v>
      </c>
      <c r="B877" s="2" t="s">
        <v>436</v>
      </c>
      <c r="C877" s="8" t="s">
        <v>8</v>
      </c>
      <c r="D877" s="2" t="s">
        <v>33</v>
      </c>
      <c r="F877" s="2">
        <v>20</v>
      </c>
      <c r="G877" s="3">
        <v>29</v>
      </c>
      <c r="H877" s="3" t="str">
        <f>IF(E877="","non terminato","terminato")</f>
        <v>non terminato</v>
      </c>
      <c r="J877" s="2">
        <v>879</v>
      </c>
      <c r="K877" s="2" t="str">
        <f t="shared" si="84"/>
        <v>E0241830</v>
      </c>
      <c r="L877" s="2" t="str">
        <f t="shared" si="85"/>
        <v>ITA</v>
      </c>
      <c r="M877" s="2" t="str">
        <f t="shared" si="86"/>
        <v>zan VETRI</v>
      </c>
      <c r="N877" s="2" t="str">
        <f t="shared" si="87"/>
        <v/>
      </c>
      <c r="O877" s="2">
        <v>20</v>
      </c>
      <c r="P877" s="3">
        <v>29</v>
      </c>
      <c r="Q877" s="3">
        <f t="shared" si="88"/>
        <v>580</v>
      </c>
      <c r="R877" s="3" t="str">
        <f t="shared" si="89"/>
        <v>ITA-zan VETRI-29</v>
      </c>
      <c r="S877" s="3" t="str">
        <f t="shared" si="90"/>
        <v>241</v>
      </c>
    </row>
    <row r="878" spans="1:19" ht="12.75" customHeight="1" x14ac:dyDescent="0.3">
      <c r="A878" s="2">
        <v>880</v>
      </c>
      <c r="B878" s="2" t="s">
        <v>436</v>
      </c>
      <c r="C878" s="8" t="s">
        <v>8</v>
      </c>
      <c r="D878" s="2" t="s">
        <v>33</v>
      </c>
      <c r="E878" s="7" t="s">
        <v>10</v>
      </c>
      <c r="F878" s="2">
        <v>0</v>
      </c>
      <c r="G878" s="3">
        <v>11</v>
      </c>
      <c r="H878" s="3" t="s">
        <v>10</v>
      </c>
      <c r="J878" s="2">
        <v>880</v>
      </c>
      <c r="K878" s="2" t="str">
        <f t="shared" si="84"/>
        <v>E0241830</v>
      </c>
      <c r="L878" s="2" t="str">
        <f t="shared" si="85"/>
        <v>ITA</v>
      </c>
      <c r="M878" s="2" t="str">
        <f t="shared" si="86"/>
        <v>zan VETRI</v>
      </c>
      <c r="N878" s="2" t="str">
        <f t="shared" si="87"/>
        <v>terminato</v>
      </c>
      <c r="O878" s="2">
        <v>0</v>
      </c>
      <c r="P878" s="3">
        <v>11</v>
      </c>
      <c r="Q878" s="3" t="str">
        <f t="shared" si="88"/>
        <v/>
      </c>
      <c r="R878" s="3" t="str">
        <f t="shared" si="89"/>
        <v>ITA-zan VETRI-11</v>
      </c>
      <c r="S878" s="3" t="str">
        <f t="shared" si="90"/>
        <v>241</v>
      </c>
    </row>
    <row r="879" spans="1:19" ht="12.75" customHeight="1" x14ac:dyDescent="0.3">
      <c r="A879" s="2">
        <v>881</v>
      </c>
      <c r="B879" s="2" t="s">
        <v>436</v>
      </c>
      <c r="C879" s="8" t="s">
        <v>8</v>
      </c>
      <c r="D879" s="2" t="s">
        <v>33</v>
      </c>
      <c r="F879" s="2">
        <v>30</v>
      </c>
      <c r="G879" s="3">
        <v>26</v>
      </c>
      <c r="H879" s="3" t="str">
        <f>IF(E879="","non terminato","terminato")</f>
        <v>non terminato</v>
      </c>
      <c r="J879" s="2">
        <v>881</v>
      </c>
      <c r="K879" s="2" t="str">
        <f t="shared" si="84"/>
        <v>E0241830</v>
      </c>
      <c r="L879" s="2" t="str">
        <f t="shared" si="85"/>
        <v>ITA</v>
      </c>
      <c r="M879" s="2" t="str">
        <f t="shared" si="86"/>
        <v>zan VETRI</v>
      </c>
      <c r="N879" s="2" t="str">
        <f t="shared" si="87"/>
        <v/>
      </c>
      <c r="O879" s="2">
        <v>30</v>
      </c>
      <c r="P879" s="3">
        <v>26</v>
      </c>
      <c r="Q879" s="3">
        <f t="shared" si="88"/>
        <v>780</v>
      </c>
      <c r="R879" s="3" t="str">
        <f t="shared" si="89"/>
        <v>ITA-zan VETRI-26</v>
      </c>
      <c r="S879" s="3" t="str">
        <f t="shared" si="90"/>
        <v>241</v>
      </c>
    </row>
    <row r="880" spans="1:19" ht="12.75" customHeight="1" x14ac:dyDescent="0.3">
      <c r="A880" s="2">
        <v>882</v>
      </c>
      <c r="B880" s="2" t="s">
        <v>437</v>
      </c>
      <c r="C880" s="8" t="s">
        <v>8</v>
      </c>
      <c r="D880" s="2" t="s">
        <v>72</v>
      </c>
      <c r="E880" s="7" t="s">
        <v>10</v>
      </c>
      <c r="F880" s="2">
        <v>0</v>
      </c>
      <c r="G880" s="3">
        <v>34</v>
      </c>
      <c r="H880" s="3" t="s">
        <v>10</v>
      </c>
      <c r="J880" s="2">
        <v>882</v>
      </c>
      <c r="K880" s="2" t="str">
        <f t="shared" si="84"/>
        <v>A0473609</v>
      </c>
      <c r="L880" s="2" t="str">
        <f t="shared" si="85"/>
        <v>ITA</v>
      </c>
      <c r="M880" s="2" t="str">
        <f t="shared" si="86"/>
        <v>lollo SRL</v>
      </c>
      <c r="N880" s="2" t="str">
        <f t="shared" si="87"/>
        <v>terminato</v>
      </c>
      <c r="O880" s="2">
        <v>0</v>
      </c>
      <c r="P880" s="3">
        <v>34</v>
      </c>
      <c r="Q880" s="3" t="str">
        <f t="shared" si="88"/>
        <v/>
      </c>
      <c r="R880" s="3" t="str">
        <f t="shared" si="89"/>
        <v>ITA-lollo SRL-34</v>
      </c>
      <c r="S880" s="3" t="str">
        <f t="shared" si="90"/>
        <v>473</v>
      </c>
    </row>
    <row r="881" spans="1:19" ht="12.75" customHeight="1" x14ac:dyDescent="0.3">
      <c r="A881" s="2">
        <v>883</v>
      </c>
      <c r="B881" s="2" t="s">
        <v>438</v>
      </c>
      <c r="C881" s="8" t="s">
        <v>8</v>
      </c>
      <c r="D881" s="2" t="s">
        <v>72</v>
      </c>
      <c r="E881" s="7" t="s">
        <v>10</v>
      </c>
      <c r="F881" s="2">
        <v>0</v>
      </c>
      <c r="G881" s="3">
        <v>30</v>
      </c>
      <c r="H881" s="3" t="s">
        <v>10</v>
      </c>
      <c r="J881" s="2">
        <v>883</v>
      </c>
      <c r="K881" s="2" t="str">
        <f t="shared" si="84"/>
        <v>O9645970</v>
      </c>
      <c r="L881" s="2" t="str">
        <f t="shared" si="85"/>
        <v>ITA</v>
      </c>
      <c r="M881" s="2" t="str">
        <f t="shared" si="86"/>
        <v>lollo SRL</v>
      </c>
      <c r="N881" s="2" t="str">
        <f t="shared" si="87"/>
        <v>terminato</v>
      </c>
      <c r="O881" s="2">
        <v>0</v>
      </c>
      <c r="P881" s="3">
        <v>30</v>
      </c>
      <c r="Q881" s="3" t="str">
        <f t="shared" si="88"/>
        <v/>
      </c>
      <c r="R881" s="3" t="str">
        <f t="shared" si="89"/>
        <v>ITA-lollo SRL-30</v>
      </c>
      <c r="S881" s="3" t="str">
        <f t="shared" si="90"/>
        <v>645</v>
      </c>
    </row>
    <row r="882" spans="1:19" ht="12.75" customHeight="1" x14ac:dyDescent="0.3">
      <c r="A882" s="2">
        <v>884</v>
      </c>
      <c r="B882" s="2" t="s">
        <v>438</v>
      </c>
      <c r="C882" s="8" t="s">
        <v>8</v>
      </c>
      <c r="D882" s="2" t="s">
        <v>72</v>
      </c>
      <c r="F882" s="2">
        <v>30</v>
      </c>
      <c r="G882" s="3">
        <v>14</v>
      </c>
      <c r="H882" s="3" t="str">
        <f>IF(E882="","non terminato","terminato")</f>
        <v>non terminato</v>
      </c>
      <c r="J882" s="2">
        <v>884</v>
      </c>
      <c r="K882" s="2" t="str">
        <f t="shared" si="84"/>
        <v>O9645970</v>
      </c>
      <c r="L882" s="2" t="str">
        <f t="shared" si="85"/>
        <v>ITA</v>
      </c>
      <c r="M882" s="2" t="str">
        <f t="shared" si="86"/>
        <v>lollo SRL</v>
      </c>
      <c r="N882" s="2" t="str">
        <f t="shared" si="87"/>
        <v/>
      </c>
      <c r="O882" s="2">
        <v>30</v>
      </c>
      <c r="P882" s="3">
        <v>14</v>
      </c>
      <c r="Q882" s="3">
        <f t="shared" si="88"/>
        <v>420</v>
      </c>
      <c r="R882" s="3" t="str">
        <f t="shared" si="89"/>
        <v>ITA-lollo SRL-14</v>
      </c>
      <c r="S882" s="3" t="str">
        <f t="shared" si="90"/>
        <v>645</v>
      </c>
    </row>
    <row r="883" spans="1:19" ht="12.75" customHeight="1" x14ac:dyDescent="0.3">
      <c r="A883" s="2">
        <v>885</v>
      </c>
      <c r="B883" s="2" t="s">
        <v>439</v>
      </c>
      <c r="C883" s="8" t="s">
        <v>8</v>
      </c>
      <c r="D883" s="2" t="s">
        <v>94</v>
      </c>
      <c r="F883" s="2">
        <v>30</v>
      </c>
      <c r="G883" s="3">
        <v>22</v>
      </c>
      <c r="H883" s="3" t="str">
        <f>IF(E883="","non terminato","terminato")</f>
        <v>non terminato</v>
      </c>
      <c r="J883" s="2">
        <v>885</v>
      </c>
      <c r="K883" s="2" t="str">
        <f t="shared" si="84"/>
        <v>T8831851</v>
      </c>
      <c r="L883" s="2" t="str">
        <f t="shared" si="85"/>
        <v>ITA</v>
      </c>
      <c r="M883" s="2" t="str">
        <f t="shared" si="86"/>
        <v>zan SPA</v>
      </c>
      <c r="N883" s="2" t="str">
        <f t="shared" si="87"/>
        <v/>
      </c>
      <c r="O883" s="2">
        <v>30</v>
      </c>
      <c r="P883" s="3">
        <v>22</v>
      </c>
      <c r="Q883" s="3">
        <f t="shared" si="88"/>
        <v>660</v>
      </c>
      <c r="R883" s="3" t="str">
        <f t="shared" si="89"/>
        <v>ITA-zan SPA-22</v>
      </c>
      <c r="S883" s="3" t="str">
        <f t="shared" si="90"/>
        <v>831</v>
      </c>
    </row>
    <row r="884" spans="1:19" ht="12.75" customHeight="1" x14ac:dyDescent="0.3">
      <c r="A884" s="2">
        <v>886</v>
      </c>
      <c r="B884" s="2" t="s">
        <v>439</v>
      </c>
      <c r="C884" s="8" t="s">
        <v>8</v>
      </c>
      <c r="D884" s="2" t="s">
        <v>94</v>
      </c>
      <c r="E884" s="7" t="s">
        <v>10</v>
      </c>
      <c r="F884" s="2">
        <v>0</v>
      </c>
      <c r="G884" s="3">
        <v>19</v>
      </c>
      <c r="H884" s="3" t="s">
        <v>10</v>
      </c>
      <c r="J884" s="2">
        <v>886</v>
      </c>
      <c r="K884" s="2" t="str">
        <f t="shared" si="84"/>
        <v>T8831851</v>
      </c>
      <c r="L884" s="2" t="str">
        <f t="shared" si="85"/>
        <v>ITA</v>
      </c>
      <c r="M884" s="2" t="str">
        <f t="shared" si="86"/>
        <v>zan SPA</v>
      </c>
      <c r="N884" s="2" t="str">
        <f t="shared" si="87"/>
        <v>terminato</v>
      </c>
      <c r="O884" s="2">
        <v>0</v>
      </c>
      <c r="P884" s="3">
        <v>19</v>
      </c>
      <c r="Q884" s="3" t="str">
        <f t="shared" si="88"/>
        <v/>
      </c>
      <c r="R884" s="3" t="str">
        <f t="shared" si="89"/>
        <v>ITA-zan SPA-19</v>
      </c>
      <c r="S884" s="3" t="str">
        <f t="shared" si="90"/>
        <v>831</v>
      </c>
    </row>
    <row r="885" spans="1:19" ht="12.75" customHeight="1" x14ac:dyDescent="0.3">
      <c r="A885" s="2">
        <v>887</v>
      </c>
      <c r="B885" s="2" t="s">
        <v>439</v>
      </c>
      <c r="C885" s="8" t="s">
        <v>8</v>
      </c>
      <c r="D885" s="2" t="s">
        <v>94</v>
      </c>
      <c r="F885" s="2">
        <v>20</v>
      </c>
      <c r="G885" s="3">
        <v>27</v>
      </c>
      <c r="H885" s="3" t="str">
        <f>IF(E885="","non terminato","terminato")</f>
        <v>non terminato</v>
      </c>
      <c r="J885" s="2">
        <v>887</v>
      </c>
      <c r="K885" s="2" t="str">
        <f t="shared" si="84"/>
        <v>T8831851</v>
      </c>
      <c r="L885" s="2" t="str">
        <f t="shared" si="85"/>
        <v>ITA</v>
      </c>
      <c r="M885" s="2" t="str">
        <f t="shared" si="86"/>
        <v>zan SPA</v>
      </c>
      <c r="N885" s="2" t="str">
        <f t="shared" si="87"/>
        <v/>
      </c>
      <c r="O885" s="2">
        <v>20</v>
      </c>
      <c r="P885" s="3">
        <v>27</v>
      </c>
      <c r="Q885" s="3">
        <f t="shared" si="88"/>
        <v>540</v>
      </c>
      <c r="R885" s="3" t="str">
        <f t="shared" si="89"/>
        <v>ITA-zan SPA-27</v>
      </c>
      <c r="S885" s="3" t="str">
        <f t="shared" si="90"/>
        <v>831</v>
      </c>
    </row>
    <row r="886" spans="1:19" ht="12.75" customHeight="1" x14ac:dyDescent="0.3">
      <c r="A886" s="2">
        <v>888</v>
      </c>
      <c r="B886" s="2" t="s">
        <v>440</v>
      </c>
      <c r="C886" s="8" t="s">
        <v>8</v>
      </c>
      <c r="D886" s="2" t="s">
        <v>72</v>
      </c>
      <c r="F886" s="2">
        <v>20</v>
      </c>
      <c r="G886" s="3">
        <v>39</v>
      </c>
      <c r="H886" s="3" t="str">
        <f>IF(E886="","non terminato","terminato")</f>
        <v>non terminato</v>
      </c>
      <c r="J886" s="2">
        <v>888</v>
      </c>
      <c r="K886" s="2" t="str">
        <f t="shared" si="84"/>
        <v>G4537492</v>
      </c>
      <c r="L886" s="2" t="str">
        <f t="shared" si="85"/>
        <v>ITA</v>
      </c>
      <c r="M886" s="2" t="str">
        <f t="shared" si="86"/>
        <v>lollo SRL</v>
      </c>
      <c r="N886" s="2" t="str">
        <f t="shared" si="87"/>
        <v/>
      </c>
      <c r="O886" s="2">
        <v>20</v>
      </c>
      <c r="P886" s="3">
        <v>39</v>
      </c>
      <c r="Q886" s="3">
        <f t="shared" si="88"/>
        <v>780</v>
      </c>
      <c r="R886" s="3" t="str">
        <f t="shared" si="89"/>
        <v>ITA-lollo SRL-39</v>
      </c>
      <c r="S886" s="3" t="str">
        <f t="shared" si="90"/>
        <v>537</v>
      </c>
    </row>
    <row r="887" spans="1:19" ht="12.75" customHeight="1" x14ac:dyDescent="0.3">
      <c r="A887" s="2">
        <v>889</v>
      </c>
      <c r="B887" s="2" t="s">
        <v>440</v>
      </c>
      <c r="C887" s="8" t="s">
        <v>8</v>
      </c>
      <c r="D887" s="2" t="s">
        <v>72</v>
      </c>
      <c r="E887" s="7" t="s">
        <v>10</v>
      </c>
      <c r="F887" s="2">
        <v>0</v>
      </c>
      <c r="G887" s="3">
        <v>17</v>
      </c>
      <c r="H887" s="3" t="s">
        <v>10</v>
      </c>
      <c r="J887" s="2">
        <v>889</v>
      </c>
      <c r="K887" s="2" t="str">
        <f t="shared" si="84"/>
        <v>G4537492</v>
      </c>
      <c r="L887" s="2" t="str">
        <f t="shared" si="85"/>
        <v>ITA</v>
      </c>
      <c r="M887" s="2" t="str">
        <f t="shared" si="86"/>
        <v>lollo SRL</v>
      </c>
      <c r="N887" s="2" t="str">
        <f t="shared" si="87"/>
        <v>terminato</v>
      </c>
      <c r="O887" s="2">
        <v>0</v>
      </c>
      <c r="P887" s="3">
        <v>17</v>
      </c>
      <c r="Q887" s="3" t="str">
        <f t="shared" si="88"/>
        <v/>
      </c>
      <c r="R887" s="3" t="str">
        <f t="shared" si="89"/>
        <v>ITA-lollo SRL-17</v>
      </c>
      <c r="S887" s="3" t="str">
        <f t="shared" si="90"/>
        <v>537</v>
      </c>
    </row>
    <row r="888" spans="1:19" ht="12.75" customHeight="1" x14ac:dyDescent="0.3">
      <c r="A888" s="2">
        <v>890</v>
      </c>
      <c r="B888" s="2" t="s">
        <v>441</v>
      </c>
      <c r="C888" s="8" t="s">
        <v>8</v>
      </c>
      <c r="D888" s="2" t="s">
        <v>72</v>
      </c>
      <c r="E888" s="7" t="s">
        <v>10</v>
      </c>
      <c r="F888" s="2">
        <v>0</v>
      </c>
      <c r="G888" s="3">
        <v>26</v>
      </c>
      <c r="H888" s="3" t="s">
        <v>10</v>
      </c>
      <c r="J888" s="2">
        <v>890</v>
      </c>
      <c r="K888" s="2" t="str">
        <f t="shared" si="84"/>
        <v>A7493764</v>
      </c>
      <c r="L888" s="2" t="str">
        <f t="shared" si="85"/>
        <v>ITA</v>
      </c>
      <c r="M888" s="2" t="str">
        <f t="shared" si="86"/>
        <v>lollo SRL</v>
      </c>
      <c r="N888" s="2" t="str">
        <f t="shared" si="87"/>
        <v>terminato</v>
      </c>
      <c r="O888" s="2">
        <v>0</v>
      </c>
      <c r="P888" s="3">
        <v>26</v>
      </c>
      <c r="Q888" s="3" t="str">
        <f t="shared" si="88"/>
        <v/>
      </c>
      <c r="R888" s="3" t="str">
        <f t="shared" si="89"/>
        <v>ITA-lollo SRL-26</v>
      </c>
      <c r="S888" s="3" t="str">
        <f t="shared" si="90"/>
        <v>493</v>
      </c>
    </row>
    <row r="889" spans="1:19" ht="12.75" customHeight="1" x14ac:dyDescent="0.3">
      <c r="A889" s="2">
        <v>891</v>
      </c>
      <c r="B889" s="2" t="s">
        <v>442</v>
      </c>
      <c r="C889" s="8" t="s">
        <v>8</v>
      </c>
      <c r="D889" s="2" t="s">
        <v>46</v>
      </c>
      <c r="F889" s="2">
        <v>30</v>
      </c>
      <c r="G889" s="3">
        <v>15</v>
      </c>
      <c r="H889" s="3" t="str">
        <f>IF(E889="","non terminato","terminato")</f>
        <v>non terminato</v>
      </c>
      <c r="J889" s="2">
        <v>891</v>
      </c>
      <c r="K889" s="2" t="str">
        <f t="shared" si="84"/>
        <v>F4297028</v>
      </c>
      <c r="L889" s="2" t="str">
        <f t="shared" si="85"/>
        <v>ITA</v>
      </c>
      <c r="M889" s="2" t="str">
        <f t="shared" si="86"/>
        <v>SICURpin SUD S.r.l</v>
      </c>
      <c r="N889" s="2" t="str">
        <f t="shared" si="87"/>
        <v/>
      </c>
      <c r="O889" s="2">
        <v>30</v>
      </c>
      <c r="P889" s="3">
        <v>15</v>
      </c>
      <c r="Q889" s="3">
        <f t="shared" si="88"/>
        <v>450</v>
      </c>
      <c r="R889" s="3" t="str">
        <f t="shared" si="89"/>
        <v>ITA-SICURpin SUD S.r.l-15</v>
      </c>
      <c r="S889" s="3" t="str">
        <f t="shared" si="90"/>
        <v>297</v>
      </c>
    </row>
    <row r="890" spans="1:19" ht="12.75" customHeight="1" x14ac:dyDescent="0.3">
      <c r="A890" s="2">
        <v>892</v>
      </c>
      <c r="B890" s="2" t="s">
        <v>442</v>
      </c>
      <c r="C890" s="8" t="s">
        <v>8</v>
      </c>
      <c r="D890" s="2" t="s">
        <v>46</v>
      </c>
      <c r="E890" s="7" t="s">
        <v>10</v>
      </c>
      <c r="F890" s="2">
        <v>0</v>
      </c>
      <c r="G890" s="3">
        <v>21</v>
      </c>
      <c r="H890" s="3" t="s">
        <v>10</v>
      </c>
      <c r="J890" s="2">
        <v>892</v>
      </c>
      <c r="K890" s="2" t="str">
        <f t="shared" si="84"/>
        <v>F4297028</v>
      </c>
      <c r="L890" s="2" t="str">
        <f t="shared" si="85"/>
        <v>ITA</v>
      </c>
      <c r="M890" s="2" t="str">
        <f t="shared" si="86"/>
        <v>SICURpin SUD S.r.l</v>
      </c>
      <c r="N890" s="2" t="str">
        <f t="shared" si="87"/>
        <v>terminato</v>
      </c>
      <c r="O890" s="2">
        <v>0</v>
      </c>
      <c r="P890" s="3">
        <v>21</v>
      </c>
      <c r="Q890" s="3" t="str">
        <f t="shared" si="88"/>
        <v/>
      </c>
      <c r="R890" s="3" t="str">
        <f t="shared" si="89"/>
        <v>ITA-SICURpin SUD S.r.l-21</v>
      </c>
      <c r="S890" s="3" t="str">
        <f t="shared" si="90"/>
        <v>297</v>
      </c>
    </row>
    <row r="891" spans="1:19" ht="12.75" customHeight="1" x14ac:dyDescent="0.3">
      <c r="A891" s="2">
        <v>893</v>
      </c>
      <c r="B891" s="2" t="s">
        <v>442</v>
      </c>
      <c r="C891" s="8" t="s">
        <v>8</v>
      </c>
      <c r="D891" s="2" t="s">
        <v>46</v>
      </c>
      <c r="F891" s="2">
        <v>20</v>
      </c>
      <c r="G891" s="3">
        <v>21</v>
      </c>
      <c r="H891" s="3" t="str">
        <f>IF(E891="","non terminato","terminato")</f>
        <v>non terminato</v>
      </c>
      <c r="J891" s="2">
        <v>893</v>
      </c>
      <c r="K891" s="2" t="str">
        <f t="shared" si="84"/>
        <v>F4297028</v>
      </c>
      <c r="L891" s="2" t="str">
        <f t="shared" si="85"/>
        <v>ITA</v>
      </c>
      <c r="M891" s="2" t="str">
        <f t="shared" si="86"/>
        <v>SICURpin SUD S.r.l</v>
      </c>
      <c r="N891" s="2" t="str">
        <f t="shared" si="87"/>
        <v/>
      </c>
      <c r="O891" s="2">
        <v>20</v>
      </c>
      <c r="P891" s="3">
        <v>21</v>
      </c>
      <c r="Q891" s="3">
        <f t="shared" si="88"/>
        <v>420</v>
      </c>
      <c r="R891" s="3" t="str">
        <f t="shared" si="89"/>
        <v>ITA-SICURpin SUD S.r.l-21</v>
      </c>
      <c r="S891" s="3" t="str">
        <f t="shared" si="90"/>
        <v>297</v>
      </c>
    </row>
    <row r="892" spans="1:19" ht="12.75" customHeight="1" x14ac:dyDescent="0.3">
      <c r="A892" s="2">
        <v>894</v>
      </c>
      <c r="B892" s="2" t="s">
        <v>443</v>
      </c>
      <c r="C892" s="8" t="s">
        <v>8</v>
      </c>
      <c r="D892" s="2" t="s">
        <v>9</v>
      </c>
      <c r="F892" s="2">
        <v>20</v>
      </c>
      <c r="G892" s="3">
        <v>15</v>
      </c>
      <c r="H892" s="3" t="str">
        <f>IF(E892="","non terminato","terminato")</f>
        <v>non terminato</v>
      </c>
      <c r="J892" s="2">
        <v>894</v>
      </c>
      <c r="K892" s="2" t="str">
        <f t="shared" si="84"/>
        <v>J7065104</v>
      </c>
      <c r="L892" s="2" t="str">
        <f t="shared" si="85"/>
        <v>ITA</v>
      </c>
      <c r="M892" s="2" t="str">
        <f t="shared" si="86"/>
        <v>SG</v>
      </c>
      <c r="N892" s="2" t="str">
        <f t="shared" si="87"/>
        <v/>
      </c>
      <c r="O892" s="2">
        <v>20</v>
      </c>
      <c r="P892" s="3">
        <v>15</v>
      </c>
      <c r="Q892" s="3">
        <f t="shared" si="88"/>
        <v>300</v>
      </c>
      <c r="R892" s="3" t="str">
        <f t="shared" si="89"/>
        <v>ITA-SG-15</v>
      </c>
      <c r="S892" s="3" t="str">
        <f t="shared" si="90"/>
        <v>065</v>
      </c>
    </row>
    <row r="893" spans="1:19" ht="12.75" customHeight="1" x14ac:dyDescent="0.3">
      <c r="A893" s="2">
        <v>895</v>
      </c>
      <c r="B893" s="2" t="s">
        <v>443</v>
      </c>
      <c r="C893" s="8" t="s">
        <v>8</v>
      </c>
      <c r="D893" s="2" t="s">
        <v>9</v>
      </c>
      <c r="E893" s="7" t="s">
        <v>10</v>
      </c>
      <c r="F893" s="2">
        <v>0</v>
      </c>
      <c r="G893" s="3">
        <v>23</v>
      </c>
      <c r="H893" s="3" t="s">
        <v>10</v>
      </c>
      <c r="J893" s="2">
        <v>895</v>
      </c>
      <c r="K893" s="2" t="str">
        <f t="shared" si="84"/>
        <v>J7065104</v>
      </c>
      <c r="L893" s="2" t="str">
        <f t="shared" si="85"/>
        <v>ITA</v>
      </c>
      <c r="M893" s="2" t="str">
        <f t="shared" si="86"/>
        <v>SG</v>
      </c>
      <c r="N893" s="2" t="str">
        <f t="shared" si="87"/>
        <v>terminato</v>
      </c>
      <c r="O893" s="2">
        <v>0</v>
      </c>
      <c r="P893" s="3">
        <v>23</v>
      </c>
      <c r="Q893" s="3" t="str">
        <f t="shared" si="88"/>
        <v/>
      </c>
      <c r="R893" s="3" t="str">
        <f t="shared" si="89"/>
        <v>ITA-SG-23</v>
      </c>
      <c r="S893" s="3" t="str">
        <f t="shared" si="90"/>
        <v>065</v>
      </c>
    </row>
    <row r="894" spans="1:19" ht="12.75" customHeight="1" x14ac:dyDescent="0.3">
      <c r="A894" s="2">
        <v>896</v>
      </c>
      <c r="B894" s="2" t="s">
        <v>443</v>
      </c>
      <c r="C894" s="8" t="s">
        <v>8</v>
      </c>
      <c r="D894" s="2" t="s">
        <v>9</v>
      </c>
      <c r="F894" s="2">
        <v>30</v>
      </c>
      <c r="G894" s="3">
        <v>11</v>
      </c>
      <c r="H894" s="3" t="str">
        <f>IF(E894="","non terminato","terminato")</f>
        <v>non terminato</v>
      </c>
      <c r="J894" s="2">
        <v>896</v>
      </c>
      <c r="K894" s="2" t="str">
        <f t="shared" si="84"/>
        <v>J7065104</v>
      </c>
      <c r="L894" s="2" t="str">
        <f t="shared" si="85"/>
        <v>ITA</v>
      </c>
      <c r="M894" s="2" t="str">
        <f t="shared" si="86"/>
        <v>SG</v>
      </c>
      <c r="N894" s="2" t="str">
        <f t="shared" si="87"/>
        <v/>
      </c>
      <c r="O894" s="2">
        <v>30</v>
      </c>
      <c r="P894" s="3">
        <v>11</v>
      </c>
      <c r="Q894" s="3">
        <f t="shared" si="88"/>
        <v>330</v>
      </c>
      <c r="R894" s="3" t="str">
        <f t="shared" si="89"/>
        <v>ITA-SG-11</v>
      </c>
      <c r="S894" s="3" t="str">
        <f t="shared" si="90"/>
        <v>065</v>
      </c>
    </row>
    <row r="895" spans="1:19" ht="12.75" customHeight="1" x14ac:dyDescent="0.3">
      <c r="A895" s="2">
        <v>897</v>
      </c>
      <c r="B895" s="2" t="s">
        <v>444</v>
      </c>
      <c r="C895" s="8" t="s">
        <v>8</v>
      </c>
      <c r="D895" s="2" t="s">
        <v>44</v>
      </c>
      <c r="E895" s="7" t="s">
        <v>10</v>
      </c>
      <c r="F895" s="2">
        <v>0</v>
      </c>
      <c r="G895" s="3">
        <v>21</v>
      </c>
      <c r="H895" s="3" t="s">
        <v>10</v>
      </c>
      <c r="J895" s="2">
        <v>897</v>
      </c>
      <c r="K895" s="2" t="str">
        <f t="shared" si="84"/>
        <v>G9808718</v>
      </c>
      <c r="L895" s="2" t="str">
        <f t="shared" si="85"/>
        <v>ITA</v>
      </c>
      <c r="M895" s="2" t="str">
        <f t="shared" si="86"/>
        <v>zan pin SPA</v>
      </c>
      <c r="N895" s="2" t="str">
        <f t="shared" si="87"/>
        <v>terminato</v>
      </c>
      <c r="O895" s="2">
        <v>0</v>
      </c>
      <c r="P895" s="3">
        <v>21</v>
      </c>
      <c r="Q895" s="3" t="str">
        <f t="shared" si="88"/>
        <v/>
      </c>
      <c r="R895" s="3" t="str">
        <f t="shared" si="89"/>
        <v>ITA-zan pin SPA-21</v>
      </c>
      <c r="S895" s="3" t="str">
        <f t="shared" si="90"/>
        <v>808</v>
      </c>
    </row>
    <row r="896" spans="1:19" ht="12.75" customHeight="1" x14ac:dyDescent="0.3">
      <c r="A896" s="2">
        <v>898</v>
      </c>
      <c r="B896" s="2" t="s">
        <v>445</v>
      </c>
      <c r="C896" s="8" t="s">
        <v>8</v>
      </c>
      <c r="D896" s="2" t="s">
        <v>72</v>
      </c>
      <c r="E896" s="7" t="s">
        <v>10</v>
      </c>
      <c r="F896" s="2">
        <v>0</v>
      </c>
      <c r="G896" s="3">
        <v>19</v>
      </c>
      <c r="H896" s="3" t="s">
        <v>10</v>
      </c>
      <c r="J896" s="2">
        <v>898</v>
      </c>
      <c r="K896" s="2" t="str">
        <f t="shared" si="84"/>
        <v>S5535198</v>
      </c>
      <c r="L896" s="2" t="str">
        <f t="shared" si="85"/>
        <v>ITA</v>
      </c>
      <c r="M896" s="2" t="str">
        <f t="shared" si="86"/>
        <v>lollo SRL</v>
      </c>
      <c r="N896" s="2" t="str">
        <f t="shared" si="87"/>
        <v>terminato</v>
      </c>
      <c r="O896" s="2">
        <v>0</v>
      </c>
      <c r="P896" s="3">
        <v>19</v>
      </c>
      <c r="Q896" s="3" t="str">
        <f t="shared" si="88"/>
        <v/>
      </c>
      <c r="R896" s="3" t="str">
        <f t="shared" si="89"/>
        <v>ITA-lollo SRL-19</v>
      </c>
      <c r="S896" s="3" t="str">
        <f t="shared" si="90"/>
        <v>535</v>
      </c>
    </row>
    <row r="897" spans="1:19" ht="12.75" customHeight="1" x14ac:dyDescent="0.3">
      <c r="A897" s="2">
        <v>899</v>
      </c>
      <c r="B897" s="2" t="s">
        <v>446</v>
      </c>
      <c r="C897" s="8" t="s">
        <v>8</v>
      </c>
      <c r="D897" s="2" t="s">
        <v>72</v>
      </c>
      <c r="E897" s="7" t="s">
        <v>10</v>
      </c>
      <c r="F897" s="2">
        <v>0</v>
      </c>
      <c r="G897" s="3">
        <v>27</v>
      </c>
      <c r="H897" s="3" t="s">
        <v>10</v>
      </c>
      <c r="J897" s="2">
        <v>899</v>
      </c>
      <c r="K897" s="2" t="str">
        <f t="shared" si="84"/>
        <v>A0116468</v>
      </c>
      <c r="L897" s="2" t="str">
        <f t="shared" si="85"/>
        <v>ITA</v>
      </c>
      <c r="M897" s="2" t="str">
        <f t="shared" si="86"/>
        <v>lollo SRL</v>
      </c>
      <c r="N897" s="2" t="str">
        <f t="shared" si="87"/>
        <v>terminato</v>
      </c>
      <c r="O897" s="2">
        <v>0</v>
      </c>
      <c r="P897" s="3">
        <v>27</v>
      </c>
      <c r="Q897" s="3" t="str">
        <f t="shared" si="88"/>
        <v/>
      </c>
      <c r="R897" s="3" t="str">
        <f t="shared" si="89"/>
        <v>ITA-lollo SRL-27</v>
      </c>
      <c r="S897" s="3" t="str">
        <f t="shared" si="90"/>
        <v>116</v>
      </c>
    </row>
    <row r="898" spans="1:19" ht="12.75" customHeight="1" x14ac:dyDescent="0.3">
      <c r="A898" s="2">
        <v>900</v>
      </c>
      <c r="B898" s="2" t="s">
        <v>446</v>
      </c>
      <c r="C898" s="8" t="s">
        <v>8</v>
      </c>
      <c r="D898" s="2" t="s">
        <v>72</v>
      </c>
      <c r="F898" s="2">
        <v>30</v>
      </c>
      <c r="G898" s="3">
        <v>22</v>
      </c>
      <c r="H898" s="3" t="str">
        <f>IF(E898="","non terminato","terminato")</f>
        <v>non terminato</v>
      </c>
      <c r="J898" s="2">
        <v>900</v>
      </c>
      <c r="K898" s="2" t="str">
        <f t="shared" ref="K898:K961" si="91">TRIM(B898)</f>
        <v>A0116468</v>
      </c>
      <c r="L898" s="2" t="str">
        <f t="shared" ref="L898:L961" si="92">TRIM(C898)</f>
        <v>ITA</v>
      </c>
      <c r="M898" s="2" t="str">
        <f t="shared" ref="M898:M961" si="93">TRIM(D898)</f>
        <v>lollo SRL</v>
      </c>
      <c r="N898" s="2" t="str">
        <f t="shared" ref="N898:N961" si="94">TRIM(E898)</f>
        <v/>
      </c>
      <c r="O898" s="2">
        <v>30</v>
      </c>
      <c r="P898" s="3">
        <v>22</v>
      </c>
      <c r="Q898" s="3">
        <f t="shared" si="88"/>
        <v>660</v>
      </c>
      <c r="R898" s="3" t="str">
        <f t="shared" si="89"/>
        <v>ITA-lollo SRL-22</v>
      </c>
      <c r="S898" s="3" t="str">
        <f t="shared" si="90"/>
        <v>116</v>
      </c>
    </row>
    <row r="899" spans="1:19" ht="12.75" customHeight="1" x14ac:dyDescent="0.3">
      <c r="A899" s="2">
        <v>901</v>
      </c>
      <c r="B899" s="2" t="s">
        <v>447</v>
      </c>
      <c r="C899" s="8" t="s">
        <v>8</v>
      </c>
      <c r="D899" s="2" t="s">
        <v>72</v>
      </c>
      <c r="E899" s="7" t="s">
        <v>10</v>
      </c>
      <c r="F899" s="2">
        <v>0</v>
      </c>
      <c r="G899" s="3">
        <v>32</v>
      </c>
      <c r="H899" s="3" t="s">
        <v>10</v>
      </c>
      <c r="J899" s="2">
        <v>901</v>
      </c>
      <c r="K899" s="2" t="str">
        <f t="shared" si="91"/>
        <v>S1704184</v>
      </c>
      <c r="L899" s="2" t="str">
        <f t="shared" si="92"/>
        <v>ITA</v>
      </c>
      <c r="M899" s="2" t="str">
        <f t="shared" si="93"/>
        <v>lollo SRL</v>
      </c>
      <c r="N899" s="2" t="str">
        <f t="shared" si="94"/>
        <v>terminato</v>
      </c>
      <c r="O899" s="2">
        <v>0</v>
      </c>
      <c r="P899" s="3">
        <v>32</v>
      </c>
      <c r="Q899" s="3" t="str">
        <f t="shared" ref="Q899:Q962" si="95">IF(F899=0,"",F899*G899)</f>
        <v/>
      </c>
      <c r="R899" s="3" t="str">
        <f t="shared" ref="R899:R962" si="96">_xlfn.CONCAT(C899,"-",D899,"-",G899)</f>
        <v>ITA-lollo SRL-32</v>
      </c>
      <c r="S899" s="3" t="str">
        <f t="shared" ref="S899:S962" si="97">MID(B899,3,3)</f>
        <v>704</v>
      </c>
    </row>
    <row r="900" spans="1:19" ht="12.75" customHeight="1" x14ac:dyDescent="0.3">
      <c r="A900" s="2">
        <v>902</v>
      </c>
      <c r="B900" s="2" t="s">
        <v>448</v>
      </c>
      <c r="C900" s="8" t="s">
        <v>8</v>
      </c>
      <c r="D900" s="2" t="s">
        <v>44</v>
      </c>
      <c r="E900" s="7" t="s">
        <v>10</v>
      </c>
      <c r="F900" s="2">
        <v>0</v>
      </c>
      <c r="G900" s="3">
        <v>18</v>
      </c>
      <c r="H900" s="3" t="s">
        <v>10</v>
      </c>
      <c r="J900" s="2">
        <v>902</v>
      </c>
      <c r="K900" s="2" t="str">
        <f t="shared" si="91"/>
        <v>F9179976</v>
      </c>
      <c r="L900" s="2" t="str">
        <f t="shared" si="92"/>
        <v>ITA</v>
      </c>
      <c r="M900" s="2" t="str">
        <f t="shared" si="93"/>
        <v>zan pin SPA</v>
      </c>
      <c r="N900" s="2" t="str">
        <f t="shared" si="94"/>
        <v>terminato</v>
      </c>
      <c r="O900" s="2">
        <v>0</v>
      </c>
      <c r="P900" s="3">
        <v>18</v>
      </c>
      <c r="Q900" s="3" t="str">
        <f t="shared" si="95"/>
        <v/>
      </c>
      <c r="R900" s="3" t="str">
        <f t="shared" si="96"/>
        <v>ITA-zan pin SPA-18</v>
      </c>
      <c r="S900" s="3" t="str">
        <f t="shared" si="97"/>
        <v>179</v>
      </c>
    </row>
    <row r="901" spans="1:19" ht="12.75" customHeight="1" x14ac:dyDescent="0.3">
      <c r="A901" s="2">
        <v>903</v>
      </c>
      <c r="B901" s="2" t="s">
        <v>449</v>
      </c>
      <c r="C901" s="8" t="s">
        <v>8</v>
      </c>
      <c r="D901" s="2" t="s">
        <v>9</v>
      </c>
      <c r="E901" s="7" t="s">
        <v>10</v>
      </c>
      <c r="F901" s="2">
        <v>0</v>
      </c>
      <c r="G901" s="3">
        <v>22</v>
      </c>
      <c r="H901" s="3" t="s">
        <v>10</v>
      </c>
      <c r="J901" s="2">
        <v>903</v>
      </c>
      <c r="K901" s="2" t="str">
        <f t="shared" si="91"/>
        <v>R0989591</v>
      </c>
      <c r="L901" s="2" t="str">
        <f t="shared" si="92"/>
        <v>ITA</v>
      </c>
      <c r="M901" s="2" t="str">
        <f t="shared" si="93"/>
        <v>SG</v>
      </c>
      <c r="N901" s="2" t="str">
        <f t="shared" si="94"/>
        <v>terminato</v>
      </c>
      <c r="O901" s="2">
        <v>0</v>
      </c>
      <c r="P901" s="3">
        <v>22</v>
      </c>
      <c r="Q901" s="3" t="str">
        <f t="shared" si="95"/>
        <v/>
      </c>
      <c r="R901" s="3" t="str">
        <f t="shared" si="96"/>
        <v>ITA-SG-22</v>
      </c>
      <c r="S901" s="3" t="str">
        <f t="shared" si="97"/>
        <v>989</v>
      </c>
    </row>
    <row r="902" spans="1:19" ht="12.75" customHeight="1" x14ac:dyDescent="0.3">
      <c r="A902" s="2">
        <v>904</v>
      </c>
      <c r="B902" s="2" t="s">
        <v>449</v>
      </c>
      <c r="C902" s="8" t="s">
        <v>8</v>
      </c>
      <c r="D902" s="2" t="s">
        <v>9</v>
      </c>
      <c r="F902" s="2">
        <v>30</v>
      </c>
      <c r="G902" s="3">
        <v>35</v>
      </c>
      <c r="H902" s="3" t="str">
        <f>IF(E902="","non terminato","terminato")</f>
        <v>non terminato</v>
      </c>
      <c r="J902" s="2">
        <v>904</v>
      </c>
      <c r="K902" s="2" t="str">
        <f t="shared" si="91"/>
        <v>R0989591</v>
      </c>
      <c r="L902" s="2" t="str">
        <f t="shared" si="92"/>
        <v>ITA</v>
      </c>
      <c r="M902" s="2" t="str">
        <f t="shared" si="93"/>
        <v>SG</v>
      </c>
      <c r="N902" s="2" t="str">
        <f t="shared" si="94"/>
        <v/>
      </c>
      <c r="O902" s="2">
        <v>30</v>
      </c>
      <c r="P902" s="3">
        <v>35</v>
      </c>
      <c r="Q902" s="3">
        <f t="shared" si="95"/>
        <v>1050</v>
      </c>
      <c r="R902" s="3" t="str">
        <f t="shared" si="96"/>
        <v>ITA-SG-35</v>
      </c>
      <c r="S902" s="3" t="str">
        <f t="shared" si="97"/>
        <v>989</v>
      </c>
    </row>
    <row r="903" spans="1:19" ht="12.75" customHeight="1" x14ac:dyDescent="0.3">
      <c r="A903" s="2">
        <v>905</v>
      </c>
      <c r="B903" s="2" t="s">
        <v>450</v>
      </c>
      <c r="C903" s="8" t="s">
        <v>8</v>
      </c>
      <c r="D903" s="2" t="s">
        <v>44</v>
      </c>
      <c r="F903" s="2">
        <v>30</v>
      </c>
      <c r="G903" s="3">
        <v>30</v>
      </c>
      <c r="H903" s="3" t="str">
        <f>IF(E903="","non terminato","terminato")</f>
        <v>non terminato</v>
      </c>
      <c r="J903" s="2">
        <v>905</v>
      </c>
      <c r="K903" s="2" t="str">
        <f t="shared" si="91"/>
        <v>V5314484</v>
      </c>
      <c r="L903" s="2" t="str">
        <f t="shared" si="92"/>
        <v>ITA</v>
      </c>
      <c r="M903" s="2" t="str">
        <f t="shared" si="93"/>
        <v>zan pin SPA</v>
      </c>
      <c r="N903" s="2" t="str">
        <f t="shared" si="94"/>
        <v/>
      </c>
      <c r="O903" s="2">
        <v>30</v>
      </c>
      <c r="P903" s="3">
        <v>30</v>
      </c>
      <c r="Q903" s="3">
        <f t="shared" si="95"/>
        <v>900</v>
      </c>
      <c r="R903" s="3" t="str">
        <f t="shared" si="96"/>
        <v>ITA-zan pin SPA-30</v>
      </c>
      <c r="S903" s="3" t="str">
        <f t="shared" si="97"/>
        <v>314</v>
      </c>
    </row>
    <row r="904" spans="1:19" ht="12.75" customHeight="1" x14ac:dyDescent="0.3">
      <c r="A904" s="2">
        <v>906</v>
      </c>
      <c r="B904" s="2" t="s">
        <v>450</v>
      </c>
      <c r="C904" s="8" t="s">
        <v>8</v>
      </c>
      <c r="D904" s="2" t="s">
        <v>44</v>
      </c>
      <c r="E904" s="7" t="s">
        <v>10</v>
      </c>
      <c r="F904" s="2">
        <v>0</v>
      </c>
      <c r="G904" s="3">
        <v>34</v>
      </c>
      <c r="H904" s="3" t="s">
        <v>10</v>
      </c>
      <c r="J904" s="2">
        <v>906</v>
      </c>
      <c r="K904" s="2" t="str">
        <f t="shared" si="91"/>
        <v>V5314484</v>
      </c>
      <c r="L904" s="2" t="str">
        <f t="shared" si="92"/>
        <v>ITA</v>
      </c>
      <c r="M904" s="2" t="str">
        <f t="shared" si="93"/>
        <v>zan pin SPA</v>
      </c>
      <c r="N904" s="2" t="str">
        <f t="shared" si="94"/>
        <v>terminato</v>
      </c>
      <c r="O904" s="2">
        <v>0</v>
      </c>
      <c r="P904" s="3">
        <v>34</v>
      </c>
      <c r="Q904" s="3" t="str">
        <f t="shared" si="95"/>
        <v/>
      </c>
      <c r="R904" s="3" t="str">
        <f t="shared" si="96"/>
        <v>ITA-zan pin SPA-34</v>
      </c>
      <c r="S904" s="3" t="str">
        <f t="shared" si="97"/>
        <v>314</v>
      </c>
    </row>
    <row r="905" spans="1:19" ht="12.75" customHeight="1" x14ac:dyDescent="0.3">
      <c r="A905" s="2">
        <v>907</v>
      </c>
      <c r="B905" s="2" t="s">
        <v>450</v>
      </c>
      <c r="C905" s="8" t="s">
        <v>8</v>
      </c>
      <c r="D905" s="2" t="s">
        <v>44</v>
      </c>
      <c r="F905" s="2">
        <v>20</v>
      </c>
      <c r="G905" s="3">
        <v>35</v>
      </c>
      <c r="H905" s="3" t="str">
        <f>IF(E905="","non terminato","terminato")</f>
        <v>non terminato</v>
      </c>
      <c r="J905" s="2">
        <v>907</v>
      </c>
      <c r="K905" s="2" t="str">
        <f t="shared" si="91"/>
        <v>V5314484</v>
      </c>
      <c r="L905" s="2" t="str">
        <f t="shared" si="92"/>
        <v>ITA</v>
      </c>
      <c r="M905" s="2" t="str">
        <f t="shared" si="93"/>
        <v>zan pin SPA</v>
      </c>
      <c r="N905" s="2" t="str">
        <f t="shared" si="94"/>
        <v/>
      </c>
      <c r="O905" s="2">
        <v>20</v>
      </c>
      <c r="P905" s="3">
        <v>35</v>
      </c>
      <c r="Q905" s="3">
        <f t="shared" si="95"/>
        <v>700</v>
      </c>
      <c r="R905" s="3" t="str">
        <f t="shared" si="96"/>
        <v>ITA-zan pin SPA-35</v>
      </c>
      <c r="S905" s="3" t="str">
        <f t="shared" si="97"/>
        <v>314</v>
      </c>
    </row>
    <row r="906" spans="1:19" ht="12.75" customHeight="1" x14ac:dyDescent="0.3">
      <c r="A906" s="2">
        <v>908</v>
      </c>
      <c r="B906" s="2" t="s">
        <v>451</v>
      </c>
      <c r="C906" s="8" t="s">
        <v>8</v>
      </c>
      <c r="D906" s="2" t="s">
        <v>44</v>
      </c>
      <c r="F906" s="2">
        <v>20</v>
      </c>
      <c r="G906" s="3">
        <v>35</v>
      </c>
      <c r="H906" s="3" t="str">
        <f>IF(E906="","non terminato","terminato")</f>
        <v>non terminato</v>
      </c>
      <c r="J906" s="2">
        <v>908</v>
      </c>
      <c r="K906" s="2" t="str">
        <f t="shared" si="91"/>
        <v>E7102556</v>
      </c>
      <c r="L906" s="2" t="str">
        <f t="shared" si="92"/>
        <v>ITA</v>
      </c>
      <c r="M906" s="2" t="str">
        <f t="shared" si="93"/>
        <v>zan pin SPA</v>
      </c>
      <c r="N906" s="2" t="str">
        <f t="shared" si="94"/>
        <v/>
      </c>
      <c r="O906" s="2">
        <v>20</v>
      </c>
      <c r="P906" s="3">
        <v>35</v>
      </c>
      <c r="Q906" s="3">
        <f t="shared" si="95"/>
        <v>700</v>
      </c>
      <c r="R906" s="3" t="str">
        <f t="shared" si="96"/>
        <v>ITA-zan pin SPA-35</v>
      </c>
      <c r="S906" s="3" t="str">
        <f t="shared" si="97"/>
        <v>102</v>
      </c>
    </row>
    <row r="907" spans="1:19" ht="12.75" customHeight="1" x14ac:dyDescent="0.3">
      <c r="A907" s="2">
        <v>909</v>
      </c>
      <c r="B907" s="2" t="s">
        <v>451</v>
      </c>
      <c r="C907" s="8" t="s">
        <v>8</v>
      </c>
      <c r="D907" s="2" t="s">
        <v>44</v>
      </c>
      <c r="F907" s="2">
        <v>30</v>
      </c>
      <c r="G907" s="3">
        <v>23</v>
      </c>
      <c r="H907" s="3" t="str">
        <f>IF(E907="","non terminato","terminato")</f>
        <v>non terminato</v>
      </c>
      <c r="J907" s="2">
        <v>909</v>
      </c>
      <c r="K907" s="2" t="str">
        <f t="shared" si="91"/>
        <v>E7102556</v>
      </c>
      <c r="L907" s="2" t="str">
        <f t="shared" si="92"/>
        <v>ITA</v>
      </c>
      <c r="M907" s="2" t="str">
        <f t="shared" si="93"/>
        <v>zan pin SPA</v>
      </c>
      <c r="N907" s="2" t="str">
        <f t="shared" si="94"/>
        <v/>
      </c>
      <c r="O907" s="2">
        <v>30</v>
      </c>
      <c r="P907" s="3">
        <v>23</v>
      </c>
      <c r="Q907" s="3">
        <f t="shared" si="95"/>
        <v>690</v>
      </c>
      <c r="R907" s="3" t="str">
        <f t="shared" si="96"/>
        <v>ITA-zan pin SPA-23</v>
      </c>
      <c r="S907" s="3" t="str">
        <f t="shared" si="97"/>
        <v>102</v>
      </c>
    </row>
    <row r="908" spans="1:19" ht="12.75" customHeight="1" x14ac:dyDescent="0.3">
      <c r="A908" s="2">
        <v>910</v>
      </c>
      <c r="B908" s="2" t="s">
        <v>451</v>
      </c>
      <c r="C908" s="8" t="s">
        <v>8</v>
      </c>
      <c r="D908" s="2" t="s">
        <v>44</v>
      </c>
      <c r="E908" s="7" t="s">
        <v>10</v>
      </c>
      <c r="F908" s="2">
        <v>0</v>
      </c>
      <c r="G908" s="3">
        <v>28</v>
      </c>
      <c r="H908" s="3" t="s">
        <v>10</v>
      </c>
      <c r="J908" s="2">
        <v>910</v>
      </c>
      <c r="K908" s="2" t="str">
        <f t="shared" si="91"/>
        <v>E7102556</v>
      </c>
      <c r="L908" s="2" t="str">
        <f t="shared" si="92"/>
        <v>ITA</v>
      </c>
      <c r="M908" s="2" t="str">
        <f t="shared" si="93"/>
        <v>zan pin SPA</v>
      </c>
      <c r="N908" s="2" t="str">
        <f t="shared" si="94"/>
        <v>terminato</v>
      </c>
      <c r="O908" s="2">
        <v>0</v>
      </c>
      <c r="P908" s="3">
        <v>28</v>
      </c>
      <c r="Q908" s="3" t="str">
        <f t="shared" si="95"/>
        <v/>
      </c>
      <c r="R908" s="3" t="str">
        <f t="shared" si="96"/>
        <v>ITA-zan pin SPA-28</v>
      </c>
      <c r="S908" s="3" t="str">
        <f t="shared" si="97"/>
        <v>102</v>
      </c>
    </row>
    <row r="909" spans="1:19" ht="12.75" customHeight="1" x14ac:dyDescent="0.3">
      <c r="A909" s="2">
        <v>911</v>
      </c>
      <c r="B909" s="2" t="s">
        <v>452</v>
      </c>
      <c r="C909" s="8" t="s">
        <v>8</v>
      </c>
      <c r="D909" s="2" t="s">
        <v>9</v>
      </c>
      <c r="E909" s="7" t="s">
        <v>10</v>
      </c>
      <c r="F909" s="2">
        <v>0</v>
      </c>
      <c r="G909" s="3">
        <v>31</v>
      </c>
      <c r="H909" s="3" t="s">
        <v>10</v>
      </c>
      <c r="J909" s="2">
        <v>911</v>
      </c>
      <c r="K909" s="2" t="str">
        <f t="shared" si="91"/>
        <v>G2881001</v>
      </c>
      <c r="L909" s="2" t="str">
        <f t="shared" si="92"/>
        <v>ITA</v>
      </c>
      <c r="M909" s="2" t="str">
        <f t="shared" si="93"/>
        <v>SG</v>
      </c>
      <c r="N909" s="2" t="str">
        <f t="shared" si="94"/>
        <v>terminato</v>
      </c>
      <c r="O909" s="2">
        <v>0</v>
      </c>
      <c r="P909" s="3">
        <v>31</v>
      </c>
      <c r="Q909" s="3" t="str">
        <f t="shared" si="95"/>
        <v/>
      </c>
      <c r="R909" s="3" t="str">
        <f t="shared" si="96"/>
        <v>ITA-SG-31</v>
      </c>
      <c r="S909" s="3" t="str">
        <f t="shared" si="97"/>
        <v>881</v>
      </c>
    </row>
    <row r="910" spans="1:19" ht="12.75" customHeight="1" x14ac:dyDescent="0.3">
      <c r="A910" s="2">
        <v>912</v>
      </c>
      <c r="B910" s="2" t="s">
        <v>452</v>
      </c>
      <c r="C910" s="8" t="s">
        <v>8</v>
      </c>
      <c r="D910" s="2" t="s">
        <v>9</v>
      </c>
      <c r="F910" s="2">
        <v>30</v>
      </c>
      <c r="G910" s="3">
        <v>24</v>
      </c>
      <c r="H910" s="3" t="str">
        <f>IF(E910="","non terminato","terminato")</f>
        <v>non terminato</v>
      </c>
      <c r="J910" s="2">
        <v>912</v>
      </c>
      <c r="K910" s="2" t="str">
        <f t="shared" si="91"/>
        <v>G2881001</v>
      </c>
      <c r="L910" s="2" t="str">
        <f t="shared" si="92"/>
        <v>ITA</v>
      </c>
      <c r="M910" s="2" t="str">
        <f t="shared" si="93"/>
        <v>SG</v>
      </c>
      <c r="N910" s="2" t="str">
        <f t="shared" si="94"/>
        <v/>
      </c>
      <c r="O910" s="2">
        <v>30</v>
      </c>
      <c r="P910" s="3">
        <v>24</v>
      </c>
      <c r="Q910" s="3">
        <f t="shared" si="95"/>
        <v>720</v>
      </c>
      <c r="R910" s="3" t="str">
        <f t="shared" si="96"/>
        <v>ITA-SG-24</v>
      </c>
      <c r="S910" s="3" t="str">
        <f t="shared" si="97"/>
        <v>881</v>
      </c>
    </row>
    <row r="911" spans="1:19" ht="12.75" customHeight="1" x14ac:dyDescent="0.3">
      <c r="A911" s="2">
        <v>913</v>
      </c>
      <c r="B911" s="2" t="s">
        <v>453</v>
      </c>
      <c r="C911" s="8" t="s">
        <v>8</v>
      </c>
      <c r="D911" s="2" t="s">
        <v>9</v>
      </c>
      <c r="F911" s="2">
        <v>30</v>
      </c>
      <c r="G911" s="3">
        <v>15</v>
      </c>
      <c r="H911" s="3" t="str">
        <f>IF(E911="","non terminato","terminato")</f>
        <v>non terminato</v>
      </c>
      <c r="J911" s="2">
        <v>913</v>
      </c>
      <c r="K911" s="2" t="str">
        <f t="shared" si="91"/>
        <v>F1493255</v>
      </c>
      <c r="L911" s="2" t="str">
        <f t="shared" si="92"/>
        <v>ITA</v>
      </c>
      <c r="M911" s="2" t="str">
        <f t="shared" si="93"/>
        <v>SG</v>
      </c>
      <c r="N911" s="2" t="str">
        <f t="shared" si="94"/>
        <v/>
      </c>
      <c r="O911" s="2">
        <v>30</v>
      </c>
      <c r="P911" s="3">
        <v>15</v>
      </c>
      <c r="Q911" s="3">
        <f t="shared" si="95"/>
        <v>450</v>
      </c>
      <c r="R911" s="3" t="str">
        <f t="shared" si="96"/>
        <v>ITA-SG-15</v>
      </c>
      <c r="S911" s="3" t="str">
        <f t="shared" si="97"/>
        <v>493</v>
      </c>
    </row>
    <row r="912" spans="1:19" ht="12.75" customHeight="1" x14ac:dyDescent="0.3">
      <c r="A912" s="2">
        <v>914</v>
      </c>
      <c r="B912" s="2" t="s">
        <v>453</v>
      </c>
      <c r="C912" s="8" t="s">
        <v>8</v>
      </c>
      <c r="D912" s="2" t="s">
        <v>9</v>
      </c>
      <c r="F912" s="2">
        <v>20</v>
      </c>
      <c r="G912" s="3">
        <v>31</v>
      </c>
      <c r="H912" s="3" t="str">
        <f>IF(E912="","non terminato","terminato")</f>
        <v>non terminato</v>
      </c>
      <c r="J912" s="2">
        <v>914</v>
      </c>
      <c r="K912" s="2" t="str">
        <f t="shared" si="91"/>
        <v>F1493255</v>
      </c>
      <c r="L912" s="2" t="str">
        <f t="shared" si="92"/>
        <v>ITA</v>
      </c>
      <c r="M912" s="2" t="str">
        <f t="shared" si="93"/>
        <v>SG</v>
      </c>
      <c r="N912" s="2" t="str">
        <f t="shared" si="94"/>
        <v/>
      </c>
      <c r="O912" s="2">
        <v>20</v>
      </c>
      <c r="P912" s="3">
        <v>31</v>
      </c>
      <c r="Q912" s="3">
        <f t="shared" si="95"/>
        <v>620</v>
      </c>
      <c r="R912" s="3" t="str">
        <f t="shared" si="96"/>
        <v>ITA-SG-31</v>
      </c>
      <c r="S912" s="3" t="str">
        <f t="shared" si="97"/>
        <v>493</v>
      </c>
    </row>
    <row r="913" spans="1:19" ht="12.75" customHeight="1" x14ac:dyDescent="0.3">
      <c r="A913" s="2">
        <v>915</v>
      </c>
      <c r="B913" s="2" t="s">
        <v>453</v>
      </c>
      <c r="C913" s="8" t="s">
        <v>8</v>
      </c>
      <c r="D913" s="2" t="s">
        <v>9</v>
      </c>
      <c r="E913" s="7" t="s">
        <v>10</v>
      </c>
      <c r="F913" s="2">
        <v>0</v>
      </c>
      <c r="G913" s="3">
        <v>37</v>
      </c>
      <c r="H913" s="3" t="s">
        <v>10</v>
      </c>
      <c r="J913" s="2">
        <v>915</v>
      </c>
      <c r="K913" s="2" t="str">
        <f t="shared" si="91"/>
        <v>F1493255</v>
      </c>
      <c r="L913" s="2" t="str">
        <f t="shared" si="92"/>
        <v>ITA</v>
      </c>
      <c r="M913" s="2" t="str">
        <f t="shared" si="93"/>
        <v>SG</v>
      </c>
      <c r="N913" s="2" t="str">
        <f t="shared" si="94"/>
        <v>terminato</v>
      </c>
      <c r="O913" s="2">
        <v>0</v>
      </c>
      <c r="P913" s="3">
        <v>37</v>
      </c>
      <c r="Q913" s="3" t="str">
        <f t="shared" si="95"/>
        <v/>
      </c>
      <c r="R913" s="3" t="str">
        <f t="shared" si="96"/>
        <v>ITA-SG-37</v>
      </c>
      <c r="S913" s="3" t="str">
        <f t="shared" si="97"/>
        <v>493</v>
      </c>
    </row>
    <row r="914" spans="1:19" ht="12.75" customHeight="1" x14ac:dyDescent="0.3">
      <c r="A914" s="2">
        <v>916</v>
      </c>
      <c r="B914" s="2" t="s">
        <v>454</v>
      </c>
      <c r="C914" s="8" t="s">
        <v>8</v>
      </c>
      <c r="D914" s="2" t="s">
        <v>44</v>
      </c>
      <c r="E914" s="7" t="s">
        <v>10</v>
      </c>
      <c r="F914" s="2">
        <v>0</v>
      </c>
      <c r="G914" s="3">
        <v>22</v>
      </c>
      <c r="H914" s="3" t="s">
        <v>10</v>
      </c>
      <c r="J914" s="2">
        <v>916</v>
      </c>
      <c r="K914" s="2" t="str">
        <f t="shared" si="91"/>
        <v>M0720775</v>
      </c>
      <c r="L914" s="2" t="str">
        <f t="shared" si="92"/>
        <v>ITA</v>
      </c>
      <c r="M914" s="2" t="str">
        <f t="shared" si="93"/>
        <v>zan pin SPA</v>
      </c>
      <c r="N914" s="2" t="str">
        <f t="shared" si="94"/>
        <v>terminato</v>
      </c>
      <c r="O914" s="2">
        <v>0</v>
      </c>
      <c r="P914" s="3">
        <v>22</v>
      </c>
      <c r="Q914" s="3" t="str">
        <f t="shared" si="95"/>
        <v/>
      </c>
      <c r="R914" s="3" t="str">
        <f t="shared" si="96"/>
        <v>ITA-zan pin SPA-22</v>
      </c>
      <c r="S914" s="3" t="str">
        <f t="shared" si="97"/>
        <v>720</v>
      </c>
    </row>
    <row r="915" spans="1:19" ht="12.75" customHeight="1" x14ac:dyDescent="0.3">
      <c r="A915" s="2">
        <v>917</v>
      </c>
      <c r="B915" s="2" t="s">
        <v>455</v>
      </c>
      <c r="C915" s="8" t="s">
        <v>8</v>
      </c>
      <c r="D915" s="2" t="s">
        <v>44</v>
      </c>
      <c r="E915" s="7" t="s">
        <v>10</v>
      </c>
      <c r="F915" s="2">
        <v>0</v>
      </c>
      <c r="G915" s="3">
        <v>22</v>
      </c>
      <c r="H915" s="3" t="s">
        <v>10</v>
      </c>
      <c r="J915" s="2">
        <v>917</v>
      </c>
      <c r="K915" s="2" t="str">
        <f t="shared" si="91"/>
        <v>R9086076</v>
      </c>
      <c r="L915" s="2" t="str">
        <f t="shared" si="92"/>
        <v>ITA</v>
      </c>
      <c r="M915" s="2" t="str">
        <f t="shared" si="93"/>
        <v>zan pin SPA</v>
      </c>
      <c r="N915" s="2" t="str">
        <f t="shared" si="94"/>
        <v>terminato</v>
      </c>
      <c r="O915" s="2">
        <v>0</v>
      </c>
      <c r="P915" s="3">
        <v>22</v>
      </c>
      <c r="Q915" s="3" t="str">
        <f t="shared" si="95"/>
        <v/>
      </c>
      <c r="R915" s="3" t="str">
        <f t="shared" si="96"/>
        <v>ITA-zan pin SPA-22</v>
      </c>
      <c r="S915" s="3" t="str">
        <f t="shared" si="97"/>
        <v>086</v>
      </c>
    </row>
    <row r="916" spans="1:19" ht="12.75" customHeight="1" x14ac:dyDescent="0.3">
      <c r="A916" s="2">
        <v>918</v>
      </c>
      <c r="B916" s="2" t="s">
        <v>456</v>
      </c>
      <c r="C916" s="8" t="s">
        <v>8</v>
      </c>
      <c r="D916" s="2" t="s">
        <v>72</v>
      </c>
      <c r="E916" s="7" t="s">
        <v>10</v>
      </c>
      <c r="F916" s="2">
        <v>0</v>
      </c>
      <c r="G916" s="3">
        <v>25</v>
      </c>
      <c r="H916" s="3" t="s">
        <v>10</v>
      </c>
      <c r="J916" s="2">
        <v>918</v>
      </c>
      <c r="K916" s="2" t="str">
        <f t="shared" si="91"/>
        <v>S9265846</v>
      </c>
      <c r="L916" s="2" t="str">
        <f t="shared" si="92"/>
        <v>ITA</v>
      </c>
      <c r="M916" s="2" t="str">
        <f t="shared" si="93"/>
        <v>lollo SRL</v>
      </c>
      <c r="N916" s="2" t="str">
        <f t="shared" si="94"/>
        <v>terminato</v>
      </c>
      <c r="O916" s="2">
        <v>0</v>
      </c>
      <c r="P916" s="3">
        <v>25</v>
      </c>
      <c r="Q916" s="3" t="str">
        <f t="shared" si="95"/>
        <v/>
      </c>
      <c r="R916" s="3" t="str">
        <f t="shared" si="96"/>
        <v>ITA-lollo SRL-25</v>
      </c>
      <c r="S916" s="3" t="str">
        <f t="shared" si="97"/>
        <v>265</v>
      </c>
    </row>
    <row r="917" spans="1:19" ht="12.75" customHeight="1" x14ac:dyDescent="0.3">
      <c r="A917" s="2">
        <v>919</v>
      </c>
      <c r="B917" s="2" t="s">
        <v>457</v>
      </c>
      <c r="C917" s="8" t="s">
        <v>8</v>
      </c>
      <c r="D917" s="2" t="s">
        <v>9</v>
      </c>
      <c r="E917" s="7" t="s">
        <v>10</v>
      </c>
      <c r="F917" s="2">
        <v>0</v>
      </c>
      <c r="G917" s="3">
        <v>35</v>
      </c>
      <c r="H917" s="3" t="s">
        <v>10</v>
      </c>
      <c r="J917" s="2">
        <v>919</v>
      </c>
      <c r="K917" s="2" t="str">
        <f t="shared" si="91"/>
        <v>S2918552</v>
      </c>
      <c r="L917" s="2" t="str">
        <f t="shared" si="92"/>
        <v>ITA</v>
      </c>
      <c r="M917" s="2" t="str">
        <f t="shared" si="93"/>
        <v>SG</v>
      </c>
      <c r="N917" s="2" t="str">
        <f t="shared" si="94"/>
        <v>terminato</v>
      </c>
      <c r="O917" s="2">
        <v>0</v>
      </c>
      <c r="P917" s="3">
        <v>35</v>
      </c>
      <c r="Q917" s="3" t="str">
        <f t="shared" si="95"/>
        <v/>
      </c>
      <c r="R917" s="3" t="str">
        <f t="shared" si="96"/>
        <v>ITA-SG-35</v>
      </c>
      <c r="S917" s="3" t="str">
        <f t="shared" si="97"/>
        <v>918</v>
      </c>
    </row>
    <row r="918" spans="1:19" ht="12.75" customHeight="1" x14ac:dyDescent="0.3">
      <c r="A918" s="2">
        <v>920</v>
      </c>
      <c r="B918" s="2" t="s">
        <v>457</v>
      </c>
      <c r="C918" s="8" t="s">
        <v>8</v>
      </c>
      <c r="D918" s="2" t="s">
        <v>9</v>
      </c>
      <c r="F918" s="2">
        <v>30</v>
      </c>
      <c r="G918" s="3">
        <v>29</v>
      </c>
      <c r="H918" s="3" t="str">
        <f>IF(E918="","non terminato","terminato")</f>
        <v>non terminato</v>
      </c>
      <c r="J918" s="2">
        <v>920</v>
      </c>
      <c r="K918" s="2" t="str">
        <f t="shared" si="91"/>
        <v>S2918552</v>
      </c>
      <c r="L918" s="2" t="str">
        <f t="shared" si="92"/>
        <v>ITA</v>
      </c>
      <c r="M918" s="2" t="str">
        <f t="shared" si="93"/>
        <v>SG</v>
      </c>
      <c r="N918" s="2" t="str">
        <f t="shared" si="94"/>
        <v/>
      </c>
      <c r="O918" s="2">
        <v>30</v>
      </c>
      <c r="P918" s="3">
        <v>29</v>
      </c>
      <c r="Q918" s="3">
        <f t="shared" si="95"/>
        <v>870</v>
      </c>
      <c r="R918" s="3" t="str">
        <f t="shared" si="96"/>
        <v>ITA-SG-29</v>
      </c>
      <c r="S918" s="3" t="str">
        <f t="shared" si="97"/>
        <v>918</v>
      </c>
    </row>
    <row r="919" spans="1:19" ht="12.75" customHeight="1" x14ac:dyDescent="0.3">
      <c r="A919" s="2">
        <v>921</v>
      </c>
      <c r="B919" s="2" t="s">
        <v>458</v>
      </c>
      <c r="C919" s="8" t="s">
        <v>8</v>
      </c>
      <c r="D919" s="2" t="s">
        <v>46</v>
      </c>
      <c r="E919" s="7" t="s">
        <v>10</v>
      </c>
      <c r="F919" s="2">
        <v>0</v>
      </c>
      <c r="G919" s="3">
        <v>29</v>
      </c>
      <c r="H919" s="3" t="s">
        <v>10</v>
      </c>
      <c r="J919" s="2">
        <v>921</v>
      </c>
      <c r="K919" s="2" t="str">
        <f t="shared" si="91"/>
        <v>T9957753</v>
      </c>
      <c r="L919" s="2" t="str">
        <f t="shared" si="92"/>
        <v>ITA</v>
      </c>
      <c r="M919" s="2" t="str">
        <f t="shared" si="93"/>
        <v>SICURpin SUD S.r.l</v>
      </c>
      <c r="N919" s="2" t="str">
        <f t="shared" si="94"/>
        <v>terminato</v>
      </c>
      <c r="O919" s="2">
        <v>0</v>
      </c>
      <c r="P919" s="3">
        <v>29</v>
      </c>
      <c r="Q919" s="3" t="str">
        <f t="shared" si="95"/>
        <v/>
      </c>
      <c r="R919" s="3" t="str">
        <f t="shared" si="96"/>
        <v>ITA-SICURpin SUD S.r.l-29</v>
      </c>
      <c r="S919" s="3" t="str">
        <f t="shared" si="97"/>
        <v>957</v>
      </c>
    </row>
    <row r="920" spans="1:19" ht="12.75" customHeight="1" x14ac:dyDescent="0.3">
      <c r="A920" s="2">
        <v>922</v>
      </c>
      <c r="B920" s="2" t="s">
        <v>458</v>
      </c>
      <c r="C920" s="8" t="s">
        <v>8</v>
      </c>
      <c r="D920" s="2" t="s">
        <v>46</v>
      </c>
      <c r="F920" s="2">
        <v>30</v>
      </c>
      <c r="G920" s="3">
        <v>11</v>
      </c>
      <c r="H920" s="3" t="str">
        <f>IF(E920="","non terminato","terminato")</f>
        <v>non terminato</v>
      </c>
      <c r="J920" s="2">
        <v>922</v>
      </c>
      <c r="K920" s="2" t="str">
        <f t="shared" si="91"/>
        <v>T9957753</v>
      </c>
      <c r="L920" s="2" t="str">
        <f t="shared" si="92"/>
        <v>ITA</v>
      </c>
      <c r="M920" s="2" t="str">
        <f t="shared" si="93"/>
        <v>SICURpin SUD S.r.l</v>
      </c>
      <c r="N920" s="2" t="str">
        <f t="shared" si="94"/>
        <v/>
      </c>
      <c r="O920" s="2">
        <v>30</v>
      </c>
      <c r="P920" s="3">
        <v>11</v>
      </c>
      <c r="Q920" s="3">
        <f t="shared" si="95"/>
        <v>330</v>
      </c>
      <c r="R920" s="3" t="str">
        <f t="shared" si="96"/>
        <v>ITA-SICURpin SUD S.r.l-11</v>
      </c>
      <c r="S920" s="3" t="str">
        <f t="shared" si="97"/>
        <v>957</v>
      </c>
    </row>
    <row r="921" spans="1:19" ht="12.75" customHeight="1" x14ac:dyDescent="0.3">
      <c r="A921" s="2">
        <v>923</v>
      </c>
      <c r="B921" s="2" t="s">
        <v>459</v>
      </c>
      <c r="C921" s="8" t="s">
        <v>8</v>
      </c>
      <c r="D921" s="2" t="s">
        <v>44</v>
      </c>
      <c r="E921" s="7" t="s">
        <v>10</v>
      </c>
      <c r="F921" s="2">
        <v>0</v>
      </c>
      <c r="G921" s="3">
        <v>31</v>
      </c>
      <c r="H921" s="3" t="s">
        <v>10</v>
      </c>
      <c r="J921" s="2">
        <v>923</v>
      </c>
      <c r="K921" s="2" t="str">
        <f t="shared" si="91"/>
        <v>T3512017</v>
      </c>
      <c r="L921" s="2" t="str">
        <f t="shared" si="92"/>
        <v>ITA</v>
      </c>
      <c r="M921" s="2" t="str">
        <f t="shared" si="93"/>
        <v>zan pin SPA</v>
      </c>
      <c r="N921" s="2" t="str">
        <f t="shared" si="94"/>
        <v>terminato</v>
      </c>
      <c r="O921" s="2">
        <v>0</v>
      </c>
      <c r="P921" s="3">
        <v>31</v>
      </c>
      <c r="Q921" s="3" t="str">
        <f t="shared" si="95"/>
        <v/>
      </c>
      <c r="R921" s="3" t="str">
        <f t="shared" si="96"/>
        <v>ITA-zan pin SPA-31</v>
      </c>
      <c r="S921" s="3" t="str">
        <f t="shared" si="97"/>
        <v>512</v>
      </c>
    </row>
    <row r="922" spans="1:19" ht="12.75" customHeight="1" x14ac:dyDescent="0.3">
      <c r="A922" s="2">
        <v>924</v>
      </c>
      <c r="B922" s="2" t="s">
        <v>460</v>
      </c>
      <c r="C922" s="8" t="s">
        <v>8</v>
      </c>
      <c r="D922" s="2" t="s">
        <v>91</v>
      </c>
      <c r="F922" s="2">
        <v>20</v>
      </c>
      <c r="G922" s="3">
        <v>39</v>
      </c>
      <c r="H922" s="3" t="str">
        <f>IF(E922="","non terminato","terminato")</f>
        <v>non terminato</v>
      </c>
      <c r="J922" s="2">
        <v>924</v>
      </c>
      <c r="K922" s="2" t="str">
        <f t="shared" si="91"/>
        <v>M7125151</v>
      </c>
      <c r="L922" s="2" t="str">
        <f t="shared" si="92"/>
        <v>ITA</v>
      </c>
      <c r="M922" s="2" t="str">
        <f t="shared" si="93"/>
        <v>SG palla S.R.L.</v>
      </c>
      <c r="N922" s="2" t="str">
        <f t="shared" si="94"/>
        <v/>
      </c>
      <c r="O922" s="2">
        <v>20</v>
      </c>
      <c r="P922" s="3">
        <v>39</v>
      </c>
      <c r="Q922" s="3">
        <f t="shared" si="95"/>
        <v>780</v>
      </c>
      <c r="R922" s="3" t="str">
        <f t="shared" si="96"/>
        <v>ITA-SG palla S.R.L.-39</v>
      </c>
      <c r="S922" s="3" t="str">
        <f t="shared" si="97"/>
        <v>125</v>
      </c>
    </row>
    <row r="923" spans="1:19" ht="12.75" customHeight="1" x14ac:dyDescent="0.3">
      <c r="A923" s="2">
        <v>925</v>
      </c>
      <c r="B923" s="2" t="s">
        <v>461</v>
      </c>
      <c r="C923" s="8" t="s">
        <v>8</v>
      </c>
      <c r="D923" s="2" t="s">
        <v>9</v>
      </c>
      <c r="F923" s="2">
        <v>30</v>
      </c>
      <c r="G923" s="3">
        <v>28</v>
      </c>
      <c r="H923" s="3" t="str">
        <f>IF(E923="","non terminato","terminato")</f>
        <v>non terminato</v>
      </c>
      <c r="J923" s="2">
        <v>925</v>
      </c>
      <c r="K923" s="2" t="str">
        <f t="shared" si="91"/>
        <v>A7475200</v>
      </c>
      <c r="L923" s="2" t="str">
        <f t="shared" si="92"/>
        <v>ITA</v>
      </c>
      <c r="M923" s="2" t="str">
        <f t="shared" si="93"/>
        <v>SG</v>
      </c>
      <c r="N923" s="2" t="str">
        <f t="shared" si="94"/>
        <v/>
      </c>
      <c r="O923" s="2">
        <v>30</v>
      </c>
      <c r="P923" s="3">
        <v>28</v>
      </c>
      <c r="Q923" s="3">
        <f t="shared" si="95"/>
        <v>840</v>
      </c>
      <c r="R923" s="3" t="str">
        <f t="shared" si="96"/>
        <v>ITA-SG-28</v>
      </c>
      <c r="S923" s="3" t="str">
        <f t="shared" si="97"/>
        <v>475</v>
      </c>
    </row>
    <row r="924" spans="1:19" ht="12.75" customHeight="1" x14ac:dyDescent="0.3">
      <c r="A924" s="2">
        <v>926</v>
      </c>
      <c r="B924" s="2" t="s">
        <v>461</v>
      </c>
      <c r="C924" s="8" t="s">
        <v>8</v>
      </c>
      <c r="D924" s="2" t="s">
        <v>9</v>
      </c>
      <c r="E924" s="7" t="s">
        <v>10</v>
      </c>
      <c r="F924" s="2">
        <v>0</v>
      </c>
      <c r="G924" s="3">
        <v>28</v>
      </c>
      <c r="H924" s="3" t="s">
        <v>10</v>
      </c>
      <c r="J924" s="2">
        <v>926</v>
      </c>
      <c r="K924" s="2" t="str">
        <f t="shared" si="91"/>
        <v>A7475200</v>
      </c>
      <c r="L924" s="2" t="str">
        <f t="shared" si="92"/>
        <v>ITA</v>
      </c>
      <c r="M924" s="2" t="str">
        <f t="shared" si="93"/>
        <v>SG</v>
      </c>
      <c r="N924" s="2" t="str">
        <f t="shared" si="94"/>
        <v>terminato</v>
      </c>
      <c r="O924" s="2">
        <v>0</v>
      </c>
      <c r="P924" s="3">
        <v>28</v>
      </c>
      <c r="Q924" s="3" t="str">
        <f t="shared" si="95"/>
        <v/>
      </c>
      <c r="R924" s="3" t="str">
        <f t="shared" si="96"/>
        <v>ITA-SG-28</v>
      </c>
      <c r="S924" s="3" t="str">
        <f t="shared" si="97"/>
        <v>475</v>
      </c>
    </row>
    <row r="925" spans="1:19" ht="12.75" customHeight="1" x14ac:dyDescent="0.3">
      <c r="A925" s="2">
        <v>927</v>
      </c>
      <c r="B925" s="2" t="s">
        <v>462</v>
      </c>
      <c r="C925" s="2" t="s">
        <v>80</v>
      </c>
      <c r="D925" s="2" t="s">
        <v>196</v>
      </c>
      <c r="F925" s="2">
        <v>30</v>
      </c>
      <c r="G925" s="3">
        <v>16</v>
      </c>
      <c r="H925" s="3" t="str">
        <f>IF(E925="","non terminato","terminato")</f>
        <v>non terminato</v>
      </c>
      <c r="J925" s="2">
        <v>927</v>
      </c>
      <c r="K925" s="2" t="str">
        <f t="shared" si="91"/>
        <v>K4341675</v>
      </c>
      <c r="L925" s="2" t="str">
        <f t="shared" si="92"/>
        <v>GRC</v>
      </c>
      <c r="M925" s="2" t="str">
        <f t="shared" si="93"/>
        <v>zan palla SA</v>
      </c>
      <c r="N925" s="2" t="str">
        <f t="shared" si="94"/>
        <v/>
      </c>
      <c r="O925" s="2">
        <v>30</v>
      </c>
      <c r="P925" s="3">
        <v>16</v>
      </c>
      <c r="Q925" s="3">
        <f t="shared" si="95"/>
        <v>480</v>
      </c>
      <c r="R925" s="3" t="str">
        <f t="shared" si="96"/>
        <v>GRC-zan palla SA-16</v>
      </c>
      <c r="S925" s="3" t="str">
        <f t="shared" si="97"/>
        <v>341</v>
      </c>
    </row>
    <row r="926" spans="1:19" ht="12.75" customHeight="1" x14ac:dyDescent="0.3">
      <c r="A926" s="2">
        <v>928</v>
      </c>
      <c r="B926" s="2" t="s">
        <v>462</v>
      </c>
      <c r="C926" s="2" t="s">
        <v>80</v>
      </c>
      <c r="D926" s="2" t="s">
        <v>196</v>
      </c>
      <c r="F926" s="2">
        <v>20</v>
      </c>
      <c r="G926" s="3">
        <v>30</v>
      </c>
      <c r="H926" s="3" t="str">
        <f>IF(E926="","non terminato","terminato")</f>
        <v>non terminato</v>
      </c>
      <c r="J926" s="2">
        <v>928</v>
      </c>
      <c r="K926" s="2" t="str">
        <f t="shared" si="91"/>
        <v>K4341675</v>
      </c>
      <c r="L926" s="2" t="str">
        <f t="shared" si="92"/>
        <v>GRC</v>
      </c>
      <c r="M926" s="2" t="str">
        <f t="shared" si="93"/>
        <v>zan palla SA</v>
      </c>
      <c r="N926" s="2" t="str">
        <f t="shared" si="94"/>
        <v/>
      </c>
      <c r="O926" s="2">
        <v>20</v>
      </c>
      <c r="P926" s="3">
        <v>30</v>
      </c>
      <c r="Q926" s="3">
        <f t="shared" si="95"/>
        <v>600</v>
      </c>
      <c r="R926" s="3" t="str">
        <f t="shared" si="96"/>
        <v>GRC-zan palla SA-30</v>
      </c>
      <c r="S926" s="3" t="str">
        <f t="shared" si="97"/>
        <v>341</v>
      </c>
    </row>
    <row r="927" spans="1:19" ht="12.75" customHeight="1" x14ac:dyDescent="0.3">
      <c r="A927" s="2">
        <v>929</v>
      </c>
      <c r="B927" s="2" t="s">
        <v>462</v>
      </c>
      <c r="C927" s="2" t="s">
        <v>80</v>
      </c>
      <c r="D927" s="2" t="s">
        <v>196</v>
      </c>
      <c r="E927" s="7" t="s">
        <v>10</v>
      </c>
      <c r="F927" s="2">
        <v>0</v>
      </c>
      <c r="G927" s="3">
        <v>30</v>
      </c>
      <c r="H927" s="3" t="s">
        <v>10</v>
      </c>
      <c r="J927" s="2">
        <v>929</v>
      </c>
      <c r="K927" s="2" t="str">
        <f t="shared" si="91"/>
        <v>K4341675</v>
      </c>
      <c r="L927" s="2" t="str">
        <f t="shared" si="92"/>
        <v>GRC</v>
      </c>
      <c r="M927" s="2" t="str">
        <f t="shared" si="93"/>
        <v>zan palla SA</v>
      </c>
      <c r="N927" s="2" t="str">
        <f t="shared" si="94"/>
        <v>terminato</v>
      </c>
      <c r="O927" s="2">
        <v>0</v>
      </c>
      <c r="P927" s="3">
        <v>30</v>
      </c>
      <c r="Q927" s="3" t="str">
        <f t="shared" si="95"/>
        <v/>
      </c>
      <c r="R927" s="3" t="str">
        <f t="shared" si="96"/>
        <v>GRC-zan palla SA-30</v>
      </c>
      <c r="S927" s="3" t="str">
        <f t="shared" si="97"/>
        <v>341</v>
      </c>
    </row>
    <row r="928" spans="1:19" ht="12.75" customHeight="1" x14ac:dyDescent="0.3">
      <c r="A928" s="2">
        <v>930</v>
      </c>
      <c r="B928" s="2" t="s">
        <v>463</v>
      </c>
      <c r="C928" s="8" t="s">
        <v>8</v>
      </c>
      <c r="D928" s="2" t="s">
        <v>44</v>
      </c>
      <c r="E928" s="7" t="s">
        <v>10</v>
      </c>
      <c r="F928" s="2">
        <v>0</v>
      </c>
      <c r="G928" s="3">
        <v>26</v>
      </c>
      <c r="H928" s="3" t="s">
        <v>10</v>
      </c>
      <c r="J928" s="2">
        <v>930</v>
      </c>
      <c r="K928" s="2" t="str">
        <f t="shared" si="91"/>
        <v>A9838444</v>
      </c>
      <c r="L928" s="2" t="str">
        <f t="shared" si="92"/>
        <v>ITA</v>
      </c>
      <c r="M928" s="2" t="str">
        <f t="shared" si="93"/>
        <v>zan pin SPA</v>
      </c>
      <c r="N928" s="2" t="str">
        <f t="shared" si="94"/>
        <v>terminato</v>
      </c>
      <c r="O928" s="2">
        <v>0</v>
      </c>
      <c r="P928" s="3">
        <v>26</v>
      </c>
      <c r="Q928" s="3" t="str">
        <f t="shared" si="95"/>
        <v/>
      </c>
      <c r="R928" s="3" t="str">
        <f t="shared" si="96"/>
        <v>ITA-zan pin SPA-26</v>
      </c>
      <c r="S928" s="3" t="str">
        <f t="shared" si="97"/>
        <v>838</v>
      </c>
    </row>
    <row r="929" spans="1:19" ht="12.75" customHeight="1" x14ac:dyDescent="0.3">
      <c r="A929" s="2">
        <v>931</v>
      </c>
      <c r="B929" s="2" t="s">
        <v>464</v>
      </c>
      <c r="C929" s="8" t="s">
        <v>8</v>
      </c>
      <c r="D929" s="2" t="s">
        <v>44</v>
      </c>
      <c r="E929" s="7" t="s">
        <v>10</v>
      </c>
      <c r="F929" s="2">
        <v>0</v>
      </c>
      <c r="G929" s="3">
        <v>23</v>
      </c>
      <c r="H929" s="3" t="s">
        <v>10</v>
      </c>
      <c r="J929" s="2">
        <v>931</v>
      </c>
      <c r="K929" s="2" t="str">
        <f t="shared" si="91"/>
        <v>A1145172</v>
      </c>
      <c r="L929" s="2" t="str">
        <f t="shared" si="92"/>
        <v>ITA</v>
      </c>
      <c r="M929" s="2" t="str">
        <f t="shared" si="93"/>
        <v>zan pin SPA</v>
      </c>
      <c r="N929" s="2" t="str">
        <f t="shared" si="94"/>
        <v>terminato</v>
      </c>
      <c r="O929" s="2">
        <v>0</v>
      </c>
      <c r="P929" s="3">
        <v>23</v>
      </c>
      <c r="Q929" s="3" t="str">
        <f t="shared" si="95"/>
        <v/>
      </c>
      <c r="R929" s="3" t="str">
        <f t="shared" si="96"/>
        <v>ITA-zan pin SPA-23</v>
      </c>
      <c r="S929" s="3" t="str">
        <f t="shared" si="97"/>
        <v>145</v>
      </c>
    </row>
    <row r="930" spans="1:19" ht="12.75" customHeight="1" x14ac:dyDescent="0.3">
      <c r="A930" s="2">
        <v>932</v>
      </c>
      <c r="B930" s="2" t="s">
        <v>464</v>
      </c>
      <c r="C930" s="8" t="s">
        <v>8</v>
      </c>
      <c r="D930" s="2" t="s">
        <v>44</v>
      </c>
      <c r="F930" s="2">
        <v>20</v>
      </c>
      <c r="G930" s="3">
        <v>32</v>
      </c>
      <c r="H930" s="3" t="str">
        <f>IF(E930="","non terminato","terminato")</f>
        <v>non terminato</v>
      </c>
      <c r="J930" s="2">
        <v>932</v>
      </c>
      <c r="K930" s="2" t="str">
        <f t="shared" si="91"/>
        <v>A1145172</v>
      </c>
      <c r="L930" s="2" t="str">
        <f t="shared" si="92"/>
        <v>ITA</v>
      </c>
      <c r="M930" s="2" t="str">
        <f t="shared" si="93"/>
        <v>zan pin SPA</v>
      </c>
      <c r="N930" s="2" t="str">
        <f t="shared" si="94"/>
        <v/>
      </c>
      <c r="O930" s="2">
        <v>20</v>
      </c>
      <c r="P930" s="3">
        <v>32</v>
      </c>
      <c r="Q930" s="3">
        <f t="shared" si="95"/>
        <v>640</v>
      </c>
      <c r="R930" s="3" t="str">
        <f t="shared" si="96"/>
        <v>ITA-zan pin SPA-32</v>
      </c>
      <c r="S930" s="3" t="str">
        <f t="shared" si="97"/>
        <v>145</v>
      </c>
    </row>
    <row r="931" spans="1:19" ht="12.75" customHeight="1" x14ac:dyDescent="0.3">
      <c r="A931" s="2">
        <v>933</v>
      </c>
      <c r="B931" s="2" t="s">
        <v>464</v>
      </c>
      <c r="C931" s="8" t="s">
        <v>8</v>
      </c>
      <c r="D931" s="2" t="s">
        <v>44</v>
      </c>
      <c r="F931" s="2">
        <v>30</v>
      </c>
      <c r="G931" s="3">
        <v>18</v>
      </c>
      <c r="H931" s="3" t="str">
        <f>IF(E931="","non terminato","terminato")</f>
        <v>non terminato</v>
      </c>
      <c r="J931" s="2">
        <v>933</v>
      </c>
      <c r="K931" s="2" t="str">
        <f t="shared" si="91"/>
        <v>A1145172</v>
      </c>
      <c r="L931" s="2" t="str">
        <f t="shared" si="92"/>
        <v>ITA</v>
      </c>
      <c r="M931" s="2" t="str">
        <f t="shared" si="93"/>
        <v>zan pin SPA</v>
      </c>
      <c r="N931" s="2" t="str">
        <f t="shared" si="94"/>
        <v/>
      </c>
      <c r="O931" s="2">
        <v>30</v>
      </c>
      <c r="P931" s="3">
        <v>18</v>
      </c>
      <c r="Q931" s="3">
        <f t="shared" si="95"/>
        <v>540</v>
      </c>
      <c r="R931" s="3" t="str">
        <f t="shared" si="96"/>
        <v>ITA-zan pin SPA-18</v>
      </c>
      <c r="S931" s="3" t="str">
        <f t="shared" si="97"/>
        <v>145</v>
      </c>
    </row>
    <row r="932" spans="1:19" ht="12.75" customHeight="1" x14ac:dyDescent="0.3">
      <c r="A932" s="2">
        <v>934</v>
      </c>
      <c r="B932" s="2" t="s">
        <v>465</v>
      </c>
      <c r="C932" s="8" t="s">
        <v>8</v>
      </c>
      <c r="D932" s="2" t="s">
        <v>72</v>
      </c>
      <c r="E932" s="7" t="s">
        <v>10</v>
      </c>
      <c r="F932" s="2">
        <v>0</v>
      </c>
      <c r="G932" s="3">
        <v>30</v>
      </c>
      <c r="H932" s="3" t="s">
        <v>10</v>
      </c>
      <c r="J932" s="2">
        <v>934</v>
      </c>
      <c r="K932" s="2" t="str">
        <f t="shared" si="91"/>
        <v>D0859603</v>
      </c>
      <c r="L932" s="2" t="str">
        <f t="shared" si="92"/>
        <v>ITA</v>
      </c>
      <c r="M932" s="2" t="str">
        <f t="shared" si="93"/>
        <v>lollo SRL</v>
      </c>
      <c r="N932" s="2" t="str">
        <f t="shared" si="94"/>
        <v>terminato</v>
      </c>
      <c r="O932" s="2">
        <v>0</v>
      </c>
      <c r="P932" s="3">
        <v>30</v>
      </c>
      <c r="Q932" s="3" t="str">
        <f t="shared" si="95"/>
        <v/>
      </c>
      <c r="R932" s="3" t="str">
        <f t="shared" si="96"/>
        <v>ITA-lollo SRL-30</v>
      </c>
      <c r="S932" s="3" t="str">
        <f t="shared" si="97"/>
        <v>859</v>
      </c>
    </row>
    <row r="933" spans="1:19" ht="12.75" customHeight="1" x14ac:dyDescent="0.3">
      <c r="A933" s="2">
        <v>935</v>
      </c>
      <c r="B933" s="2" t="s">
        <v>466</v>
      </c>
      <c r="C933" s="8" t="s">
        <v>8</v>
      </c>
      <c r="D933" s="2" t="s">
        <v>44</v>
      </c>
      <c r="F933" s="2">
        <v>30</v>
      </c>
      <c r="G933" s="3">
        <v>17</v>
      </c>
      <c r="H933" s="3" t="str">
        <f>IF(E933="","non terminato","terminato")</f>
        <v>non terminato</v>
      </c>
      <c r="J933" s="2">
        <v>935</v>
      </c>
      <c r="K933" s="2" t="str">
        <f t="shared" si="91"/>
        <v>A7594343</v>
      </c>
      <c r="L933" s="2" t="str">
        <f t="shared" si="92"/>
        <v>ITA</v>
      </c>
      <c r="M933" s="2" t="str">
        <f t="shared" si="93"/>
        <v>zan pin SPA</v>
      </c>
      <c r="N933" s="2" t="str">
        <f t="shared" si="94"/>
        <v/>
      </c>
      <c r="O933" s="2">
        <v>30</v>
      </c>
      <c r="P933" s="3">
        <v>17</v>
      </c>
      <c r="Q933" s="3">
        <f t="shared" si="95"/>
        <v>510</v>
      </c>
      <c r="R933" s="3" t="str">
        <f t="shared" si="96"/>
        <v>ITA-zan pin SPA-17</v>
      </c>
      <c r="S933" s="3" t="str">
        <f t="shared" si="97"/>
        <v>594</v>
      </c>
    </row>
    <row r="934" spans="1:19" ht="12.75" customHeight="1" x14ac:dyDescent="0.3">
      <c r="A934" s="2">
        <v>936</v>
      </c>
      <c r="B934" s="2" t="s">
        <v>466</v>
      </c>
      <c r="C934" s="8" t="s">
        <v>8</v>
      </c>
      <c r="D934" s="2" t="s">
        <v>44</v>
      </c>
      <c r="E934" s="7" t="s">
        <v>10</v>
      </c>
      <c r="F934" s="2">
        <v>0</v>
      </c>
      <c r="G934" s="3">
        <v>26</v>
      </c>
      <c r="H934" s="3" t="s">
        <v>10</v>
      </c>
      <c r="J934" s="2">
        <v>936</v>
      </c>
      <c r="K934" s="2" t="str">
        <f t="shared" si="91"/>
        <v>A7594343</v>
      </c>
      <c r="L934" s="2" t="str">
        <f t="shared" si="92"/>
        <v>ITA</v>
      </c>
      <c r="M934" s="2" t="str">
        <f t="shared" si="93"/>
        <v>zan pin SPA</v>
      </c>
      <c r="N934" s="2" t="str">
        <f t="shared" si="94"/>
        <v>terminato</v>
      </c>
      <c r="O934" s="2">
        <v>0</v>
      </c>
      <c r="P934" s="3">
        <v>26</v>
      </c>
      <c r="Q934" s="3" t="str">
        <f t="shared" si="95"/>
        <v/>
      </c>
      <c r="R934" s="3" t="str">
        <f t="shared" si="96"/>
        <v>ITA-zan pin SPA-26</v>
      </c>
      <c r="S934" s="3" t="str">
        <f t="shared" si="97"/>
        <v>594</v>
      </c>
    </row>
    <row r="935" spans="1:19" ht="12.75" customHeight="1" x14ac:dyDescent="0.3">
      <c r="A935" s="2">
        <v>937</v>
      </c>
      <c r="B935" s="2" t="s">
        <v>467</v>
      </c>
      <c r="C935" s="8" t="s">
        <v>8</v>
      </c>
      <c r="D935" s="2" t="s">
        <v>62</v>
      </c>
      <c r="F935" s="2">
        <v>20</v>
      </c>
      <c r="G935" s="3">
        <v>10</v>
      </c>
      <c r="H935" s="3" t="str">
        <f>IF(E935="","non terminato","terminato")</f>
        <v>non terminato</v>
      </c>
      <c r="J935" s="2">
        <v>937</v>
      </c>
      <c r="K935" s="2" t="str">
        <f t="shared" si="91"/>
        <v>V1929051</v>
      </c>
      <c r="L935" s="2" t="str">
        <f t="shared" si="92"/>
        <v>ITA</v>
      </c>
      <c r="M935" s="2" t="str">
        <f t="shared" si="93"/>
        <v>zan PAM</v>
      </c>
      <c r="N935" s="2" t="str">
        <f t="shared" si="94"/>
        <v/>
      </c>
      <c r="O935" s="2">
        <v>20</v>
      </c>
      <c r="P935" s="3">
        <v>10</v>
      </c>
      <c r="Q935" s="3">
        <f t="shared" si="95"/>
        <v>200</v>
      </c>
      <c r="R935" s="3" t="str">
        <f t="shared" si="96"/>
        <v>ITA-zan PAM-10</v>
      </c>
      <c r="S935" s="3" t="str">
        <f t="shared" si="97"/>
        <v>929</v>
      </c>
    </row>
    <row r="936" spans="1:19" ht="12.75" customHeight="1" x14ac:dyDescent="0.3">
      <c r="A936" s="2">
        <v>938</v>
      </c>
      <c r="B936" s="2" t="s">
        <v>467</v>
      </c>
      <c r="C936" s="8" t="s">
        <v>8</v>
      </c>
      <c r="D936" s="2" t="s">
        <v>62</v>
      </c>
      <c r="F936" s="2">
        <v>30</v>
      </c>
      <c r="G936" s="3">
        <v>26</v>
      </c>
      <c r="H936" s="3" t="str">
        <f>IF(E936="","non terminato","terminato")</f>
        <v>non terminato</v>
      </c>
      <c r="J936" s="2">
        <v>938</v>
      </c>
      <c r="K936" s="2" t="str">
        <f t="shared" si="91"/>
        <v>V1929051</v>
      </c>
      <c r="L936" s="2" t="str">
        <f t="shared" si="92"/>
        <v>ITA</v>
      </c>
      <c r="M936" s="2" t="str">
        <f t="shared" si="93"/>
        <v>zan PAM</v>
      </c>
      <c r="N936" s="2" t="str">
        <f t="shared" si="94"/>
        <v/>
      </c>
      <c r="O936" s="2">
        <v>30</v>
      </c>
      <c r="P936" s="3">
        <v>26</v>
      </c>
      <c r="Q936" s="3">
        <f t="shared" si="95"/>
        <v>780</v>
      </c>
      <c r="R936" s="3" t="str">
        <f t="shared" si="96"/>
        <v>ITA-zan PAM-26</v>
      </c>
      <c r="S936" s="3" t="str">
        <f t="shared" si="97"/>
        <v>929</v>
      </c>
    </row>
    <row r="937" spans="1:19" ht="12.75" customHeight="1" x14ac:dyDescent="0.3">
      <c r="A937" s="2">
        <v>939</v>
      </c>
      <c r="B937" s="2" t="s">
        <v>467</v>
      </c>
      <c r="C937" s="8" t="s">
        <v>8</v>
      </c>
      <c r="D937" s="2" t="s">
        <v>62</v>
      </c>
      <c r="E937" s="7" t="s">
        <v>10</v>
      </c>
      <c r="F937" s="2">
        <v>0</v>
      </c>
      <c r="G937" s="3">
        <v>17</v>
      </c>
      <c r="H937" s="3" t="s">
        <v>10</v>
      </c>
      <c r="J937" s="2">
        <v>939</v>
      </c>
      <c r="K937" s="2" t="str">
        <f t="shared" si="91"/>
        <v>V1929051</v>
      </c>
      <c r="L937" s="2" t="str">
        <f t="shared" si="92"/>
        <v>ITA</v>
      </c>
      <c r="M937" s="2" t="str">
        <f t="shared" si="93"/>
        <v>zan PAM</v>
      </c>
      <c r="N937" s="2" t="str">
        <f t="shared" si="94"/>
        <v>terminato</v>
      </c>
      <c r="O937" s="2">
        <v>0</v>
      </c>
      <c r="P937" s="3">
        <v>17</v>
      </c>
      <c r="Q937" s="3" t="str">
        <f t="shared" si="95"/>
        <v/>
      </c>
      <c r="R937" s="3" t="str">
        <f t="shared" si="96"/>
        <v>ITA-zan PAM-17</v>
      </c>
      <c r="S937" s="3" t="str">
        <f t="shared" si="97"/>
        <v>929</v>
      </c>
    </row>
    <row r="938" spans="1:19" ht="12.75" customHeight="1" x14ac:dyDescent="0.3">
      <c r="A938" s="2">
        <v>940</v>
      </c>
      <c r="B938" s="2" t="s">
        <v>468</v>
      </c>
      <c r="C938" s="8" t="s">
        <v>8</v>
      </c>
      <c r="D938" s="2" t="s">
        <v>33</v>
      </c>
      <c r="E938" s="7" t="s">
        <v>10</v>
      </c>
      <c r="F938" s="2">
        <v>0</v>
      </c>
      <c r="G938" s="3">
        <v>37</v>
      </c>
      <c r="H938" s="3" t="s">
        <v>10</v>
      </c>
      <c r="J938" s="2">
        <v>940</v>
      </c>
      <c r="K938" s="2" t="str">
        <f t="shared" si="91"/>
        <v>E5976114</v>
      </c>
      <c r="L938" s="2" t="str">
        <f t="shared" si="92"/>
        <v>ITA</v>
      </c>
      <c r="M938" s="2" t="str">
        <f t="shared" si="93"/>
        <v>zan VETRI</v>
      </c>
      <c r="N938" s="2" t="str">
        <f t="shared" si="94"/>
        <v>terminato</v>
      </c>
      <c r="O938" s="2">
        <v>0</v>
      </c>
      <c r="P938" s="3">
        <v>37</v>
      </c>
      <c r="Q938" s="3" t="str">
        <f t="shared" si="95"/>
        <v/>
      </c>
      <c r="R938" s="3" t="str">
        <f t="shared" si="96"/>
        <v>ITA-zan VETRI-37</v>
      </c>
      <c r="S938" s="3" t="str">
        <f t="shared" si="97"/>
        <v>976</v>
      </c>
    </row>
    <row r="939" spans="1:19" ht="12.75" customHeight="1" x14ac:dyDescent="0.3">
      <c r="A939" s="2">
        <v>941</v>
      </c>
      <c r="B939" s="2" t="s">
        <v>469</v>
      </c>
      <c r="C939" s="8" t="s">
        <v>8</v>
      </c>
      <c r="D939" s="2" t="s">
        <v>46</v>
      </c>
      <c r="E939" s="7" t="s">
        <v>10</v>
      </c>
      <c r="F939" s="2">
        <v>0</v>
      </c>
      <c r="G939" s="3">
        <v>36</v>
      </c>
      <c r="H939" s="3" t="s">
        <v>10</v>
      </c>
      <c r="J939" s="2">
        <v>941</v>
      </c>
      <c r="K939" s="2" t="str">
        <f t="shared" si="91"/>
        <v>L5139495</v>
      </c>
      <c r="L939" s="2" t="str">
        <f t="shared" si="92"/>
        <v>ITA</v>
      </c>
      <c r="M939" s="2" t="str">
        <f t="shared" si="93"/>
        <v>SICURpin SUD S.r.l</v>
      </c>
      <c r="N939" s="2" t="str">
        <f t="shared" si="94"/>
        <v>terminato</v>
      </c>
      <c r="O939" s="2">
        <v>0</v>
      </c>
      <c r="P939" s="3">
        <v>36</v>
      </c>
      <c r="Q939" s="3" t="str">
        <f t="shared" si="95"/>
        <v/>
      </c>
      <c r="R939" s="3" t="str">
        <f t="shared" si="96"/>
        <v>ITA-SICURpin SUD S.r.l-36</v>
      </c>
      <c r="S939" s="3" t="str">
        <f t="shared" si="97"/>
        <v>139</v>
      </c>
    </row>
    <row r="940" spans="1:19" ht="12.75" customHeight="1" x14ac:dyDescent="0.3">
      <c r="A940" s="2">
        <v>942</v>
      </c>
      <c r="B940" s="2" t="s">
        <v>469</v>
      </c>
      <c r="C940" s="8" t="s">
        <v>8</v>
      </c>
      <c r="D940" s="2" t="s">
        <v>46</v>
      </c>
      <c r="F940" s="2">
        <v>30</v>
      </c>
      <c r="G940" s="3">
        <v>21</v>
      </c>
      <c r="H940" s="3" t="str">
        <f>IF(E940="","non terminato","terminato")</f>
        <v>non terminato</v>
      </c>
      <c r="J940" s="2">
        <v>942</v>
      </c>
      <c r="K940" s="2" t="str">
        <f t="shared" si="91"/>
        <v>L5139495</v>
      </c>
      <c r="L940" s="2" t="str">
        <f t="shared" si="92"/>
        <v>ITA</v>
      </c>
      <c r="M940" s="2" t="str">
        <f t="shared" si="93"/>
        <v>SICURpin SUD S.r.l</v>
      </c>
      <c r="N940" s="2" t="str">
        <f t="shared" si="94"/>
        <v/>
      </c>
      <c r="O940" s="2">
        <v>30</v>
      </c>
      <c r="P940" s="3">
        <v>21</v>
      </c>
      <c r="Q940" s="3">
        <f t="shared" si="95"/>
        <v>630</v>
      </c>
      <c r="R940" s="3" t="str">
        <f t="shared" si="96"/>
        <v>ITA-SICURpin SUD S.r.l-21</v>
      </c>
      <c r="S940" s="3" t="str">
        <f t="shared" si="97"/>
        <v>139</v>
      </c>
    </row>
    <row r="941" spans="1:19" ht="12.75" customHeight="1" x14ac:dyDescent="0.3">
      <c r="A941" s="2">
        <v>943</v>
      </c>
      <c r="B941" s="2" t="s">
        <v>469</v>
      </c>
      <c r="C941" s="8" t="s">
        <v>8</v>
      </c>
      <c r="D941" s="2" t="s">
        <v>46</v>
      </c>
      <c r="F941" s="2">
        <v>20</v>
      </c>
      <c r="G941" s="3">
        <v>30</v>
      </c>
      <c r="H941" s="3" t="str">
        <f>IF(E941="","non terminato","terminato")</f>
        <v>non terminato</v>
      </c>
      <c r="J941" s="2">
        <v>943</v>
      </c>
      <c r="K941" s="2" t="str">
        <f t="shared" si="91"/>
        <v>L5139495</v>
      </c>
      <c r="L941" s="2" t="str">
        <f t="shared" si="92"/>
        <v>ITA</v>
      </c>
      <c r="M941" s="2" t="str">
        <f t="shared" si="93"/>
        <v>SICURpin SUD S.r.l</v>
      </c>
      <c r="N941" s="2" t="str">
        <f t="shared" si="94"/>
        <v/>
      </c>
      <c r="O941" s="2">
        <v>20</v>
      </c>
      <c r="P941" s="3">
        <v>30</v>
      </c>
      <c r="Q941" s="3">
        <f t="shared" si="95"/>
        <v>600</v>
      </c>
      <c r="R941" s="3" t="str">
        <f t="shared" si="96"/>
        <v>ITA-SICURpin SUD S.r.l-30</v>
      </c>
      <c r="S941" s="3" t="str">
        <f t="shared" si="97"/>
        <v>139</v>
      </c>
    </row>
    <row r="942" spans="1:19" ht="12.75" customHeight="1" x14ac:dyDescent="0.3">
      <c r="A942" s="2">
        <v>944</v>
      </c>
      <c r="B942" s="2" t="s">
        <v>470</v>
      </c>
      <c r="C942" s="8" t="s">
        <v>8</v>
      </c>
      <c r="D942" s="2" t="s">
        <v>62</v>
      </c>
      <c r="E942" s="7" t="s">
        <v>10</v>
      </c>
      <c r="F942" s="2">
        <v>0</v>
      </c>
      <c r="G942" s="3">
        <v>10</v>
      </c>
      <c r="H942" s="3" t="s">
        <v>10</v>
      </c>
      <c r="J942" s="2">
        <v>944</v>
      </c>
      <c r="K942" s="2" t="str">
        <f t="shared" si="91"/>
        <v>A4021743</v>
      </c>
      <c r="L942" s="2" t="str">
        <f t="shared" si="92"/>
        <v>ITA</v>
      </c>
      <c r="M942" s="2" t="str">
        <f t="shared" si="93"/>
        <v>zan PAM</v>
      </c>
      <c r="N942" s="2" t="str">
        <f t="shared" si="94"/>
        <v>terminato</v>
      </c>
      <c r="O942" s="2">
        <v>0</v>
      </c>
      <c r="P942" s="3">
        <v>10</v>
      </c>
      <c r="Q942" s="3" t="str">
        <f t="shared" si="95"/>
        <v/>
      </c>
      <c r="R942" s="3" t="str">
        <f t="shared" si="96"/>
        <v>ITA-zan PAM-10</v>
      </c>
      <c r="S942" s="3" t="str">
        <f t="shared" si="97"/>
        <v>021</v>
      </c>
    </row>
    <row r="943" spans="1:19" ht="12.75" customHeight="1" x14ac:dyDescent="0.3">
      <c r="A943" s="2">
        <v>945</v>
      </c>
      <c r="B943" s="2" t="s">
        <v>470</v>
      </c>
      <c r="C943" s="8" t="s">
        <v>8</v>
      </c>
      <c r="D943" s="2" t="s">
        <v>62</v>
      </c>
      <c r="F943" s="2">
        <v>30</v>
      </c>
      <c r="G943" s="3">
        <v>32</v>
      </c>
      <c r="H943" s="3" t="str">
        <f>IF(E943="","non terminato","terminato")</f>
        <v>non terminato</v>
      </c>
      <c r="J943" s="2">
        <v>945</v>
      </c>
      <c r="K943" s="2" t="str">
        <f t="shared" si="91"/>
        <v>A4021743</v>
      </c>
      <c r="L943" s="2" t="str">
        <f t="shared" si="92"/>
        <v>ITA</v>
      </c>
      <c r="M943" s="2" t="str">
        <f t="shared" si="93"/>
        <v>zan PAM</v>
      </c>
      <c r="N943" s="2" t="str">
        <f t="shared" si="94"/>
        <v/>
      </c>
      <c r="O943" s="2">
        <v>30</v>
      </c>
      <c r="P943" s="3">
        <v>32</v>
      </c>
      <c r="Q943" s="3">
        <f t="shared" si="95"/>
        <v>960</v>
      </c>
      <c r="R943" s="3" t="str">
        <f t="shared" si="96"/>
        <v>ITA-zan PAM-32</v>
      </c>
      <c r="S943" s="3" t="str">
        <f t="shared" si="97"/>
        <v>021</v>
      </c>
    </row>
    <row r="944" spans="1:19" ht="12.75" customHeight="1" x14ac:dyDescent="0.3">
      <c r="A944" s="2">
        <v>946</v>
      </c>
      <c r="B944" s="2" t="s">
        <v>470</v>
      </c>
      <c r="C944" s="8" t="s">
        <v>8</v>
      </c>
      <c r="D944" s="2" t="s">
        <v>62</v>
      </c>
      <c r="F944" s="2">
        <v>20</v>
      </c>
      <c r="G944" s="3">
        <v>34</v>
      </c>
      <c r="H944" s="3" t="str">
        <f>IF(E944="","non terminato","terminato")</f>
        <v>non terminato</v>
      </c>
      <c r="J944" s="2">
        <v>946</v>
      </c>
      <c r="K944" s="2" t="str">
        <f t="shared" si="91"/>
        <v>A4021743</v>
      </c>
      <c r="L944" s="2" t="str">
        <f t="shared" si="92"/>
        <v>ITA</v>
      </c>
      <c r="M944" s="2" t="str">
        <f t="shared" si="93"/>
        <v>zan PAM</v>
      </c>
      <c r="N944" s="2" t="str">
        <f t="shared" si="94"/>
        <v/>
      </c>
      <c r="O944" s="2">
        <v>20</v>
      </c>
      <c r="P944" s="3">
        <v>34</v>
      </c>
      <c r="Q944" s="3">
        <f t="shared" si="95"/>
        <v>680</v>
      </c>
      <c r="R944" s="3" t="str">
        <f t="shared" si="96"/>
        <v>ITA-zan PAM-34</v>
      </c>
      <c r="S944" s="3" t="str">
        <f t="shared" si="97"/>
        <v>021</v>
      </c>
    </row>
    <row r="945" spans="1:19" ht="12.75" customHeight="1" x14ac:dyDescent="0.3">
      <c r="A945" s="2">
        <v>947</v>
      </c>
      <c r="B945" s="2" t="s">
        <v>471</v>
      </c>
      <c r="C945" s="8" t="s">
        <v>8</v>
      </c>
      <c r="D945" s="2" t="s">
        <v>51</v>
      </c>
      <c r="E945" s="7" t="s">
        <v>10</v>
      </c>
      <c r="F945" s="2">
        <v>0</v>
      </c>
      <c r="G945" s="3">
        <v>31</v>
      </c>
      <c r="H945" s="3" t="s">
        <v>10</v>
      </c>
      <c r="J945" s="2">
        <v>947</v>
      </c>
      <c r="K945" s="2" t="str">
        <f t="shared" si="91"/>
        <v>L8891702</v>
      </c>
      <c r="L945" s="2" t="str">
        <f t="shared" si="92"/>
        <v>ITA</v>
      </c>
      <c r="M945" s="2" t="str">
        <f t="shared" si="93"/>
        <v>zan S.R.L.</v>
      </c>
      <c r="N945" s="2" t="str">
        <f t="shared" si="94"/>
        <v>terminato</v>
      </c>
      <c r="O945" s="2">
        <v>0</v>
      </c>
      <c r="P945" s="3">
        <v>31</v>
      </c>
      <c r="Q945" s="3" t="str">
        <f t="shared" si="95"/>
        <v/>
      </c>
      <c r="R945" s="3" t="str">
        <f t="shared" si="96"/>
        <v>ITA-zan S.R.L.-31</v>
      </c>
      <c r="S945" s="3" t="str">
        <f t="shared" si="97"/>
        <v>891</v>
      </c>
    </row>
    <row r="946" spans="1:19" ht="12.75" customHeight="1" x14ac:dyDescent="0.3">
      <c r="A946" s="2">
        <v>948</v>
      </c>
      <c r="B946" s="2" t="s">
        <v>471</v>
      </c>
      <c r="C946" s="8" t="s">
        <v>8</v>
      </c>
      <c r="D946" s="2" t="s">
        <v>51</v>
      </c>
      <c r="F946" s="2">
        <v>30</v>
      </c>
      <c r="G946" s="3">
        <v>14</v>
      </c>
      <c r="H946" s="3" t="str">
        <f>IF(E946="","non terminato","terminato")</f>
        <v>non terminato</v>
      </c>
      <c r="J946" s="2">
        <v>948</v>
      </c>
      <c r="K946" s="2" t="str">
        <f t="shared" si="91"/>
        <v>L8891702</v>
      </c>
      <c r="L946" s="2" t="str">
        <f t="shared" si="92"/>
        <v>ITA</v>
      </c>
      <c r="M946" s="2" t="str">
        <f t="shared" si="93"/>
        <v>zan S.R.L.</v>
      </c>
      <c r="N946" s="2" t="str">
        <f t="shared" si="94"/>
        <v/>
      </c>
      <c r="O946" s="2">
        <v>30</v>
      </c>
      <c r="P946" s="3">
        <v>14</v>
      </c>
      <c r="Q946" s="3">
        <f t="shared" si="95"/>
        <v>420</v>
      </c>
      <c r="R946" s="3" t="str">
        <f t="shared" si="96"/>
        <v>ITA-zan S.R.L.-14</v>
      </c>
      <c r="S946" s="3" t="str">
        <f t="shared" si="97"/>
        <v>891</v>
      </c>
    </row>
    <row r="947" spans="1:19" ht="12.75" customHeight="1" x14ac:dyDescent="0.3">
      <c r="A947" s="2">
        <v>949</v>
      </c>
      <c r="B947" s="2" t="s">
        <v>471</v>
      </c>
      <c r="C947" s="8" t="s">
        <v>8</v>
      </c>
      <c r="D947" s="2" t="s">
        <v>51</v>
      </c>
      <c r="F947" s="2">
        <v>20</v>
      </c>
      <c r="G947" s="3">
        <v>38</v>
      </c>
      <c r="H947" s="3" t="str">
        <f>IF(E947="","non terminato","terminato")</f>
        <v>non terminato</v>
      </c>
      <c r="J947" s="2">
        <v>949</v>
      </c>
      <c r="K947" s="2" t="str">
        <f t="shared" si="91"/>
        <v>L8891702</v>
      </c>
      <c r="L947" s="2" t="str">
        <f t="shared" si="92"/>
        <v>ITA</v>
      </c>
      <c r="M947" s="2" t="str">
        <f t="shared" si="93"/>
        <v>zan S.R.L.</v>
      </c>
      <c r="N947" s="2" t="str">
        <f t="shared" si="94"/>
        <v/>
      </c>
      <c r="O947" s="2">
        <v>20</v>
      </c>
      <c r="P947" s="3">
        <v>38</v>
      </c>
      <c r="Q947" s="3">
        <f t="shared" si="95"/>
        <v>760</v>
      </c>
      <c r="R947" s="3" t="str">
        <f t="shared" si="96"/>
        <v>ITA-zan S.R.L.-38</v>
      </c>
      <c r="S947" s="3" t="str">
        <f t="shared" si="97"/>
        <v>891</v>
      </c>
    </row>
    <row r="948" spans="1:19" ht="12.75" customHeight="1" x14ac:dyDescent="0.3">
      <c r="A948" s="2">
        <v>950</v>
      </c>
      <c r="B948" s="2" t="s">
        <v>472</v>
      </c>
      <c r="C948" s="8" t="s">
        <v>8</v>
      </c>
      <c r="D948" s="2" t="s">
        <v>72</v>
      </c>
      <c r="E948" s="7" t="s">
        <v>10</v>
      </c>
      <c r="F948" s="2">
        <v>0</v>
      </c>
      <c r="G948" s="3">
        <v>17</v>
      </c>
      <c r="H948" s="3" t="s">
        <v>10</v>
      </c>
      <c r="J948" s="2">
        <v>950</v>
      </c>
      <c r="K948" s="2" t="str">
        <f t="shared" si="91"/>
        <v>C1499379</v>
      </c>
      <c r="L948" s="2" t="str">
        <f t="shared" si="92"/>
        <v>ITA</v>
      </c>
      <c r="M948" s="2" t="str">
        <f t="shared" si="93"/>
        <v>lollo SRL</v>
      </c>
      <c r="N948" s="2" t="str">
        <f t="shared" si="94"/>
        <v>terminato</v>
      </c>
      <c r="O948" s="2">
        <v>0</v>
      </c>
      <c r="P948" s="3">
        <v>17</v>
      </c>
      <c r="Q948" s="3" t="str">
        <f t="shared" si="95"/>
        <v/>
      </c>
      <c r="R948" s="3" t="str">
        <f t="shared" si="96"/>
        <v>ITA-lollo SRL-17</v>
      </c>
      <c r="S948" s="3" t="str">
        <f t="shared" si="97"/>
        <v>499</v>
      </c>
    </row>
    <row r="949" spans="1:19" ht="12.75" customHeight="1" x14ac:dyDescent="0.3">
      <c r="A949" s="2">
        <v>951</v>
      </c>
      <c r="B949" s="2" t="s">
        <v>473</v>
      </c>
      <c r="C949" s="8" t="s">
        <v>8</v>
      </c>
      <c r="D949" s="2" t="s">
        <v>72</v>
      </c>
      <c r="E949" s="7" t="s">
        <v>10</v>
      </c>
      <c r="F949" s="2">
        <v>0</v>
      </c>
      <c r="G949" s="3">
        <v>34</v>
      </c>
      <c r="H949" s="3" t="s">
        <v>10</v>
      </c>
      <c r="J949" s="2">
        <v>951</v>
      </c>
      <c r="K949" s="2" t="str">
        <f t="shared" si="91"/>
        <v>F1190502</v>
      </c>
      <c r="L949" s="2" t="str">
        <f t="shared" si="92"/>
        <v>ITA</v>
      </c>
      <c r="M949" s="2" t="str">
        <f t="shared" si="93"/>
        <v>lollo SRL</v>
      </c>
      <c r="N949" s="2" t="str">
        <f t="shared" si="94"/>
        <v>terminato</v>
      </c>
      <c r="O949" s="2">
        <v>0</v>
      </c>
      <c r="P949" s="3">
        <v>34</v>
      </c>
      <c r="Q949" s="3" t="str">
        <f t="shared" si="95"/>
        <v/>
      </c>
      <c r="R949" s="3" t="str">
        <f t="shared" si="96"/>
        <v>ITA-lollo SRL-34</v>
      </c>
      <c r="S949" s="3" t="str">
        <f t="shared" si="97"/>
        <v>190</v>
      </c>
    </row>
    <row r="950" spans="1:19" ht="12.75" customHeight="1" x14ac:dyDescent="0.3">
      <c r="A950" s="2">
        <v>952</v>
      </c>
      <c r="B950" s="2" t="s">
        <v>474</v>
      </c>
      <c r="C950" s="8" t="s">
        <v>8</v>
      </c>
      <c r="D950" s="2" t="s">
        <v>9</v>
      </c>
      <c r="E950" s="7" t="s">
        <v>10</v>
      </c>
      <c r="F950" s="2">
        <v>0</v>
      </c>
      <c r="G950" s="3">
        <v>19</v>
      </c>
      <c r="H950" s="3" t="s">
        <v>10</v>
      </c>
      <c r="J950" s="2">
        <v>952</v>
      </c>
      <c r="K950" s="2" t="str">
        <f t="shared" si="91"/>
        <v>D7476241</v>
      </c>
      <c r="L950" s="2" t="str">
        <f t="shared" si="92"/>
        <v>ITA</v>
      </c>
      <c r="M950" s="2" t="str">
        <f t="shared" si="93"/>
        <v>SG</v>
      </c>
      <c r="N950" s="2" t="str">
        <f t="shared" si="94"/>
        <v>terminato</v>
      </c>
      <c r="O950" s="2">
        <v>0</v>
      </c>
      <c r="P950" s="3">
        <v>19</v>
      </c>
      <c r="Q950" s="3" t="str">
        <f t="shared" si="95"/>
        <v/>
      </c>
      <c r="R950" s="3" t="str">
        <f t="shared" si="96"/>
        <v>ITA-SG-19</v>
      </c>
      <c r="S950" s="3" t="str">
        <f t="shared" si="97"/>
        <v>476</v>
      </c>
    </row>
    <row r="951" spans="1:19" ht="12.75" customHeight="1" x14ac:dyDescent="0.3">
      <c r="A951" s="2">
        <v>953</v>
      </c>
      <c r="B951" s="2" t="s">
        <v>475</v>
      </c>
      <c r="C951" s="8" t="s">
        <v>8</v>
      </c>
      <c r="D951" s="2" t="s">
        <v>9</v>
      </c>
      <c r="F951" s="2">
        <v>30</v>
      </c>
      <c r="G951" s="3">
        <v>15</v>
      </c>
      <c r="H951" s="3" t="str">
        <f>IF(E951="","non terminato","terminato")</f>
        <v>non terminato</v>
      </c>
      <c r="J951" s="2">
        <v>953</v>
      </c>
      <c r="K951" s="2" t="str">
        <f t="shared" si="91"/>
        <v>G9175796</v>
      </c>
      <c r="L951" s="2" t="str">
        <f t="shared" si="92"/>
        <v>ITA</v>
      </c>
      <c r="M951" s="2" t="str">
        <f t="shared" si="93"/>
        <v>SG</v>
      </c>
      <c r="N951" s="2" t="str">
        <f t="shared" si="94"/>
        <v/>
      </c>
      <c r="O951" s="2">
        <v>30</v>
      </c>
      <c r="P951" s="3">
        <v>15</v>
      </c>
      <c r="Q951" s="3">
        <f t="shared" si="95"/>
        <v>450</v>
      </c>
      <c r="R951" s="3" t="str">
        <f t="shared" si="96"/>
        <v>ITA-SG-15</v>
      </c>
      <c r="S951" s="3" t="str">
        <f t="shared" si="97"/>
        <v>175</v>
      </c>
    </row>
    <row r="952" spans="1:19" ht="12.75" customHeight="1" x14ac:dyDescent="0.3">
      <c r="A952" s="2">
        <v>954</v>
      </c>
      <c r="B952" s="2" t="s">
        <v>475</v>
      </c>
      <c r="C952" s="8" t="s">
        <v>8</v>
      </c>
      <c r="D952" s="2" t="s">
        <v>9</v>
      </c>
      <c r="E952" s="7" t="s">
        <v>10</v>
      </c>
      <c r="F952" s="2">
        <v>0</v>
      </c>
      <c r="G952" s="3">
        <v>38</v>
      </c>
      <c r="H952" s="3" t="s">
        <v>10</v>
      </c>
      <c r="J952" s="2">
        <v>954</v>
      </c>
      <c r="K952" s="2" t="str">
        <f t="shared" si="91"/>
        <v>G9175796</v>
      </c>
      <c r="L952" s="2" t="str">
        <f t="shared" si="92"/>
        <v>ITA</v>
      </c>
      <c r="M952" s="2" t="str">
        <f t="shared" si="93"/>
        <v>SG</v>
      </c>
      <c r="N952" s="2" t="str">
        <f t="shared" si="94"/>
        <v>terminato</v>
      </c>
      <c r="O952" s="2">
        <v>0</v>
      </c>
      <c r="P952" s="3">
        <v>38</v>
      </c>
      <c r="Q952" s="3" t="str">
        <f t="shared" si="95"/>
        <v/>
      </c>
      <c r="R952" s="3" t="str">
        <f t="shared" si="96"/>
        <v>ITA-SG-38</v>
      </c>
      <c r="S952" s="3" t="str">
        <f t="shared" si="97"/>
        <v>175</v>
      </c>
    </row>
    <row r="953" spans="1:19" ht="12.75" customHeight="1" x14ac:dyDescent="0.3">
      <c r="A953" s="2">
        <v>955</v>
      </c>
      <c r="B953" s="2" t="s">
        <v>476</v>
      </c>
      <c r="C953" s="8" t="s">
        <v>8</v>
      </c>
      <c r="D953" s="2" t="s">
        <v>51</v>
      </c>
      <c r="E953" s="7" t="s">
        <v>10</v>
      </c>
      <c r="F953" s="2">
        <v>0</v>
      </c>
      <c r="G953" s="3">
        <v>19</v>
      </c>
      <c r="H953" s="3" t="s">
        <v>10</v>
      </c>
      <c r="J953" s="2">
        <v>955</v>
      </c>
      <c r="K953" s="2" t="str">
        <f t="shared" si="91"/>
        <v>A8634104</v>
      </c>
      <c r="L953" s="2" t="str">
        <f t="shared" si="92"/>
        <v>ITA</v>
      </c>
      <c r="M953" s="2" t="str">
        <f t="shared" si="93"/>
        <v>zan S.R.L.</v>
      </c>
      <c r="N953" s="2" t="str">
        <f t="shared" si="94"/>
        <v>terminato</v>
      </c>
      <c r="O953" s="2">
        <v>0</v>
      </c>
      <c r="P953" s="3">
        <v>19</v>
      </c>
      <c r="Q953" s="3" t="str">
        <f t="shared" si="95"/>
        <v/>
      </c>
      <c r="R953" s="3" t="str">
        <f t="shared" si="96"/>
        <v>ITA-zan S.R.L.-19</v>
      </c>
      <c r="S953" s="3" t="str">
        <f t="shared" si="97"/>
        <v>634</v>
      </c>
    </row>
    <row r="954" spans="1:19" ht="12.75" customHeight="1" x14ac:dyDescent="0.3">
      <c r="A954" s="2">
        <v>956</v>
      </c>
      <c r="B954" s="2" t="s">
        <v>477</v>
      </c>
      <c r="C954" s="8" t="s">
        <v>8</v>
      </c>
      <c r="D954" s="2" t="s">
        <v>9</v>
      </c>
      <c r="E954" s="7" t="s">
        <v>10</v>
      </c>
      <c r="F954" s="2">
        <v>0</v>
      </c>
      <c r="G954" s="3">
        <v>26</v>
      </c>
      <c r="H954" s="3" t="s">
        <v>10</v>
      </c>
      <c r="J954" s="2">
        <v>956</v>
      </c>
      <c r="K954" s="2" t="str">
        <f t="shared" si="91"/>
        <v>M5668965</v>
      </c>
      <c r="L954" s="2" t="str">
        <f t="shared" si="92"/>
        <v>ITA</v>
      </c>
      <c r="M954" s="2" t="str">
        <f t="shared" si="93"/>
        <v>SG</v>
      </c>
      <c r="N954" s="2" t="str">
        <f t="shared" si="94"/>
        <v>terminato</v>
      </c>
      <c r="O954" s="2">
        <v>0</v>
      </c>
      <c r="P954" s="3">
        <v>26</v>
      </c>
      <c r="Q954" s="3" t="str">
        <f t="shared" si="95"/>
        <v/>
      </c>
      <c r="R954" s="3" t="str">
        <f t="shared" si="96"/>
        <v>ITA-SG-26</v>
      </c>
      <c r="S954" s="3" t="str">
        <f t="shared" si="97"/>
        <v>668</v>
      </c>
    </row>
    <row r="955" spans="1:19" ht="12.75" customHeight="1" x14ac:dyDescent="0.3">
      <c r="A955" s="2">
        <v>957</v>
      </c>
      <c r="B955" s="2" t="s">
        <v>478</v>
      </c>
      <c r="C955" s="2" t="s">
        <v>80</v>
      </c>
      <c r="D955" s="2" t="s">
        <v>81</v>
      </c>
      <c r="F955" s="2">
        <v>30</v>
      </c>
      <c r="G955" s="3">
        <v>13</v>
      </c>
      <c r="H955" s="3" t="str">
        <f>IF(E955="","non terminato","terminato")</f>
        <v>non terminato</v>
      </c>
      <c r="J955" s="2">
        <v>957</v>
      </c>
      <c r="K955" s="2" t="str">
        <f t="shared" si="91"/>
        <v>Y0824695</v>
      </c>
      <c r="L955" s="2" t="str">
        <f t="shared" si="92"/>
        <v>GRC</v>
      </c>
      <c r="M955" s="2" t="str">
        <f t="shared" si="93"/>
        <v>zan ABEE</v>
      </c>
      <c r="N955" s="2" t="str">
        <f t="shared" si="94"/>
        <v/>
      </c>
      <c r="O955" s="2">
        <v>30</v>
      </c>
      <c r="P955" s="3">
        <v>13</v>
      </c>
      <c r="Q955" s="3">
        <f t="shared" si="95"/>
        <v>390</v>
      </c>
      <c r="R955" s="3" t="str">
        <f t="shared" si="96"/>
        <v>GRC-zan ABEE-13</v>
      </c>
      <c r="S955" s="3" t="str">
        <f t="shared" si="97"/>
        <v>824</v>
      </c>
    </row>
    <row r="956" spans="1:19" ht="12.75" customHeight="1" x14ac:dyDescent="0.3">
      <c r="A956" s="2">
        <v>958</v>
      </c>
      <c r="B956" s="2" t="s">
        <v>478</v>
      </c>
      <c r="C956" s="2" t="s">
        <v>80</v>
      </c>
      <c r="D956" s="2" t="s">
        <v>81</v>
      </c>
      <c r="E956" s="7" t="s">
        <v>10</v>
      </c>
      <c r="F956" s="2">
        <v>0</v>
      </c>
      <c r="G956" s="3">
        <v>27</v>
      </c>
      <c r="H956" s="3" t="s">
        <v>10</v>
      </c>
      <c r="J956" s="2">
        <v>958</v>
      </c>
      <c r="K956" s="2" t="str">
        <f t="shared" si="91"/>
        <v>Y0824695</v>
      </c>
      <c r="L956" s="2" t="str">
        <f t="shared" si="92"/>
        <v>GRC</v>
      </c>
      <c r="M956" s="2" t="str">
        <f t="shared" si="93"/>
        <v>zan ABEE</v>
      </c>
      <c r="N956" s="2" t="str">
        <f t="shared" si="94"/>
        <v>terminato</v>
      </c>
      <c r="O956" s="2">
        <v>0</v>
      </c>
      <c r="P956" s="3">
        <v>27</v>
      </c>
      <c r="Q956" s="3" t="str">
        <f t="shared" si="95"/>
        <v/>
      </c>
      <c r="R956" s="3" t="str">
        <f t="shared" si="96"/>
        <v>GRC-zan ABEE-27</v>
      </c>
      <c r="S956" s="3" t="str">
        <f t="shared" si="97"/>
        <v>824</v>
      </c>
    </row>
    <row r="957" spans="1:19" ht="12.75" customHeight="1" x14ac:dyDescent="0.3">
      <c r="A957" s="2">
        <v>959</v>
      </c>
      <c r="B957" s="2" t="s">
        <v>478</v>
      </c>
      <c r="C957" s="2" t="s">
        <v>80</v>
      </c>
      <c r="D957" s="2" t="s">
        <v>81</v>
      </c>
      <c r="F957" s="2">
        <v>20</v>
      </c>
      <c r="G957" s="3">
        <v>25</v>
      </c>
      <c r="H957" s="3" t="str">
        <f>IF(E957="","non terminato","terminato")</f>
        <v>non terminato</v>
      </c>
      <c r="J957" s="2">
        <v>959</v>
      </c>
      <c r="K957" s="2" t="str">
        <f t="shared" si="91"/>
        <v>Y0824695</v>
      </c>
      <c r="L957" s="2" t="str">
        <f t="shared" si="92"/>
        <v>GRC</v>
      </c>
      <c r="M957" s="2" t="str">
        <f t="shared" si="93"/>
        <v>zan ABEE</v>
      </c>
      <c r="N957" s="2" t="str">
        <f t="shared" si="94"/>
        <v/>
      </c>
      <c r="O957" s="2">
        <v>20</v>
      </c>
      <c r="P957" s="3">
        <v>25</v>
      </c>
      <c r="Q957" s="3">
        <f t="shared" si="95"/>
        <v>500</v>
      </c>
      <c r="R957" s="3" t="str">
        <f t="shared" si="96"/>
        <v>GRC-zan ABEE-25</v>
      </c>
      <c r="S957" s="3" t="str">
        <f t="shared" si="97"/>
        <v>824</v>
      </c>
    </row>
    <row r="958" spans="1:19" ht="12.75" customHeight="1" x14ac:dyDescent="0.3">
      <c r="A958" s="2">
        <v>960</v>
      </c>
      <c r="B958" s="2" t="s">
        <v>478</v>
      </c>
      <c r="C958" s="2" t="s">
        <v>80</v>
      </c>
      <c r="D958" s="2" t="s">
        <v>81</v>
      </c>
      <c r="F958" s="2">
        <v>20</v>
      </c>
      <c r="G958" s="3">
        <v>32</v>
      </c>
      <c r="H958" s="3" t="str">
        <f>IF(E958="","non terminato","terminato")</f>
        <v>non terminato</v>
      </c>
      <c r="J958" s="2">
        <v>960</v>
      </c>
      <c r="K958" s="2" t="str">
        <f t="shared" si="91"/>
        <v>Y0824695</v>
      </c>
      <c r="L958" s="2" t="str">
        <f t="shared" si="92"/>
        <v>GRC</v>
      </c>
      <c r="M958" s="2" t="str">
        <f t="shared" si="93"/>
        <v>zan ABEE</v>
      </c>
      <c r="N958" s="2" t="str">
        <f t="shared" si="94"/>
        <v/>
      </c>
      <c r="O958" s="2">
        <v>20</v>
      </c>
      <c r="P958" s="3">
        <v>32</v>
      </c>
      <c r="Q958" s="3">
        <f t="shared" si="95"/>
        <v>640</v>
      </c>
      <c r="R958" s="3" t="str">
        <f t="shared" si="96"/>
        <v>GRC-zan ABEE-32</v>
      </c>
      <c r="S958" s="3" t="str">
        <f t="shared" si="97"/>
        <v>824</v>
      </c>
    </row>
    <row r="959" spans="1:19" ht="12.75" customHeight="1" x14ac:dyDescent="0.3">
      <c r="A959" s="2">
        <v>961</v>
      </c>
      <c r="B959" s="2" t="s">
        <v>479</v>
      </c>
      <c r="C959" s="8" t="s">
        <v>8</v>
      </c>
      <c r="D959" s="2" t="s">
        <v>62</v>
      </c>
      <c r="F959" s="2">
        <v>20</v>
      </c>
      <c r="G959" s="3">
        <v>12</v>
      </c>
      <c r="H959" s="3" t="str">
        <f>IF(E959="","non terminato","terminato")</f>
        <v>non terminato</v>
      </c>
      <c r="J959" s="2">
        <v>961</v>
      </c>
      <c r="K959" s="2" t="str">
        <f t="shared" si="91"/>
        <v>F4390527</v>
      </c>
      <c r="L959" s="2" t="str">
        <f t="shared" si="92"/>
        <v>ITA</v>
      </c>
      <c r="M959" s="2" t="str">
        <f t="shared" si="93"/>
        <v>zan PAM</v>
      </c>
      <c r="N959" s="2" t="str">
        <f t="shared" si="94"/>
        <v/>
      </c>
      <c r="O959" s="2">
        <v>20</v>
      </c>
      <c r="P959" s="3">
        <v>12</v>
      </c>
      <c r="Q959" s="3">
        <f t="shared" si="95"/>
        <v>240</v>
      </c>
      <c r="R959" s="3" t="str">
        <f t="shared" si="96"/>
        <v>ITA-zan PAM-12</v>
      </c>
      <c r="S959" s="3" t="str">
        <f t="shared" si="97"/>
        <v>390</v>
      </c>
    </row>
    <row r="960" spans="1:19" ht="12.75" customHeight="1" x14ac:dyDescent="0.3">
      <c r="A960" s="2">
        <v>962</v>
      </c>
      <c r="B960" s="2" t="s">
        <v>479</v>
      </c>
      <c r="C960" s="8" t="s">
        <v>8</v>
      </c>
      <c r="D960" s="2" t="s">
        <v>62</v>
      </c>
      <c r="F960" s="2">
        <v>30</v>
      </c>
      <c r="G960" s="3">
        <v>40</v>
      </c>
      <c r="H960" s="3" t="str">
        <f>IF(E960="","non terminato","terminato")</f>
        <v>non terminato</v>
      </c>
      <c r="J960" s="2">
        <v>962</v>
      </c>
      <c r="K960" s="2" t="str">
        <f t="shared" si="91"/>
        <v>F4390527</v>
      </c>
      <c r="L960" s="2" t="str">
        <f t="shared" si="92"/>
        <v>ITA</v>
      </c>
      <c r="M960" s="2" t="str">
        <f t="shared" si="93"/>
        <v>zan PAM</v>
      </c>
      <c r="N960" s="2" t="str">
        <f t="shared" si="94"/>
        <v/>
      </c>
      <c r="O960" s="2">
        <v>30</v>
      </c>
      <c r="P960" s="3">
        <v>40</v>
      </c>
      <c r="Q960" s="3">
        <f t="shared" si="95"/>
        <v>1200</v>
      </c>
      <c r="R960" s="3" t="str">
        <f t="shared" si="96"/>
        <v>ITA-zan PAM-40</v>
      </c>
      <c r="S960" s="3" t="str">
        <f t="shared" si="97"/>
        <v>390</v>
      </c>
    </row>
    <row r="961" spans="1:19" ht="12.75" customHeight="1" x14ac:dyDescent="0.3">
      <c r="A961" s="2">
        <v>963</v>
      </c>
      <c r="B961" s="2" t="s">
        <v>479</v>
      </c>
      <c r="C961" s="8" t="s">
        <v>8</v>
      </c>
      <c r="D961" s="2" t="s">
        <v>62</v>
      </c>
      <c r="E961" s="7" t="s">
        <v>10</v>
      </c>
      <c r="F961" s="2">
        <v>0</v>
      </c>
      <c r="G961" s="3">
        <v>28</v>
      </c>
      <c r="H961" s="3" t="s">
        <v>10</v>
      </c>
      <c r="J961" s="2">
        <v>963</v>
      </c>
      <c r="K961" s="2" t="str">
        <f t="shared" si="91"/>
        <v>F4390527</v>
      </c>
      <c r="L961" s="2" t="str">
        <f t="shared" si="92"/>
        <v>ITA</v>
      </c>
      <c r="M961" s="2" t="str">
        <f t="shared" si="93"/>
        <v>zan PAM</v>
      </c>
      <c r="N961" s="2" t="str">
        <f t="shared" si="94"/>
        <v>terminato</v>
      </c>
      <c r="O961" s="2">
        <v>0</v>
      </c>
      <c r="P961" s="3">
        <v>28</v>
      </c>
      <c r="Q961" s="3" t="str">
        <f t="shared" si="95"/>
        <v/>
      </c>
      <c r="R961" s="3" t="str">
        <f t="shared" si="96"/>
        <v>ITA-zan PAM-28</v>
      </c>
      <c r="S961" s="3" t="str">
        <f t="shared" si="97"/>
        <v>390</v>
      </c>
    </row>
    <row r="962" spans="1:19" ht="12.75" customHeight="1" x14ac:dyDescent="0.3">
      <c r="A962" s="2">
        <v>964</v>
      </c>
      <c r="B962" s="2" t="s">
        <v>480</v>
      </c>
      <c r="C962" s="8" t="s">
        <v>8</v>
      </c>
      <c r="D962" s="2" t="s">
        <v>9</v>
      </c>
      <c r="E962" s="7" t="s">
        <v>10</v>
      </c>
      <c r="F962" s="2">
        <v>0</v>
      </c>
      <c r="G962" s="3">
        <v>23</v>
      </c>
      <c r="H962" s="3" t="s">
        <v>10</v>
      </c>
      <c r="J962" s="2">
        <v>964</v>
      </c>
      <c r="K962" s="2" t="str">
        <f t="shared" ref="K962:K1025" si="98">TRIM(B962)</f>
        <v>A6965655</v>
      </c>
      <c r="L962" s="2" t="str">
        <f t="shared" ref="L962:L1025" si="99">TRIM(C962)</f>
        <v>ITA</v>
      </c>
      <c r="M962" s="2" t="str">
        <f t="shared" ref="M962:M1025" si="100">TRIM(D962)</f>
        <v>SG</v>
      </c>
      <c r="N962" s="2" t="str">
        <f t="shared" ref="N962:N1025" si="101">TRIM(E962)</f>
        <v>terminato</v>
      </c>
      <c r="O962" s="2">
        <v>0</v>
      </c>
      <c r="P962" s="3">
        <v>23</v>
      </c>
      <c r="Q962" s="3" t="str">
        <f t="shared" si="95"/>
        <v/>
      </c>
      <c r="R962" s="3" t="str">
        <f t="shared" si="96"/>
        <v>ITA-SG-23</v>
      </c>
      <c r="S962" s="3" t="str">
        <f t="shared" si="97"/>
        <v>965</v>
      </c>
    </row>
    <row r="963" spans="1:19" ht="12.75" customHeight="1" x14ac:dyDescent="0.3">
      <c r="A963" s="2">
        <v>965</v>
      </c>
      <c r="B963" s="2" t="s">
        <v>480</v>
      </c>
      <c r="C963" s="8" t="s">
        <v>8</v>
      </c>
      <c r="D963" s="2" t="s">
        <v>9</v>
      </c>
      <c r="F963" s="2">
        <v>20</v>
      </c>
      <c r="G963" s="3">
        <v>33</v>
      </c>
      <c r="H963" s="3" t="str">
        <f>IF(E963="","non terminato","terminato")</f>
        <v>non terminato</v>
      </c>
      <c r="J963" s="2">
        <v>965</v>
      </c>
      <c r="K963" s="2" t="str">
        <f t="shared" si="98"/>
        <v>A6965655</v>
      </c>
      <c r="L963" s="2" t="str">
        <f t="shared" si="99"/>
        <v>ITA</v>
      </c>
      <c r="M963" s="2" t="str">
        <f t="shared" si="100"/>
        <v>SG</v>
      </c>
      <c r="N963" s="2" t="str">
        <f t="shared" si="101"/>
        <v/>
      </c>
      <c r="O963" s="2">
        <v>20</v>
      </c>
      <c r="P963" s="3">
        <v>33</v>
      </c>
      <c r="Q963" s="3">
        <f t="shared" ref="Q963:Q1026" si="102">IF(F963=0,"",F963*G963)</f>
        <v>660</v>
      </c>
      <c r="R963" s="3" t="str">
        <f t="shared" ref="R963:R1026" si="103">_xlfn.CONCAT(C963,"-",D963,"-",G963)</f>
        <v>ITA-SG-33</v>
      </c>
      <c r="S963" s="3" t="str">
        <f t="shared" ref="S963:S1026" si="104">MID(B963,3,3)</f>
        <v>965</v>
      </c>
    </row>
    <row r="964" spans="1:19" ht="12.75" customHeight="1" x14ac:dyDescent="0.3">
      <c r="A964" s="2">
        <v>966</v>
      </c>
      <c r="B964" s="2" t="s">
        <v>480</v>
      </c>
      <c r="C964" s="8" t="s">
        <v>8</v>
      </c>
      <c r="D964" s="2" t="s">
        <v>9</v>
      </c>
      <c r="F964" s="2">
        <v>20</v>
      </c>
      <c r="G964" s="3">
        <v>31</v>
      </c>
      <c r="H964" s="3" t="str">
        <f>IF(E964="","non terminato","terminato")</f>
        <v>non terminato</v>
      </c>
      <c r="J964" s="2">
        <v>966</v>
      </c>
      <c r="K964" s="2" t="str">
        <f t="shared" si="98"/>
        <v>A6965655</v>
      </c>
      <c r="L964" s="2" t="str">
        <f t="shared" si="99"/>
        <v>ITA</v>
      </c>
      <c r="M964" s="2" t="str">
        <f t="shared" si="100"/>
        <v>SG</v>
      </c>
      <c r="N964" s="2" t="str">
        <f t="shared" si="101"/>
        <v/>
      </c>
      <c r="O964" s="2">
        <v>20</v>
      </c>
      <c r="P964" s="3">
        <v>31</v>
      </c>
      <c r="Q964" s="3">
        <f t="shared" si="102"/>
        <v>620</v>
      </c>
      <c r="R964" s="3" t="str">
        <f t="shared" si="103"/>
        <v>ITA-SG-31</v>
      </c>
      <c r="S964" s="3" t="str">
        <f t="shared" si="104"/>
        <v>965</v>
      </c>
    </row>
    <row r="965" spans="1:19" ht="12.75" customHeight="1" x14ac:dyDescent="0.3">
      <c r="A965" s="2">
        <v>967</v>
      </c>
      <c r="B965" s="2" t="s">
        <v>480</v>
      </c>
      <c r="C965" s="8" t="s">
        <v>8</v>
      </c>
      <c r="D965" s="2" t="s">
        <v>9</v>
      </c>
      <c r="F965" s="2">
        <v>30</v>
      </c>
      <c r="G965" s="3">
        <v>27</v>
      </c>
      <c r="H965" s="3" t="str">
        <f>IF(E965="","non terminato","terminato")</f>
        <v>non terminato</v>
      </c>
      <c r="J965" s="2">
        <v>967</v>
      </c>
      <c r="K965" s="2" t="str">
        <f t="shared" si="98"/>
        <v>A6965655</v>
      </c>
      <c r="L965" s="2" t="str">
        <f t="shared" si="99"/>
        <v>ITA</v>
      </c>
      <c r="M965" s="2" t="str">
        <f t="shared" si="100"/>
        <v>SG</v>
      </c>
      <c r="N965" s="2" t="str">
        <f t="shared" si="101"/>
        <v/>
      </c>
      <c r="O965" s="2">
        <v>30</v>
      </c>
      <c r="P965" s="3">
        <v>27</v>
      </c>
      <c r="Q965" s="3">
        <f t="shared" si="102"/>
        <v>810</v>
      </c>
      <c r="R965" s="3" t="str">
        <f t="shared" si="103"/>
        <v>ITA-SG-27</v>
      </c>
      <c r="S965" s="3" t="str">
        <f t="shared" si="104"/>
        <v>965</v>
      </c>
    </row>
    <row r="966" spans="1:19" ht="12.75" customHeight="1" x14ac:dyDescent="0.3">
      <c r="A966" s="2">
        <v>968</v>
      </c>
      <c r="B966" s="2" t="s">
        <v>481</v>
      </c>
      <c r="C966" s="8" t="s">
        <v>8</v>
      </c>
      <c r="D966" s="2" t="s">
        <v>9</v>
      </c>
      <c r="F966" s="2">
        <v>30</v>
      </c>
      <c r="G966" s="3">
        <v>30</v>
      </c>
      <c r="H966" s="3" t="str">
        <f>IF(E966="","non terminato","terminato")</f>
        <v>non terminato</v>
      </c>
      <c r="J966" s="2">
        <v>968</v>
      </c>
      <c r="K966" s="2" t="str">
        <f t="shared" si="98"/>
        <v>M7970263</v>
      </c>
      <c r="L966" s="2" t="str">
        <f t="shared" si="99"/>
        <v>ITA</v>
      </c>
      <c r="M966" s="2" t="str">
        <f t="shared" si="100"/>
        <v>SG</v>
      </c>
      <c r="N966" s="2" t="str">
        <f t="shared" si="101"/>
        <v/>
      </c>
      <c r="O966" s="2">
        <v>30</v>
      </c>
      <c r="P966" s="3">
        <v>30</v>
      </c>
      <c r="Q966" s="3">
        <f t="shared" si="102"/>
        <v>900</v>
      </c>
      <c r="R966" s="3" t="str">
        <f t="shared" si="103"/>
        <v>ITA-SG-30</v>
      </c>
      <c r="S966" s="3" t="str">
        <f t="shared" si="104"/>
        <v>970</v>
      </c>
    </row>
    <row r="967" spans="1:19" ht="12.75" customHeight="1" x14ac:dyDescent="0.3">
      <c r="A967" s="2">
        <v>969</v>
      </c>
      <c r="B967" s="2" t="s">
        <v>481</v>
      </c>
      <c r="C967" s="8" t="s">
        <v>8</v>
      </c>
      <c r="D967" s="2" t="s">
        <v>9</v>
      </c>
      <c r="E967" s="7" t="s">
        <v>10</v>
      </c>
      <c r="F967" s="2">
        <v>0</v>
      </c>
      <c r="G967" s="3">
        <v>25</v>
      </c>
      <c r="H967" s="3" t="s">
        <v>10</v>
      </c>
      <c r="J967" s="2">
        <v>969</v>
      </c>
      <c r="K967" s="2" t="str">
        <f t="shared" si="98"/>
        <v>M7970263</v>
      </c>
      <c r="L967" s="2" t="str">
        <f t="shared" si="99"/>
        <v>ITA</v>
      </c>
      <c r="M967" s="2" t="str">
        <f t="shared" si="100"/>
        <v>SG</v>
      </c>
      <c r="N967" s="2" t="str">
        <f t="shared" si="101"/>
        <v>terminato</v>
      </c>
      <c r="O967" s="2">
        <v>0</v>
      </c>
      <c r="P967" s="3">
        <v>25</v>
      </c>
      <c r="Q967" s="3" t="str">
        <f t="shared" si="102"/>
        <v/>
      </c>
      <c r="R967" s="3" t="str">
        <f t="shared" si="103"/>
        <v>ITA-SG-25</v>
      </c>
      <c r="S967" s="3" t="str">
        <f t="shared" si="104"/>
        <v>970</v>
      </c>
    </row>
    <row r="968" spans="1:19" ht="12.75" customHeight="1" x14ac:dyDescent="0.3">
      <c r="A968" s="2">
        <v>970</v>
      </c>
      <c r="B968" s="2" t="s">
        <v>481</v>
      </c>
      <c r="C968" s="8" t="s">
        <v>8</v>
      </c>
      <c r="D968" s="2" t="s">
        <v>9</v>
      </c>
      <c r="F968" s="2">
        <v>20</v>
      </c>
      <c r="G968" s="3">
        <v>17</v>
      </c>
      <c r="H968" s="3" t="str">
        <f>IF(E968="","non terminato","terminato")</f>
        <v>non terminato</v>
      </c>
      <c r="J968" s="2">
        <v>970</v>
      </c>
      <c r="K968" s="2" t="str">
        <f t="shared" si="98"/>
        <v>M7970263</v>
      </c>
      <c r="L968" s="2" t="str">
        <f t="shared" si="99"/>
        <v>ITA</v>
      </c>
      <c r="M968" s="2" t="str">
        <f t="shared" si="100"/>
        <v>SG</v>
      </c>
      <c r="N968" s="2" t="str">
        <f t="shared" si="101"/>
        <v/>
      </c>
      <c r="O968" s="2">
        <v>20</v>
      </c>
      <c r="P968" s="3">
        <v>17</v>
      </c>
      <c r="Q968" s="3">
        <f t="shared" si="102"/>
        <v>340</v>
      </c>
      <c r="R968" s="3" t="str">
        <f t="shared" si="103"/>
        <v>ITA-SG-17</v>
      </c>
      <c r="S968" s="3" t="str">
        <f t="shared" si="104"/>
        <v>970</v>
      </c>
    </row>
    <row r="969" spans="1:19" ht="12.75" customHeight="1" x14ac:dyDescent="0.3">
      <c r="A969" s="2">
        <v>971</v>
      </c>
      <c r="B969" s="2" t="s">
        <v>482</v>
      </c>
      <c r="C969" s="2" t="s">
        <v>13</v>
      </c>
      <c r="D969" s="2" t="s">
        <v>20</v>
      </c>
      <c r="F969" s="2">
        <v>30</v>
      </c>
      <c r="G969" s="3">
        <v>28</v>
      </c>
      <c r="H969" s="3" t="str">
        <f>IF(E969="","non terminato","terminato")</f>
        <v>non terminato</v>
      </c>
      <c r="J969" s="2">
        <v>971</v>
      </c>
      <c r="K969" s="2" t="str">
        <f t="shared" si="98"/>
        <v>A6748043</v>
      </c>
      <c r="L969" s="2" t="str">
        <f t="shared" si="99"/>
        <v>EGY</v>
      </c>
      <c r="M969" s="2" t="str">
        <f t="shared" si="100"/>
        <v>zan pin assuf S.A.E.</v>
      </c>
      <c r="N969" s="2" t="str">
        <f t="shared" si="101"/>
        <v/>
      </c>
      <c r="O969" s="2">
        <v>30</v>
      </c>
      <c r="P969" s="3">
        <v>28</v>
      </c>
      <c r="Q969" s="3">
        <f t="shared" si="102"/>
        <v>840</v>
      </c>
      <c r="R969" s="3" t="str">
        <f t="shared" si="103"/>
        <v>EGY-zan pin assuf S.A.E.-28</v>
      </c>
      <c r="S969" s="3" t="str">
        <f t="shared" si="104"/>
        <v>748</v>
      </c>
    </row>
    <row r="970" spans="1:19" ht="12.75" customHeight="1" x14ac:dyDescent="0.3">
      <c r="A970" s="2">
        <v>972</v>
      </c>
      <c r="B970" s="2" t="s">
        <v>482</v>
      </c>
      <c r="C970" s="2" t="s">
        <v>13</v>
      </c>
      <c r="D970" s="2" t="s">
        <v>20</v>
      </c>
      <c r="E970" s="7" t="s">
        <v>10</v>
      </c>
      <c r="F970" s="2">
        <v>0</v>
      </c>
      <c r="G970" s="3">
        <v>16</v>
      </c>
      <c r="H970" s="3" t="s">
        <v>10</v>
      </c>
      <c r="J970" s="2">
        <v>972</v>
      </c>
      <c r="K970" s="2" t="str">
        <f t="shared" si="98"/>
        <v>A6748043</v>
      </c>
      <c r="L970" s="2" t="str">
        <f t="shared" si="99"/>
        <v>EGY</v>
      </c>
      <c r="M970" s="2" t="str">
        <f t="shared" si="100"/>
        <v>zan pin assuf S.A.E.</v>
      </c>
      <c r="N970" s="2" t="str">
        <f t="shared" si="101"/>
        <v>terminato</v>
      </c>
      <c r="O970" s="2">
        <v>0</v>
      </c>
      <c r="P970" s="3">
        <v>16</v>
      </c>
      <c r="Q970" s="3" t="str">
        <f t="shared" si="102"/>
        <v/>
      </c>
      <c r="R970" s="3" t="str">
        <f t="shared" si="103"/>
        <v>EGY-zan pin assuf S.A.E.-16</v>
      </c>
      <c r="S970" s="3" t="str">
        <f t="shared" si="104"/>
        <v>748</v>
      </c>
    </row>
    <row r="971" spans="1:19" ht="12.75" customHeight="1" x14ac:dyDescent="0.3">
      <c r="A971" s="2">
        <v>973</v>
      </c>
      <c r="B971" s="2" t="s">
        <v>482</v>
      </c>
      <c r="C971" s="2" t="s">
        <v>13</v>
      </c>
      <c r="D971" s="2" t="s">
        <v>20</v>
      </c>
      <c r="F971" s="2">
        <v>20</v>
      </c>
      <c r="G971" s="3">
        <v>39</v>
      </c>
      <c r="H971" s="3" t="str">
        <f>IF(E971="","non terminato","terminato")</f>
        <v>non terminato</v>
      </c>
      <c r="J971" s="2">
        <v>973</v>
      </c>
      <c r="K971" s="2" t="str">
        <f t="shared" si="98"/>
        <v>A6748043</v>
      </c>
      <c r="L971" s="2" t="str">
        <f t="shared" si="99"/>
        <v>EGY</v>
      </c>
      <c r="M971" s="2" t="str">
        <f t="shared" si="100"/>
        <v>zan pin assuf S.A.E.</v>
      </c>
      <c r="N971" s="2" t="str">
        <f t="shared" si="101"/>
        <v/>
      </c>
      <c r="O971" s="2">
        <v>20</v>
      </c>
      <c r="P971" s="3">
        <v>39</v>
      </c>
      <c r="Q971" s="3">
        <f t="shared" si="102"/>
        <v>780</v>
      </c>
      <c r="R971" s="3" t="str">
        <f t="shared" si="103"/>
        <v>EGY-zan pin assuf S.A.E.-39</v>
      </c>
      <c r="S971" s="3" t="str">
        <f t="shared" si="104"/>
        <v>748</v>
      </c>
    </row>
    <row r="972" spans="1:19" ht="12.75" customHeight="1" x14ac:dyDescent="0.3">
      <c r="A972" s="2">
        <v>974</v>
      </c>
      <c r="B972" s="2" t="s">
        <v>483</v>
      </c>
      <c r="C972" s="2" t="s">
        <v>13</v>
      </c>
      <c r="D972" s="2" t="s">
        <v>20</v>
      </c>
      <c r="F972" s="2">
        <v>30</v>
      </c>
      <c r="G972" s="3">
        <v>13</v>
      </c>
      <c r="H972" s="3" t="str">
        <f>IF(E972="","non terminato","terminato")</f>
        <v>non terminato</v>
      </c>
      <c r="J972" s="2">
        <v>974</v>
      </c>
      <c r="K972" s="2" t="str">
        <f t="shared" si="98"/>
        <v>N4889213</v>
      </c>
      <c r="L972" s="2" t="str">
        <f t="shared" si="99"/>
        <v>EGY</v>
      </c>
      <c r="M972" s="2" t="str">
        <f t="shared" si="100"/>
        <v>zan pin assuf S.A.E.</v>
      </c>
      <c r="N972" s="2" t="str">
        <f t="shared" si="101"/>
        <v/>
      </c>
      <c r="O972" s="2">
        <v>30</v>
      </c>
      <c r="P972" s="3">
        <v>13</v>
      </c>
      <c r="Q972" s="3">
        <f t="shared" si="102"/>
        <v>390</v>
      </c>
      <c r="R972" s="3" t="str">
        <f t="shared" si="103"/>
        <v>EGY-zan pin assuf S.A.E.-13</v>
      </c>
      <c r="S972" s="3" t="str">
        <f t="shared" si="104"/>
        <v>889</v>
      </c>
    </row>
    <row r="973" spans="1:19" ht="12.75" customHeight="1" x14ac:dyDescent="0.3">
      <c r="A973" s="2">
        <v>975</v>
      </c>
      <c r="B973" s="2" t="s">
        <v>484</v>
      </c>
      <c r="C973" s="2" t="s">
        <v>13</v>
      </c>
      <c r="D973" s="2" t="s">
        <v>20</v>
      </c>
      <c r="F973" s="2">
        <v>30</v>
      </c>
      <c r="G973" s="3">
        <v>40</v>
      </c>
      <c r="H973" s="3" t="str">
        <f>IF(E973="","non terminato","terminato")</f>
        <v>non terminato</v>
      </c>
      <c r="J973" s="2">
        <v>975</v>
      </c>
      <c r="K973" s="2" t="str">
        <f t="shared" si="98"/>
        <v>W6658151</v>
      </c>
      <c r="L973" s="2" t="str">
        <f t="shared" si="99"/>
        <v>EGY</v>
      </c>
      <c r="M973" s="2" t="str">
        <f t="shared" si="100"/>
        <v>zan pin assuf S.A.E.</v>
      </c>
      <c r="N973" s="2" t="str">
        <f t="shared" si="101"/>
        <v/>
      </c>
      <c r="O973" s="2">
        <v>30</v>
      </c>
      <c r="P973" s="3">
        <v>40</v>
      </c>
      <c r="Q973" s="3">
        <f t="shared" si="102"/>
        <v>1200</v>
      </c>
      <c r="R973" s="3" t="str">
        <f t="shared" si="103"/>
        <v>EGY-zan pin assuf S.A.E.-40</v>
      </c>
      <c r="S973" s="3" t="str">
        <f t="shared" si="104"/>
        <v>658</v>
      </c>
    </row>
    <row r="974" spans="1:19" ht="12.75" customHeight="1" x14ac:dyDescent="0.3">
      <c r="A974" s="2">
        <v>976</v>
      </c>
      <c r="B974" s="2" t="s">
        <v>484</v>
      </c>
      <c r="C974" s="2" t="s">
        <v>13</v>
      </c>
      <c r="D974" s="2" t="s">
        <v>20</v>
      </c>
      <c r="E974" s="7" t="s">
        <v>10</v>
      </c>
      <c r="F974" s="2">
        <v>0</v>
      </c>
      <c r="G974" s="3">
        <v>24</v>
      </c>
      <c r="H974" s="3" t="s">
        <v>10</v>
      </c>
      <c r="J974" s="2">
        <v>976</v>
      </c>
      <c r="K974" s="2" t="str">
        <f t="shared" si="98"/>
        <v>W6658151</v>
      </c>
      <c r="L974" s="2" t="str">
        <f t="shared" si="99"/>
        <v>EGY</v>
      </c>
      <c r="M974" s="2" t="str">
        <f t="shared" si="100"/>
        <v>zan pin assuf S.A.E.</v>
      </c>
      <c r="N974" s="2" t="str">
        <f t="shared" si="101"/>
        <v>terminato</v>
      </c>
      <c r="O974" s="2">
        <v>0</v>
      </c>
      <c r="P974" s="3">
        <v>24</v>
      </c>
      <c r="Q974" s="3" t="str">
        <f t="shared" si="102"/>
        <v/>
      </c>
      <c r="R974" s="3" t="str">
        <f t="shared" si="103"/>
        <v>EGY-zan pin assuf S.A.E.-24</v>
      </c>
      <c r="S974" s="3" t="str">
        <f t="shared" si="104"/>
        <v>658</v>
      </c>
    </row>
    <row r="975" spans="1:19" ht="12.75" customHeight="1" x14ac:dyDescent="0.3">
      <c r="A975" s="2">
        <v>977</v>
      </c>
      <c r="B975" s="2" t="s">
        <v>485</v>
      </c>
      <c r="C975" s="2" t="s">
        <v>13</v>
      </c>
      <c r="D975" s="2" t="s">
        <v>12</v>
      </c>
      <c r="F975" s="2">
        <v>20</v>
      </c>
      <c r="G975" s="3">
        <v>30</v>
      </c>
      <c r="H975" s="3" t="str">
        <f>IF(E975="","non terminato","terminato")</f>
        <v>non terminato</v>
      </c>
      <c r="J975" s="2">
        <v>977</v>
      </c>
      <c r="K975" s="2" t="str">
        <f t="shared" si="98"/>
        <v>A1591320</v>
      </c>
      <c r="L975" s="2" t="str">
        <f t="shared" si="99"/>
        <v>EGY</v>
      </c>
      <c r="M975" s="2" t="str">
        <f t="shared" si="100"/>
        <v>ccc order</v>
      </c>
      <c r="N975" s="2" t="str">
        <f t="shared" si="101"/>
        <v/>
      </c>
      <c r="O975" s="2">
        <v>20</v>
      </c>
      <c r="P975" s="3">
        <v>30</v>
      </c>
      <c r="Q975" s="3">
        <f t="shared" si="102"/>
        <v>600</v>
      </c>
      <c r="R975" s="3" t="str">
        <f t="shared" si="103"/>
        <v>EGY-ccc order-30</v>
      </c>
      <c r="S975" s="3" t="str">
        <f t="shared" si="104"/>
        <v>591</v>
      </c>
    </row>
    <row r="976" spans="1:19" ht="12.75" customHeight="1" x14ac:dyDescent="0.3">
      <c r="A976" s="2">
        <v>978</v>
      </c>
      <c r="B976" s="2" t="s">
        <v>485</v>
      </c>
      <c r="C976" s="2" t="s">
        <v>13</v>
      </c>
      <c r="D976" s="2" t="s">
        <v>12</v>
      </c>
      <c r="F976" s="2">
        <v>30</v>
      </c>
      <c r="G976" s="3">
        <v>19</v>
      </c>
      <c r="H976" s="3" t="str">
        <f>IF(E976="","non terminato","terminato")</f>
        <v>non terminato</v>
      </c>
      <c r="J976" s="2">
        <v>978</v>
      </c>
      <c r="K976" s="2" t="str">
        <f t="shared" si="98"/>
        <v>A1591320</v>
      </c>
      <c r="L976" s="2" t="str">
        <f t="shared" si="99"/>
        <v>EGY</v>
      </c>
      <c r="M976" s="2" t="str">
        <f t="shared" si="100"/>
        <v>ccc order</v>
      </c>
      <c r="N976" s="2" t="str">
        <f t="shared" si="101"/>
        <v/>
      </c>
      <c r="O976" s="2">
        <v>30</v>
      </c>
      <c r="P976" s="3">
        <v>19</v>
      </c>
      <c r="Q976" s="3">
        <f t="shared" si="102"/>
        <v>570</v>
      </c>
      <c r="R976" s="3" t="str">
        <f t="shared" si="103"/>
        <v>EGY-ccc order-19</v>
      </c>
      <c r="S976" s="3" t="str">
        <f t="shared" si="104"/>
        <v>591</v>
      </c>
    </row>
    <row r="977" spans="1:19" ht="12.75" customHeight="1" x14ac:dyDescent="0.3">
      <c r="A977" s="2">
        <v>979</v>
      </c>
      <c r="B977" s="2" t="s">
        <v>485</v>
      </c>
      <c r="C977" s="2" t="s">
        <v>13</v>
      </c>
      <c r="D977" s="2" t="s">
        <v>12</v>
      </c>
      <c r="E977" s="7" t="s">
        <v>10</v>
      </c>
      <c r="F977" s="2">
        <v>0</v>
      </c>
      <c r="G977" s="3">
        <v>24</v>
      </c>
      <c r="H977" s="3" t="s">
        <v>10</v>
      </c>
      <c r="J977" s="2">
        <v>979</v>
      </c>
      <c r="K977" s="2" t="str">
        <f t="shared" si="98"/>
        <v>A1591320</v>
      </c>
      <c r="L977" s="2" t="str">
        <f t="shared" si="99"/>
        <v>EGY</v>
      </c>
      <c r="M977" s="2" t="str">
        <f t="shared" si="100"/>
        <v>ccc order</v>
      </c>
      <c r="N977" s="2" t="str">
        <f t="shared" si="101"/>
        <v>terminato</v>
      </c>
      <c r="O977" s="2">
        <v>0</v>
      </c>
      <c r="P977" s="3">
        <v>24</v>
      </c>
      <c r="Q977" s="3" t="str">
        <f t="shared" si="102"/>
        <v/>
      </c>
      <c r="R977" s="3" t="str">
        <f t="shared" si="103"/>
        <v>EGY-ccc order-24</v>
      </c>
      <c r="S977" s="3" t="str">
        <f t="shared" si="104"/>
        <v>591</v>
      </c>
    </row>
    <row r="978" spans="1:19" ht="12.75" customHeight="1" x14ac:dyDescent="0.3">
      <c r="A978" s="2">
        <v>980</v>
      </c>
      <c r="B978" s="2" t="s">
        <v>486</v>
      </c>
      <c r="C978" s="2" t="s">
        <v>13</v>
      </c>
      <c r="D978" s="2" t="s">
        <v>12</v>
      </c>
      <c r="F978" s="2">
        <v>20</v>
      </c>
      <c r="G978" s="3">
        <v>10</v>
      </c>
      <c r="H978" s="3" t="str">
        <f>IF(E978="","non terminato","terminato")</f>
        <v>non terminato</v>
      </c>
      <c r="J978" s="2">
        <v>980</v>
      </c>
      <c r="K978" s="2" t="str">
        <f t="shared" si="98"/>
        <v>K9160922</v>
      </c>
      <c r="L978" s="2" t="str">
        <f t="shared" si="99"/>
        <v>EGY</v>
      </c>
      <c r="M978" s="2" t="str">
        <f t="shared" si="100"/>
        <v>ccc order</v>
      </c>
      <c r="N978" s="2" t="str">
        <f t="shared" si="101"/>
        <v/>
      </c>
      <c r="O978" s="2">
        <v>20</v>
      </c>
      <c r="P978" s="3">
        <v>10</v>
      </c>
      <c r="Q978" s="3">
        <f t="shared" si="102"/>
        <v>200</v>
      </c>
      <c r="R978" s="3" t="str">
        <f t="shared" si="103"/>
        <v>EGY-ccc order-10</v>
      </c>
      <c r="S978" s="3" t="str">
        <f t="shared" si="104"/>
        <v>160</v>
      </c>
    </row>
    <row r="979" spans="1:19" ht="12.75" customHeight="1" x14ac:dyDescent="0.3">
      <c r="A979" s="2">
        <v>981</v>
      </c>
      <c r="B979" s="2" t="s">
        <v>486</v>
      </c>
      <c r="C979" s="2" t="s">
        <v>13</v>
      </c>
      <c r="D979" s="2" t="s">
        <v>12</v>
      </c>
      <c r="F979" s="2">
        <v>30</v>
      </c>
      <c r="G979" s="3">
        <v>22</v>
      </c>
      <c r="H979" s="3" t="str">
        <f>IF(E979="","non terminato","terminato")</f>
        <v>non terminato</v>
      </c>
      <c r="J979" s="2">
        <v>981</v>
      </c>
      <c r="K979" s="2" t="str">
        <f t="shared" si="98"/>
        <v>K9160922</v>
      </c>
      <c r="L979" s="2" t="str">
        <f t="shared" si="99"/>
        <v>EGY</v>
      </c>
      <c r="M979" s="2" t="str">
        <f t="shared" si="100"/>
        <v>ccc order</v>
      </c>
      <c r="N979" s="2" t="str">
        <f t="shared" si="101"/>
        <v/>
      </c>
      <c r="O979" s="2">
        <v>30</v>
      </c>
      <c r="P979" s="3">
        <v>22</v>
      </c>
      <c r="Q979" s="3">
        <f t="shared" si="102"/>
        <v>660</v>
      </c>
      <c r="R979" s="3" t="str">
        <f t="shared" si="103"/>
        <v>EGY-ccc order-22</v>
      </c>
      <c r="S979" s="3" t="str">
        <f t="shared" si="104"/>
        <v>160</v>
      </c>
    </row>
    <row r="980" spans="1:19" ht="12.75" customHeight="1" x14ac:dyDescent="0.3">
      <c r="A980" s="2">
        <v>982</v>
      </c>
      <c r="B980" s="2" t="s">
        <v>486</v>
      </c>
      <c r="C980" s="2" t="s">
        <v>13</v>
      </c>
      <c r="D980" s="2" t="s">
        <v>12</v>
      </c>
      <c r="E980" s="7" t="s">
        <v>10</v>
      </c>
      <c r="F980" s="2">
        <v>0</v>
      </c>
      <c r="G980" s="3">
        <v>26</v>
      </c>
      <c r="H980" s="3" t="s">
        <v>10</v>
      </c>
      <c r="J980" s="2">
        <v>982</v>
      </c>
      <c r="K980" s="2" t="str">
        <f t="shared" si="98"/>
        <v>K9160922</v>
      </c>
      <c r="L980" s="2" t="str">
        <f t="shared" si="99"/>
        <v>EGY</v>
      </c>
      <c r="M980" s="2" t="str">
        <f t="shared" si="100"/>
        <v>ccc order</v>
      </c>
      <c r="N980" s="2" t="str">
        <f t="shared" si="101"/>
        <v>terminato</v>
      </c>
      <c r="O980" s="2">
        <v>0</v>
      </c>
      <c r="P980" s="3">
        <v>26</v>
      </c>
      <c r="Q980" s="3" t="str">
        <f t="shared" si="102"/>
        <v/>
      </c>
      <c r="R980" s="3" t="str">
        <f t="shared" si="103"/>
        <v>EGY-ccc order-26</v>
      </c>
      <c r="S980" s="3" t="str">
        <f t="shared" si="104"/>
        <v>160</v>
      </c>
    </row>
    <row r="981" spans="1:19" ht="12.75" customHeight="1" x14ac:dyDescent="0.3">
      <c r="A981" s="2">
        <v>983</v>
      </c>
      <c r="B981" s="2" t="s">
        <v>486</v>
      </c>
      <c r="C981" s="2" t="s">
        <v>13</v>
      </c>
      <c r="D981" s="2" t="s">
        <v>12</v>
      </c>
      <c r="F981" s="2">
        <v>20</v>
      </c>
      <c r="G981" s="3">
        <v>35</v>
      </c>
      <c r="H981" s="3" t="str">
        <f>IF(E981="","non terminato","terminato")</f>
        <v>non terminato</v>
      </c>
      <c r="J981" s="2">
        <v>983</v>
      </c>
      <c r="K981" s="2" t="str">
        <f t="shared" si="98"/>
        <v>K9160922</v>
      </c>
      <c r="L981" s="2" t="str">
        <f t="shared" si="99"/>
        <v>EGY</v>
      </c>
      <c r="M981" s="2" t="str">
        <f t="shared" si="100"/>
        <v>ccc order</v>
      </c>
      <c r="N981" s="2" t="str">
        <f t="shared" si="101"/>
        <v/>
      </c>
      <c r="O981" s="2">
        <v>20</v>
      </c>
      <c r="P981" s="3">
        <v>35</v>
      </c>
      <c r="Q981" s="3">
        <f t="shared" si="102"/>
        <v>700</v>
      </c>
      <c r="R981" s="3" t="str">
        <f t="shared" si="103"/>
        <v>EGY-ccc order-35</v>
      </c>
      <c r="S981" s="3" t="str">
        <f t="shared" si="104"/>
        <v>160</v>
      </c>
    </row>
    <row r="982" spans="1:19" ht="12.75" customHeight="1" x14ac:dyDescent="0.3">
      <c r="A982" s="2">
        <v>984</v>
      </c>
      <c r="B982" s="2" t="s">
        <v>487</v>
      </c>
      <c r="C982" s="2" t="s">
        <v>13</v>
      </c>
      <c r="D982" s="2" t="s">
        <v>12</v>
      </c>
      <c r="E982" s="7" t="s">
        <v>10</v>
      </c>
      <c r="F982" s="2">
        <v>0</v>
      </c>
      <c r="G982" s="3">
        <v>23</v>
      </c>
      <c r="H982" s="3" t="s">
        <v>10</v>
      </c>
      <c r="J982" s="2">
        <v>984</v>
      </c>
      <c r="K982" s="2" t="str">
        <f t="shared" si="98"/>
        <v>Y1570073</v>
      </c>
      <c r="L982" s="2" t="str">
        <f t="shared" si="99"/>
        <v>EGY</v>
      </c>
      <c r="M982" s="2" t="str">
        <f t="shared" si="100"/>
        <v>ccc order</v>
      </c>
      <c r="N982" s="2" t="str">
        <f t="shared" si="101"/>
        <v>terminato</v>
      </c>
      <c r="O982" s="2">
        <v>0</v>
      </c>
      <c r="P982" s="3">
        <v>23</v>
      </c>
      <c r="Q982" s="3" t="str">
        <f t="shared" si="102"/>
        <v/>
      </c>
      <c r="R982" s="3" t="str">
        <f t="shared" si="103"/>
        <v>EGY-ccc order-23</v>
      </c>
      <c r="S982" s="3" t="str">
        <f t="shared" si="104"/>
        <v>570</v>
      </c>
    </row>
    <row r="983" spans="1:19" ht="12.75" customHeight="1" x14ac:dyDescent="0.3">
      <c r="A983" s="2">
        <v>985</v>
      </c>
      <c r="B983" s="2" t="s">
        <v>488</v>
      </c>
      <c r="C983" s="2" t="s">
        <v>27</v>
      </c>
      <c r="D983" s="2" t="s">
        <v>15</v>
      </c>
      <c r="E983" s="7" t="s">
        <v>10</v>
      </c>
      <c r="F983" s="2">
        <v>0</v>
      </c>
      <c r="G983" s="3">
        <v>38</v>
      </c>
      <c r="H983" s="3" t="s">
        <v>10</v>
      </c>
      <c r="J983" s="2">
        <v>985</v>
      </c>
      <c r="K983" s="2" t="str">
        <f t="shared" si="98"/>
        <v>K0529086</v>
      </c>
      <c r="L983" s="2" t="str">
        <f t="shared" si="99"/>
        <v>NON PRESENTE</v>
      </c>
      <c r="M983" s="2" t="str">
        <f t="shared" si="100"/>
        <v>EGYPTIAN SAE</v>
      </c>
      <c r="N983" s="2" t="str">
        <f t="shared" si="101"/>
        <v>terminato</v>
      </c>
      <c r="O983" s="2">
        <v>0</v>
      </c>
      <c r="P983" s="3">
        <v>38</v>
      </c>
      <c r="Q983" s="3" t="str">
        <f t="shared" si="102"/>
        <v/>
      </c>
      <c r="R983" s="3" t="str">
        <f t="shared" si="103"/>
        <v>NON PRESENTE-EGYPTIAN SAE-38</v>
      </c>
      <c r="S983" s="3" t="str">
        <f t="shared" si="104"/>
        <v>529</v>
      </c>
    </row>
    <row r="984" spans="1:19" ht="12.75" customHeight="1" x14ac:dyDescent="0.3">
      <c r="A984" s="2">
        <v>986</v>
      </c>
      <c r="B984" s="2" t="s">
        <v>488</v>
      </c>
      <c r="C984" s="2" t="s">
        <v>27</v>
      </c>
      <c r="D984" s="2" t="s">
        <v>15</v>
      </c>
      <c r="F984" s="2">
        <v>20</v>
      </c>
      <c r="G984" s="3">
        <v>14</v>
      </c>
      <c r="H984" s="3" t="str">
        <f>IF(E984="","non terminato","terminato")</f>
        <v>non terminato</v>
      </c>
      <c r="J984" s="2">
        <v>986</v>
      </c>
      <c r="K984" s="2" t="str">
        <f t="shared" si="98"/>
        <v>K0529086</v>
      </c>
      <c r="L984" s="2" t="str">
        <f t="shared" si="99"/>
        <v>NON PRESENTE</v>
      </c>
      <c r="M984" s="2" t="str">
        <f t="shared" si="100"/>
        <v>EGYPTIAN SAE</v>
      </c>
      <c r="N984" s="2" t="str">
        <f t="shared" si="101"/>
        <v/>
      </c>
      <c r="O984" s="2">
        <v>20</v>
      </c>
      <c r="P984" s="3">
        <v>14</v>
      </c>
      <c r="Q984" s="3">
        <f t="shared" si="102"/>
        <v>280</v>
      </c>
      <c r="R984" s="3" t="str">
        <f t="shared" si="103"/>
        <v>NON PRESENTE-EGYPTIAN SAE-14</v>
      </c>
      <c r="S984" s="3" t="str">
        <f t="shared" si="104"/>
        <v>529</v>
      </c>
    </row>
    <row r="985" spans="1:19" ht="12.75" customHeight="1" x14ac:dyDescent="0.3">
      <c r="A985" s="2">
        <v>987</v>
      </c>
      <c r="B985" s="2" t="s">
        <v>489</v>
      </c>
      <c r="C985" s="2" t="s">
        <v>13</v>
      </c>
      <c r="D985" s="2" t="s">
        <v>20</v>
      </c>
      <c r="F985" s="2">
        <v>30</v>
      </c>
      <c r="G985" s="3">
        <v>34</v>
      </c>
      <c r="H985" s="3" t="str">
        <f>IF(E985="","non terminato","terminato")</f>
        <v>non terminato</v>
      </c>
      <c r="J985" s="2">
        <v>987</v>
      </c>
      <c r="K985" s="2" t="str">
        <f t="shared" si="98"/>
        <v>K3251894</v>
      </c>
      <c r="L985" s="2" t="str">
        <f t="shared" si="99"/>
        <v>EGY</v>
      </c>
      <c r="M985" s="2" t="str">
        <f t="shared" si="100"/>
        <v>zan pin assuf S.A.E.</v>
      </c>
      <c r="N985" s="2" t="str">
        <f t="shared" si="101"/>
        <v/>
      </c>
      <c r="O985" s="2">
        <v>30</v>
      </c>
      <c r="P985" s="3">
        <v>34</v>
      </c>
      <c r="Q985" s="3">
        <f t="shared" si="102"/>
        <v>1020</v>
      </c>
      <c r="R985" s="3" t="str">
        <f t="shared" si="103"/>
        <v>EGY-zan pin assuf S.A.E.-34</v>
      </c>
      <c r="S985" s="3" t="str">
        <f t="shared" si="104"/>
        <v>251</v>
      </c>
    </row>
    <row r="986" spans="1:19" ht="12.75" customHeight="1" x14ac:dyDescent="0.3">
      <c r="A986" s="2">
        <v>988</v>
      </c>
      <c r="B986" s="2" t="s">
        <v>489</v>
      </c>
      <c r="C986" s="2" t="s">
        <v>13</v>
      </c>
      <c r="D986" s="2" t="s">
        <v>20</v>
      </c>
      <c r="F986" s="2">
        <v>20</v>
      </c>
      <c r="G986" s="3">
        <v>18</v>
      </c>
      <c r="H986" s="3" t="str">
        <f>IF(E986="","non terminato","terminato")</f>
        <v>non terminato</v>
      </c>
      <c r="J986" s="2">
        <v>988</v>
      </c>
      <c r="K986" s="2" t="str">
        <f t="shared" si="98"/>
        <v>K3251894</v>
      </c>
      <c r="L986" s="2" t="str">
        <f t="shared" si="99"/>
        <v>EGY</v>
      </c>
      <c r="M986" s="2" t="str">
        <f t="shared" si="100"/>
        <v>zan pin assuf S.A.E.</v>
      </c>
      <c r="N986" s="2" t="str">
        <f t="shared" si="101"/>
        <v/>
      </c>
      <c r="O986" s="2">
        <v>20</v>
      </c>
      <c r="P986" s="3">
        <v>18</v>
      </c>
      <c r="Q986" s="3">
        <f t="shared" si="102"/>
        <v>360</v>
      </c>
      <c r="R986" s="3" t="str">
        <f t="shared" si="103"/>
        <v>EGY-zan pin assuf S.A.E.-18</v>
      </c>
      <c r="S986" s="3" t="str">
        <f t="shared" si="104"/>
        <v>251</v>
      </c>
    </row>
    <row r="987" spans="1:19" ht="12.75" customHeight="1" x14ac:dyDescent="0.3">
      <c r="A987" s="2">
        <v>989</v>
      </c>
      <c r="B987" s="2" t="s">
        <v>489</v>
      </c>
      <c r="C987" s="2" t="s">
        <v>13</v>
      </c>
      <c r="D987" s="2" t="s">
        <v>20</v>
      </c>
      <c r="E987" s="7" t="s">
        <v>10</v>
      </c>
      <c r="F987" s="2">
        <v>0</v>
      </c>
      <c r="G987" s="3">
        <v>14</v>
      </c>
      <c r="H987" s="3" t="s">
        <v>10</v>
      </c>
      <c r="J987" s="2">
        <v>989</v>
      </c>
      <c r="K987" s="2" t="str">
        <f t="shared" si="98"/>
        <v>K3251894</v>
      </c>
      <c r="L987" s="2" t="str">
        <f t="shared" si="99"/>
        <v>EGY</v>
      </c>
      <c r="M987" s="2" t="str">
        <f t="shared" si="100"/>
        <v>zan pin assuf S.A.E.</v>
      </c>
      <c r="N987" s="2" t="str">
        <f t="shared" si="101"/>
        <v>terminato</v>
      </c>
      <c r="O987" s="2">
        <v>0</v>
      </c>
      <c r="P987" s="3">
        <v>14</v>
      </c>
      <c r="Q987" s="3" t="str">
        <f t="shared" si="102"/>
        <v/>
      </c>
      <c r="R987" s="3" t="str">
        <f t="shared" si="103"/>
        <v>EGY-zan pin assuf S.A.E.-14</v>
      </c>
      <c r="S987" s="3" t="str">
        <f t="shared" si="104"/>
        <v>251</v>
      </c>
    </row>
    <row r="988" spans="1:19" ht="12.75" customHeight="1" x14ac:dyDescent="0.3">
      <c r="A988" s="2">
        <v>990</v>
      </c>
      <c r="B988" s="2" t="s">
        <v>490</v>
      </c>
      <c r="C988" s="2" t="s">
        <v>13</v>
      </c>
      <c r="D988" s="2" t="s">
        <v>20</v>
      </c>
      <c r="E988" s="7" t="s">
        <v>10</v>
      </c>
      <c r="F988" s="2">
        <v>0</v>
      </c>
      <c r="G988" s="3">
        <v>20</v>
      </c>
      <c r="H988" s="3" t="s">
        <v>10</v>
      </c>
      <c r="J988" s="2">
        <v>990</v>
      </c>
      <c r="K988" s="2" t="str">
        <f t="shared" si="98"/>
        <v>A1295887</v>
      </c>
      <c r="L988" s="2" t="str">
        <f t="shared" si="99"/>
        <v>EGY</v>
      </c>
      <c r="M988" s="2" t="str">
        <f t="shared" si="100"/>
        <v>zan pin assuf S.A.E.</v>
      </c>
      <c r="N988" s="2" t="str">
        <f t="shared" si="101"/>
        <v>terminato</v>
      </c>
      <c r="O988" s="2">
        <v>0</v>
      </c>
      <c r="P988" s="3">
        <v>20</v>
      </c>
      <c r="Q988" s="3" t="str">
        <f t="shared" si="102"/>
        <v/>
      </c>
      <c r="R988" s="3" t="str">
        <f t="shared" si="103"/>
        <v>EGY-zan pin assuf S.A.E.-20</v>
      </c>
      <c r="S988" s="3" t="str">
        <f t="shared" si="104"/>
        <v>295</v>
      </c>
    </row>
    <row r="989" spans="1:19" ht="12.75" customHeight="1" x14ac:dyDescent="0.3">
      <c r="A989" s="2">
        <v>991</v>
      </c>
      <c r="B989" s="2" t="s">
        <v>490</v>
      </c>
      <c r="C989" s="2" t="s">
        <v>13</v>
      </c>
      <c r="D989" s="2" t="s">
        <v>20</v>
      </c>
      <c r="F989" s="2">
        <v>20</v>
      </c>
      <c r="G989" s="3">
        <v>20</v>
      </c>
      <c r="H989" s="3" t="str">
        <f>IF(E989="","non terminato","terminato")</f>
        <v>non terminato</v>
      </c>
      <c r="J989" s="2">
        <v>991</v>
      </c>
      <c r="K989" s="2" t="str">
        <f t="shared" si="98"/>
        <v>A1295887</v>
      </c>
      <c r="L989" s="2" t="str">
        <f t="shared" si="99"/>
        <v>EGY</v>
      </c>
      <c r="M989" s="2" t="str">
        <f t="shared" si="100"/>
        <v>zan pin assuf S.A.E.</v>
      </c>
      <c r="N989" s="2" t="str">
        <f t="shared" si="101"/>
        <v/>
      </c>
      <c r="O989" s="2">
        <v>20</v>
      </c>
      <c r="P989" s="3">
        <v>20</v>
      </c>
      <c r="Q989" s="3">
        <f t="shared" si="102"/>
        <v>400</v>
      </c>
      <c r="R989" s="3" t="str">
        <f t="shared" si="103"/>
        <v>EGY-zan pin assuf S.A.E.-20</v>
      </c>
      <c r="S989" s="3" t="str">
        <f t="shared" si="104"/>
        <v>295</v>
      </c>
    </row>
    <row r="990" spans="1:19" ht="12.75" customHeight="1" x14ac:dyDescent="0.3">
      <c r="A990" s="2">
        <v>992</v>
      </c>
      <c r="B990" s="2" t="s">
        <v>490</v>
      </c>
      <c r="C990" s="2" t="s">
        <v>13</v>
      </c>
      <c r="D990" s="2" t="s">
        <v>20</v>
      </c>
      <c r="F990" s="2">
        <v>30</v>
      </c>
      <c r="G990" s="3">
        <v>18</v>
      </c>
      <c r="H990" s="3" t="str">
        <f>IF(E990="","non terminato","terminato")</f>
        <v>non terminato</v>
      </c>
      <c r="J990" s="2">
        <v>992</v>
      </c>
      <c r="K990" s="2" t="str">
        <f t="shared" si="98"/>
        <v>A1295887</v>
      </c>
      <c r="L990" s="2" t="str">
        <f t="shared" si="99"/>
        <v>EGY</v>
      </c>
      <c r="M990" s="2" t="str">
        <f t="shared" si="100"/>
        <v>zan pin assuf S.A.E.</v>
      </c>
      <c r="N990" s="2" t="str">
        <f t="shared" si="101"/>
        <v/>
      </c>
      <c r="O990" s="2">
        <v>30</v>
      </c>
      <c r="P990" s="3">
        <v>18</v>
      </c>
      <c r="Q990" s="3">
        <f t="shared" si="102"/>
        <v>540</v>
      </c>
      <c r="R990" s="3" t="str">
        <f t="shared" si="103"/>
        <v>EGY-zan pin assuf S.A.E.-18</v>
      </c>
      <c r="S990" s="3" t="str">
        <f t="shared" si="104"/>
        <v>295</v>
      </c>
    </row>
    <row r="991" spans="1:19" ht="12.75" customHeight="1" x14ac:dyDescent="0.3">
      <c r="A991" s="2">
        <v>993</v>
      </c>
      <c r="B991" s="2" t="s">
        <v>491</v>
      </c>
      <c r="C991" s="2" t="s">
        <v>13</v>
      </c>
      <c r="D991" s="2" t="s">
        <v>12</v>
      </c>
      <c r="E991" s="7" t="s">
        <v>10</v>
      </c>
      <c r="F991" s="2">
        <v>0</v>
      </c>
      <c r="G991" s="3">
        <v>26</v>
      </c>
      <c r="H991" s="3" t="s">
        <v>10</v>
      </c>
      <c r="J991" s="2">
        <v>993</v>
      </c>
      <c r="K991" s="2" t="str">
        <f t="shared" si="98"/>
        <v>M6017382</v>
      </c>
      <c r="L991" s="2" t="str">
        <f t="shared" si="99"/>
        <v>EGY</v>
      </c>
      <c r="M991" s="2" t="str">
        <f t="shared" si="100"/>
        <v>ccc order</v>
      </c>
      <c r="N991" s="2" t="str">
        <f t="shared" si="101"/>
        <v>terminato</v>
      </c>
      <c r="O991" s="2">
        <v>0</v>
      </c>
      <c r="P991" s="3">
        <v>26</v>
      </c>
      <c r="Q991" s="3" t="str">
        <f t="shared" si="102"/>
        <v/>
      </c>
      <c r="R991" s="3" t="str">
        <f t="shared" si="103"/>
        <v>EGY-ccc order-26</v>
      </c>
      <c r="S991" s="3" t="str">
        <f t="shared" si="104"/>
        <v>017</v>
      </c>
    </row>
    <row r="992" spans="1:19" ht="12.75" customHeight="1" x14ac:dyDescent="0.3">
      <c r="A992" s="2">
        <v>994</v>
      </c>
      <c r="B992" s="2" t="s">
        <v>491</v>
      </c>
      <c r="C992" s="2" t="s">
        <v>13</v>
      </c>
      <c r="D992" s="2" t="s">
        <v>12</v>
      </c>
      <c r="F992" s="2">
        <v>30</v>
      </c>
      <c r="G992" s="3">
        <v>19</v>
      </c>
      <c r="H992" s="3" t="str">
        <f>IF(E992="","non terminato","terminato")</f>
        <v>non terminato</v>
      </c>
      <c r="J992" s="2">
        <v>994</v>
      </c>
      <c r="K992" s="2" t="str">
        <f t="shared" si="98"/>
        <v>M6017382</v>
      </c>
      <c r="L992" s="2" t="str">
        <f t="shared" si="99"/>
        <v>EGY</v>
      </c>
      <c r="M992" s="2" t="str">
        <f t="shared" si="100"/>
        <v>ccc order</v>
      </c>
      <c r="N992" s="2" t="str">
        <f t="shared" si="101"/>
        <v/>
      </c>
      <c r="O992" s="2">
        <v>30</v>
      </c>
      <c r="P992" s="3">
        <v>19</v>
      </c>
      <c r="Q992" s="3">
        <f t="shared" si="102"/>
        <v>570</v>
      </c>
      <c r="R992" s="3" t="str">
        <f t="shared" si="103"/>
        <v>EGY-ccc order-19</v>
      </c>
      <c r="S992" s="3" t="str">
        <f t="shared" si="104"/>
        <v>017</v>
      </c>
    </row>
    <row r="993" spans="1:19" ht="12.75" customHeight="1" x14ac:dyDescent="0.3">
      <c r="A993" s="2">
        <v>995</v>
      </c>
      <c r="B993" s="2" t="s">
        <v>491</v>
      </c>
      <c r="C993" s="2" t="s">
        <v>13</v>
      </c>
      <c r="D993" s="2" t="s">
        <v>12</v>
      </c>
      <c r="F993" s="2">
        <v>20</v>
      </c>
      <c r="G993" s="3">
        <v>25</v>
      </c>
      <c r="H993" s="3" t="str">
        <f>IF(E993="","non terminato","terminato")</f>
        <v>non terminato</v>
      </c>
      <c r="J993" s="2">
        <v>995</v>
      </c>
      <c r="K993" s="2" t="str">
        <f t="shared" si="98"/>
        <v>M6017382</v>
      </c>
      <c r="L993" s="2" t="str">
        <f t="shared" si="99"/>
        <v>EGY</v>
      </c>
      <c r="M993" s="2" t="str">
        <f t="shared" si="100"/>
        <v>ccc order</v>
      </c>
      <c r="N993" s="2" t="str">
        <f t="shared" si="101"/>
        <v/>
      </c>
      <c r="O993" s="2">
        <v>20</v>
      </c>
      <c r="P993" s="3">
        <v>25</v>
      </c>
      <c r="Q993" s="3">
        <f t="shared" si="102"/>
        <v>500</v>
      </c>
      <c r="R993" s="3" t="str">
        <f t="shared" si="103"/>
        <v>EGY-ccc order-25</v>
      </c>
      <c r="S993" s="3" t="str">
        <f t="shared" si="104"/>
        <v>017</v>
      </c>
    </row>
    <row r="994" spans="1:19" ht="12.75" customHeight="1" x14ac:dyDescent="0.3">
      <c r="A994" s="2">
        <v>996</v>
      </c>
      <c r="B994" s="2" t="s">
        <v>492</v>
      </c>
      <c r="C994" s="2" t="s">
        <v>27</v>
      </c>
      <c r="D994" s="2" t="s">
        <v>15</v>
      </c>
      <c r="E994" s="7" t="s">
        <v>10</v>
      </c>
      <c r="F994" s="2">
        <v>0</v>
      </c>
      <c r="G994" s="3">
        <v>33</v>
      </c>
      <c r="H994" s="3" t="s">
        <v>10</v>
      </c>
      <c r="J994" s="2">
        <v>996</v>
      </c>
      <c r="K994" s="2" t="str">
        <f t="shared" si="98"/>
        <v>M0360573</v>
      </c>
      <c r="L994" s="2" t="str">
        <f t="shared" si="99"/>
        <v>NON PRESENTE</v>
      </c>
      <c r="M994" s="2" t="str">
        <f t="shared" si="100"/>
        <v>EGYPTIAN SAE</v>
      </c>
      <c r="N994" s="2" t="str">
        <f t="shared" si="101"/>
        <v>terminato</v>
      </c>
      <c r="O994" s="2">
        <v>0</v>
      </c>
      <c r="P994" s="3">
        <v>33</v>
      </c>
      <c r="Q994" s="3" t="str">
        <f t="shared" si="102"/>
        <v/>
      </c>
      <c r="R994" s="3" t="str">
        <f t="shared" si="103"/>
        <v>NON PRESENTE-EGYPTIAN SAE-33</v>
      </c>
      <c r="S994" s="3" t="str">
        <f t="shared" si="104"/>
        <v>360</v>
      </c>
    </row>
    <row r="995" spans="1:19" ht="12.75" customHeight="1" x14ac:dyDescent="0.3">
      <c r="A995" s="2">
        <v>997</v>
      </c>
      <c r="B995" s="2" t="s">
        <v>493</v>
      </c>
      <c r="C995" s="2" t="s">
        <v>13</v>
      </c>
      <c r="D995" s="2" t="s">
        <v>20</v>
      </c>
      <c r="F995" s="2">
        <v>30</v>
      </c>
      <c r="G995" s="3">
        <v>29</v>
      </c>
      <c r="H995" s="3" t="str">
        <f>IF(E995="","non terminato","terminato")</f>
        <v>non terminato</v>
      </c>
      <c r="J995" s="2">
        <v>997</v>
      </c>
      <c r="K995" s="2" t="str">
        <f t="shared" si="98"/>
        <v>M9515422</v>
      </c>
      <c r="L995" s="2" t="str">
        <f t="shared" si="99"/>
        <v>EGY</v>
      </c>
      <c r="M995" s="2" t="str">
        <f t="shared" si="100"/>
        <v>zan pin assuf S.A.E.</v>
      </c>
      <c r="N995" s="2" t="str">
        <f t="shared" si="101"/>
        <v/>
      </c>
      <c r="O995" s="2">
        <v>30</v>
      </c>
      <c r="P995" s="3">
        <v>29</v>
      </c>
      <c r="Q995" s="3">
        <f t="shared" si="102"/>
        <v>870</v>
      </c>
      <c r="R995" s="3" t="str">
        <f t="shared" si="103"/>
        <v>EGY-zan pin assuf S.A.E.-29</v>
      </c>
      <c r="S995" s="3" t="str">
        <f t="shared" si="104"/>
        <v>515</v>
      </c>
    </row>
    <row r="996" spans="1:19" ht="12.75" customHeight="1" x14ac:dyDescent="0.3">
      <c r="A996" s="2">
        <v>998</v>
      </c>
      <c r="B996" s="2" t="s">
        <v>494</v>
      </c>
      <c r="C996" s="2" t="s">
        <v>27</v>
      </c>
      <c r="D996" s="2" t="s">
        <v>15</v>
      </c>
      <c r="F996" s="2">
        <v>30</v>
      </c>
      <c r="G996" s="3">
        <v>32</v>
      </c>
      <c r="H996" s="3" t="str">
        <f>IF(E996="","non terminato","terminato")</f>
        <v>non terminato</v>
      </c>
      <c r="J996" s="2">
        <v>998</v>
      </c>
      <c r="K996" s="2" t="str">
        <f t="shared" si="98"/>
        <v>T7111707</v>
      </c>
      <c r="L996" s="2" t="str">
        <f t="shared" si="99"/>
        <v>NON PRESENTE</v>
      </c>
      <c r="M996" s="2" t="str">
        <f t="shared" si="100"/>
        <v>EGYPTIAN SAE</v>
      </c>
      <c r="N996" s="2" t="str">
        <f t="shared" si="101"/>
        <v/>
      </c>
      <c r="O996" s="2">
        <v>30</v>
      </c>
      <c r="P996" s="3">
        <v>32</v>
      </c>
      <c r="Q996" s="3">
        <f t="shared" si="102"/>
        <v>960</v>
      </c>
      <c r="R996" s="3" t="str">
        <f t="shared" si="103"/>
        <v>NON PRESENTE-EGYPTIAN SAE-32</v>
      </c>
      <c r="S996" s="3" t="str">
        <f t="shared" si="104"/>
        <v>111</v>
      </c>
    </row>
    <row r="997" spans="1:19" ht="12.75" customHeight="1" x14ac:dyDescent="0.3">
      <c r="A997" s="2">
        <v>999</v>
      </c>
      <c r="B997" s="2" t="s">
        <v>494</v>
      </c>
      <c r="C997" s="2" t="s">
        <v>27</v>
      </c>
      <c r="D997" s="2" t="s">
        <v>15</v>
      </c>
      <c r="E997" s="7" t="s">
        <v>10</v>
      </c>
      <c r="F997" s="2">
        <v>0</v>
      </c>
      <c r="G997" s="3">
        <v>29</v>
      </c>
      <c r="H997" s="3" t="s">
        <v>10</v>
      </c>
      <c r="J997" s="2">
        <v>999</v>
      </c>
      <c r="K997" s="2" t="str">
        <f t="shared" si="98"/>
        <v>T7111707</v>
      </c>
      <c r="L997" s="2" t="str">
        <f t="shared" si="99"/>
        <v>NON PRESENTE</v>
      </c>
      <c r="M997" s="2" t="str">
        <f t="shared" si="100"/>
        <v>EGYPTIAN SAE</v>
      </c>
      <c r="N997" s="2" t="str">
        <f t="shared" si="101"/>
        <v>terminato</v>
      </c>
      <c r="O997" s="2">
        <v>0</v>
      </c>
      <c r="P997" s="3">
        <v>29</v>
      </c>
      <c r="Q997" s="3" t="str">
        <f t="shared" si="102"/>
        <v/>
      </c>
      <c r="R997" s="3" t="str">
        <f t="shared" si="103"/>
        <v>NON PRESENTE-EGYPTIAN SAE-29</v>
      </c>
      <c r="S997" s="3" t="str">
        <f t="shared" si="104"/>
        <v>111</v>
      </c>
    </row>
    <row r="998" spans="1:19" ht="12.75" customHeight="1" x14ac:dyDescent="0.3">
      <c r="A998" s="2">
        <v>1000</v>
      </c>
      <c r="B998" s="2" t="s">
        <v>494</v>
      </c>
      <c r="C998" s="2" t="s">
        <v>27</v>
      </c>
      <c r="D998" s="2" t="s">
        <v>15</v>
      </c>
      <c r="F998" s="2">
        <v>20</v>
      </c>
      <c r="G998" s="3">
        <v>39</v>
      </c>
      <c r="H998" s="3" t="str">
        <f>IF(E998="","non terminato","terminato")</f>
        <v>non terminato</v>
      </c>
      <c r="J998" s="2">
        <v>1000</v>
      </c>
      <c r="K998" s="2" t="str">
        <f t="shared" si="98"/>
        <v>T7111707</v>
      </c>
      <c r="L998" s="2" t="str">
        <f t="shared" si="99"/>
        <v>NON PRESENTE</v>
      </c>
      <c r="M998" s="2" t="str">
        <f t="shared" si="100"/>
        <v>EGYPTIAN SAE</v>
      </c>
      <c r="N998" s="2" t="str">
        <f t="shared" si="101"/>
        <v/>
      </c>
      <c r="O998" s="2">
        <v>20</v>
      </c>
      <c r="P998" s="3">
        <v>39</v>
      </c>
      <c r="Q998" s="3">
        <f t="shared" si="102"/>
        <v>780</v>
      </c>
      <c r="R998" s="3" t="str">
        <f t="shared" si="103"/>
        <v>NON PRESENTE-EGYPTIAN SAE-39</v>
      </c>
      <c r="S998" s="3" t="str">
        <f t="shared" si="104"/>
        <v>111</v>
      </c>
    </row>
    <row r="999" spans="1:19" ht="12.75" customHeight="1" x14ac:dyDescent="0.3">
      <c r="A999" s="2">
        <v>1001</v>
      </c>
      <c r="B999" s="2" t="s">
        <v>495</v>
      </c>
      <c r="C999" s="2" t="s">
        <v>13</v>
      </c>
      <c r="D999" s="2" t="s">
        <v>12</v>
      </c>
      <c r="F999" s="2">
        <v>20</v>
      </c>
      <c r="G999" s="3">
        <v>34</v>
      </c>
      <c r="H999" s="3" t="str">
        <f>IF(E999="","non terminato","terminato")</f>
        <v>non terminato</v>
      </c>
      <c r="J999" s="2">
        <v>1001</v>
      </c>
      <c r="K999" s="2" t="str">
        <f t="shared" si="98"/>
        <v>K0002300</v>
      </c>
      <c r="L999" s="2" t="str">
        <f t="shared" si="99"/>
        <v>EGY</v>
      </c>
      <c r="M999" s="2" t="str">
        <f t="shared" si="100"/>
        <v>ccc order</v>
      </c>
      <c r="N999" s="2" t="str">
        <f t="shared" si="101"/>
        <v/>
      </c>
      <c r="O999" s="2">
        <v>20</v>
      </c>
      <c r="P999" s="3">
        <v>34</v>
      </c>
      <c r="Q999" s="3">
        <f t="shared" si="102"/>
        <v>680</v>
      </c>
      <c r="R999" s="3" t="str">
        <f t="shared" si="103"/>
        <v>EGY-ccc order-34</v>
      </c>
      <c r="S999" s="3" t="str">
        <f t="shared" si="104"/>
        <v>002</v>
      </c>
    </row>
    <row r="1000" spans="1:19" ht="12.75" customHeight="1" x14ac:dyDescent="0.3">
      <c r="A1000" s="2">
        <v>1002</v>
      </c>
      <c r="B1000" s="2" t="s">
        <v>495</v>
      </c>
      <c r="C1000" s="2" t="s">
        <v>13</v>
      </c>
      <c r="D1000" s="2" t="s">
        <v>12</v>
      </c>
      <c r="E1000" s="7" t="s">
        <v>10</v>
      </c>
      <c r="F1000" s="2">
        <v>0</v>
      </c>
      <c r="G1000" s="3">
        <v>16</v>
      </c>
      <c r="H1000" s="3" t="s">
        <v>10</v>
      </c>
      <c r="J1000" s="2">
        <v>1002</v>
      </c>
      <c r="K1000" s="2" t="str">
        <f t="shared" si="98"/>
        <v>K0002300</v>
      </c>
      <c r="L1000" s="2" t="str">
        <f t="shared" si="99"/>
        <v>EGY</v>
      </c>
      <c r="M1000" s="2" t="str">
        <f t="shared" si="100"/>
        <v>ccc order</v>
      </c>
      <c r="N1000" s="2" t="str">
        <f t="shared" si="101"/>
        <v>terminato</v>
      </c>
      <c r="O1000" s="2">
        <v>0</v>
      </c>
      <c r="P1000" s="3">
        <v>16</v>
      </c>
      <c r="Q1000" s="3" t="str">
        <f t="shared" si="102"/>
        <v/>
      </c>
      <c r="R1000" s="3" t="str">
        <f t="shared" si="103"/>
        <v>EGY-ccc order-16</v>
      </c>
      <c r="S1000" s="3" t="str">
        <f t="shared" si="104"/>
        <v>002</v>
      </c>
    </row>
    <row r="1001" spans="1:19" ht="12.75" customHeight="1" x14ac:dyDescent="0.3">
      <c r="A1001" s="2">
        <v>1003</v>
      </c>
      <c r="B1001" s="2" t="s">
        <v>496</v>
      </c>
      <c r="C1001" s="2" t="s">
        <v>13</v>
      </c>
      <c r="D1001" s="2" t="s">
        <v>20</v>
      </c>
      <c r="F1001" s="2">
        <v>30</v>
      </c>
      <c r="G1001" s="3">
        <v>20</v>
      </c>
      <c r="H1001" s="3" t="str">
        <f>IF(E1001="","non terminato","terminato")</f>
        <v>non terminato</v>
      </c>
      <c r="J1001" s="2">
        <v>1003</v>
      </c>
      <c r="K1001" s="2" t="str">
        <f t="shared" si="98"/>
        <v>A7613819</v>
      </c>
      <c r="L1001" s="2" t="str">
        <f t="shared" si="99"/>
        <v>EGY</v>
      </c>
      <c r="M1001" s="2" t="str">
        <f t="shared" si="100"/>
        <v>zan pin assuf S.A.E.</v>
      </c>
      <c r="N1001" s="2" t="str">
        <f t="shared" si="101"/>
        <v/>
      </c>
      <c r="O1001" s="2">
        <v>30</v>
      </c>
      <c r="P1001" s="3">
        <v>20</v>
      </c>
      <c r="Q1001" s="3">
        <f t="shared" si="102"/>
        <v>600</v>
      </c>
      <c r="R1001" s="3" t="str">
        <f t="shared" si="103"/>
        <v>EGY-zan pin assuf S.A.E.-20</v>
      </c>
      <c r="S1001" s="3" t="str">
        <f t="shared" si="104"/>
        <v>613</v>
      </c>
    </row>
    <row r="1002" spans="1:19" ht="12.75" customHeight="1" x14ac:dyDescent="0.3">
      <c r="A1002" s="2">
        <v>1004</v>
      </c>
      <c r="B1002" s="2" t="s">
        <v>496</v>
      </c>
      <c r="C1002" s="2" t="s">
        <v>13</v>
      </c>
      <c r="D1002" s="2" t="s">
        <v>20</v>
      </c>
      <c r="F1002" s="2">
        <v>20</v>
      </c>
      <c r="G1002" s="3">
        <v>33</v>
      </c>
      <c r="H1002" s="3" t="str">
        <f>IF(E1002="","non terminato","terminato")</f>
        <v>non terminato</v>
      </c>
      <c r="J1002" s="2">
        <v>1004</v>
      </c>
      <c r="K1002" s="2" t="str">
        <f t="shared" si="98"/>
        <v>A7613819</v>
      </c>
      <c r="L1002" s="2" t="str">
        <f t="shared" si="99"/>
        <v>EGY</v>
      </c>
      <c r="M1002" s="2" t="str">
        <f t="shared" si="100"/>
        <v>zan pin assuf S.A.E.</v>
      </c>
      <c r="N1002" s="2" t="str">
        <f t="shared" si="101"/>
        <v/>
      </c>
      <c r="O1002" s="2">
        <v>20</v>
      </c>
      <c r="P1002" s="3">
        <v>33</v>
      </c>
      <c r="Q1002" s="3">
        <f t="shared" si="102"/>
        <v>660</v>
      </c>
      <c r="R1002" s="3" t="str">
        <f t="shared" si="103"/>
        <v>EGY-zan pin assuf S.A.E.-33</v>
      </c>
      <c r="S1002" s="3" t="str">
        <f t="shared" si="104"/>
        <v>613</v>
      </c>
    </row>
    <row r="1003" spans="1:19" ht="12.75" customHeight="1" x14ac:dyDescent="0.3">
      <c r="A1003" s="2">
        <v>1005</v>
      </c>
      <c r="B1003" s="2" t="s">
        <v>496</v>
      </c>
      <c r="C1003" s="2" t="s">
        <v>13</v>
      </c>
      <c r="D1003" s="2" t="s">
        <v>20</v>
      </c>
      <c r="E1003" s="7" t="s">
        <v>10</v>
      </c>
      <c r="F1003" s="2">
        <v>0</v>
      </c>
      <c r="G1003" s="3">
        <v>33</v>
      </c>
      <c r="H1003" s="3" t="s">
        <v>10</v>
      </c>
      <c r="J1003" s="2">
        <v>1005</v>
      </c>
      <c r="K1003" s="2" t="str">
        <f t="shared" si="98"/>
        <v>A7613819</v>
      </c>
      <c r="L1003" s="2" t="str">
        <f t="shared" si="99"/>
        <v>EGY</v>
      </c>
      <c r="M1003" s="2" t="str">
        <f t="shared" si="100"/>
        <v>zan pin assuf S.A.E.</v>
      </c>
      <c r="N1003" s="2" t="str">
        <f t="shared" si="101"/>
        <v>terminato</v>
      </c>
      <c r="O1003" s="2">
        <v>0</v>
      </c>
      <c r="P1003" s="3">
        <v>33</v>
      </c>
      <c r="Q1003" s="3" t="str">
        <f t="shared" si="102"/>
        <v/>
      </c>
      <c r="R1003" s="3" t="str">
        <f t="shared" si="103"/>
        <v>EGY-zan pin assuf S.A.E.-33</v>
      </c>
      <c r="S1003" s="3" t="str">
        <f t="shared" si="104"/>
        <v>613</v>
      </c>
    </row>
    <row r="1004" spans="1:19" ht="12.75" customHeight="1" x14ac:dyDescent="0.3">
      <c r="A1004" s="2">
        <v>1006</v>
      </c>
      <c r="B1004" s="2" t="s">
        <v>497</v>
      </c>
      <c r="C1004" s="2" t="s">
        <v>13</v>
      </c>
      <c r="D1004" s="2" t="s">
        <v>20</v>
      </c>
      <c r="E1004" s="7" t="s">
        <v>10</v>
      </c>
      <c r="F1004" s="2">
        <v>0</v>
      </c>
      <c r="G1004" s="3">
        <v>15</v>
      </c>
      <c r="H1004" s="3" t="s">
        <v>10</v>
      </c>
      <c r="J1004" s="2">
        <v>1006</v>
      </c>
      <c r="K1004" s="2" t="str">
        <f t="shared" si="98"/>
        <v>T9461212</v>
      </c>
      <c r="L1004" s="2" t="str">
        <f t="shared" si="99"/>
        <v>EGY</v>
      </c>
      <c r="M1004" s="2" t="str">
        <f t="shared" si="100"/>
        <v>zan pin assuf S.A.E.</v>
      </c>
      <c r="N1004" s="2" t="str">
        <f t="shared" si="101"/>
        <v>terminato</v>
      </c>
      <c r="O1004" s="2">
        <v>0</v>
      </c>
      <c r="P1004" s="3">
        <v>15</v>
      </c>
      <c r="Q1004" s="3" t="str">
        <f t="shared" si="102"/>
        <v/>
      </c>
      <c r="R1004" s="3" t="str">
        <f t="shared" si="103"/>
        <v>EGY-zan pin assuf S.A.E.-15</v>
      </c>
      <c r="S1004" s="3" t="str">
        <f t="shared" si="104"/>
        <v>461</v>
      </c>
    </row>
    <row r="1005" spans="1:19" ht="12.75" customHeight="1" x14ac:dyDescent="0.3">
      <c r="A1005" s="2">
        <v>1007</v>
      </c>
      <c r="B1005" s="2" t="s">
        <v>497</v>
      </c>
      <c r="C1005" s="2" t="s">
        <v>13</v>
      </c>
      <c r="D1005" s="2" t="s">
        <v>20</v>
      </c>
      <c r="F1005" s="2">
        <v>30</v>
      </c>
      <c r="G1005" s="3">
        <v>36</v>
      </c>
      <c r="H1005" s="3" t="str">
        <f>IF(E1005="","non terminato","terminato")</f>
        <v>non terminato</v>
      </c>
      <c r="J1005" s="2">
        <v>1007</v>
      </c>
      <c r="K1005" s="2" t="str">
        <f t="shared" si="98"/>
        <v>T9461212</v>
      </c>
      <c r="L1005" s="2" t="str">
        <f t="shared" si="99"/>
        <v>EGY</v>
      </c>
      <c r="M1005" s="2" t="str">
        <f t="shared" si="100"/>
        <v>zan pin assuf S.A.E.</v>
      </c>
      <c r="N1005" s="2" t="str">
        <f t="shared" si="101"/>
        <v/>
      </c>
      <c r="O1005" s="2">
        <v>30</v>
      </c>
      <c r="P1005" s="3">
        <v>36</v>
      </c>
      <c r="Q1005" s="3">
        <f t="shared" si="102"/>
        <v>1080</v>
      </c>
      <c r="R1005" s="3" t="str">
        <f t="shared" si="103"/>
        <v>EGY-zan pin assuf S.A.E.-36</v>
      </c>
      <c r="S1005" s="3" t="str">
        <f t="shared" si="104"/>
        <v>461</v>
      </c>
    </row>
    <row r="1006" spans="1:19" ht="12.75" customHeight="1" x14ac:dyDescent="0.3">
      <c r="A1006" s="2">
        <v>1008</v>
      </c>
      <c r="B1006" s="2" t="s">
        <v>498</v>
      </c>
      <c r="C1006" s="2" t="s">
        <v>13</v>
      </c>
      <c r="D1006" s="2" t="s">
        <v>12</v>
      </c>
      <c r="F1006" s="2">
        <v>20</v>
      </c>
      <c r="G1006" s="3">
        <v>21</v>
      </c>
      <c r="H1006" s="3" t="str">
        <f>IF(E1006="","non terminato","terminato")</f>
        <v>non terminato</v>
      </c>
      <c r="J1006" s="2">
        <v>1008</v>
      </c>
      <c r="K1006" s="2" t="str">
        <f t="shared" si="98"/>
        <v>T4353442</v>
      </c>
      <c r="L1006" s="2" t="str">
        <f t="shared" si="99"/>
        <v>EGY</v>
      </c>
      <c r="M1006" s="2" t="str">
        <f t="shared" si="100"/>
        <v>ccc order</v>
      </c>
      <c r="N1006" s="2" t="str">
        <f t="shared" si="101"/>
        <v/>
      </c>
      <c r="O1006" s="2">
        <v>20</v>
      </c>
      <c r="P1006" s="3">
        <v>21</v>
      </c>
      <c r="Q1006" s="3">
        <f t="shared" si="102"/>
        <v>420</v>
      </c>
      <c r="R1006" s="3" t="str">
        <f t="shared" si="103"/>
        <v>EGY-ccc order-21</v>
      </c>
      <c r="S1006" s="3" t="str">
        <f t="shared" si="104"/>
        <v>353</v>
      </c>
    </row>
    <row r="1007" spans="1:19" ht="12.75" customHeight="1" x14ac:dyDescent="0.3">
      <c r="A1007" s="2">
        <v>1009</v>
      </c>
      <c r="B1007" s="2" t="s">
        <v>498</v>
      </c>
      <c r="C1007" s="2" t="s">
        <v>13</v>
      </c>
      <c r="D1007" s="2" t="s">
        <v>12</v>
      </c>
      <c r="E1007" s="7" t="s">
        <v>10</v>
      </c>
      <c r="F1007" s="2">
        <v>0</v>
      </c>
      <c r="G1007" s="3">
        <v>13</v>
      </c>
      <c r="H1007" s="3" t="s">
        <v>10</v>
      </c>
      <c r="J1007" s="2">
        <v>1009</v>
      </c>
      <c r="K1007" s="2" t="str">
        <f t="shared" si="98"/>
        <v>T4353442</v>
      </c>
      <c r="L1007" s="2" t="str">
        <f t="shared" si="99"/>
        <v>EGY</v>
      </c>
      <c r="M1007" s="2" t="str">
        <f t="shared" si="100"/>
        <v>ccc order</v>
      </c>
      <c r="N1007" s="2" t="str">
        <f t="shared" si="101"/>
        <v>terminato</v>
      </c>
      <c r="O1007" s="2">
        <v>0</v>
      </c>
      <c r="P1007" s="3">
        <v>13</v>
      </c>
      <c r="Q1007" s="3" t="str">
        <f t="shared" si="102"/>
        <v/>
      </c>
      <c r="R1007" s="3" t="str">
        <f t="shared" si="103"/>
        <v>EGY-ccc order-13</v>
      </c>
      <c r="S1007" s="3" t="str">
        <f t="shared" si="104"/>
        <v>353</v>
      </c>
    </row>
    <row r="1008" spans="1:19" ht="12.75" customHeight="1" x14ac:dyDescent="0.3">
      <c r="A1008" s="2">
        <v>1010</v>
      </c>
      <c r="B1008" s="2" t="s">
        <v>499</v>
      </c>
      <c r="C1008" s="8" t="s">
        <v>8</v>
      </c>
      <c r="D1008" s="2" t="s">
        <v>62</v>
      </c>
      <c r="F1008" s="2">
        <v>20</v>
      </c>
      <c r="G1008" s="3">
        <v>12</v>
      </c>
      <c r="H1008" s="3" t="str">
        <f>IF(E1008="","non terminato","terminato")</f>
        <v>non terminato</v>
      </c>
      <c r="J1008" s="2">
        <v>1010</v>
      </c>
      <c r="K1008" s="2" t="str">
        <f t="shared" si="98"/>
        <v>C3180461</v>
      </c>
      <c r="L1008" s="2" t="str">
        <f t="shared" si="99"/>
        <v>ITA</v>
      </c>
      <c r="M1008" s="2" t="str">
        <f t="shared" si="100"/>
        <v>zan PAM</v>
      </c>
      <c r="N1008" s="2" t="str">
        <f t="shared" si="101"/>
        <v/>
      </c>
      <c r="O1008" s="2">
        <v>20</v>
      </c>
      <c r="P1008" s="3">
        <v>12</v>
      </c>
      <c r="Q1008" s="3">
        <f t="shared" si="102"/>
        <v>240</v>
      </c>
      <c r="R1008" s="3" t="str">
        <f t="shared" si="103"/>
        <v>ITA-zan PAM-12</v>
      </c>
      <c r="S1008" s="3" t="str">
        <f t="shared" si="104"/>
        <v>180</v>
      </c>
    </row>
    <row r="1009" spans="1:19" ht="12.75" customHeight="1" x14ac:dyDescent="0.3">
      <c r="A1009" s="2">
        <v>1011</v>
      </c>
      <c r="B1009" s="2" t="s">
        <v>499</v>
      </c>
      <c r="C1009" s="8" t="s">
        <v>8</v>
      </c>
      <c r="D1009" s="2" t="s">
        <v>62</v>
      </c>
      <c r="F1009" s="2">
        <v>30</v>
      </c>
      <c r="G1009" s="3">
        <v>39</v>
      </c>
      <c r="H1009" s="3" t="str">
        <f>IF(E1009="","non terminato","terminato")</f>
        <v>non terminato</v>
      </c>
      <c r="J1009" s="2">
        <v>1011</v>
      </c>
      <c r="K1009" s="2" t="str">
        <f t="shared" si="98"/>
        <v>C3180461</v>
      </c>
      <c r="L1009" s="2" t="str">
        <f t="shared" si="99"/>
        <v>ITA</v>
      </c>
      <c r="M1009" s="2" t="str">
        <f t="shared" si="100"/>
        <v>zan PAM</v>
      </c>
      <c r="N1009" s="2" t="str">
        <f t="shared" si="101"/>
        <v/>
      </c>
      <c r="O1009" s="2">
        <v>30</v>
      </c>
      <c r="P1009" s="3">
        <v>39</v>
      </c>
      <c r="Q1009" s="3">
        <f t="shared" si="102"/>
        <v>1170</v>
      </c>
      <c r="R1009" s="3" t="str">
        <f t="shared" si="103"/>
        <v>ITA-zan PAM-39</v>
      </c>
      <c r="S1009" s="3" t="str">
        <f t="shared" si="104"/>
        <v>180</v>
      </c>
    </row>
    <row r="1010" spans="1:19" ht="12.75" customHeight="1" x14ac:dyDescent="0.3">
      <c r="A1010" s="2">
        <v>1012</v>
      </c>
      <c r="B1010" s="2" t="s">
        <v>499</v>
      </c>
      <c r="C1010" s="8" t="s">
        <v>8</v>
      </c>
      <c r="D1010" s="2" t="s">
        <v>62</v>
      </c>
      <c r="E1010" s="7" t="s">
        <v>10</v>
      </c>
      <c r="F1010" s="2">
        <v>0</v>
      </c>
      <c r="G1010" s="3">
        <v>32</v>
      </c>
      <c r="H1010" s="3" t="s">
        <v>10</v>
      </c>
      <c r="J1010" s="2">
        <v>1012</v>
      </c>
      <c r="K1010" s="2" t="str">
        <f t="shared" si="98"/>
        <v>C3180461</v>
      </c>
      <c r="L1010" s="2" t="str">
        <f t="shared" si="99"/>
        <v>ITA</v>
      </c>
      <c r="M1010" s="2" t="str">
        <f t="shared" si="100"/>
        <v>zan PAM</v>
      </c>
      <c r="N1010" s="2" t="str">
        <f t="shared" si="101"/>
        <v>terminato</v>
      </c>
      <c r="O1010" s="2">
        <v>0</v>
      </c>
      <c r="P1010" s="3">
        <v>32</v>
      </c>
      <c r="Q1010" s="3" t="str">
        <f t="shared" si="102"/>
        <v/>
      </c>
      <c r="R1010" s="3" t="str">
        <f t="shared" si="103"/>
        <v>ITA-zan PAM-32</v>
      </c>
      <c r="S1010" s="3" t="str">
        <f t="shared" si="104"/>
        <v>180</v>
      </c>
    </row>
    <row r="1011" spans="1:19" ht="12.75" customHeight="1" x14ac:dyDescent="0.3">
      <c r="A1011" s="2">
        <v>1013</v>
      </c>
      <c r="B1011" s="2" t="s">
        <v>500</v>
      </c>
      <c r="C1011" s="8" t="s">
        <v>8</v>
      </c>
      <c r="D1011" s="2" t="s">
        <v>9</v>
      </c>
      <c r="E1011" s="7" t="s">
        <v>10</v>
      </c>
      <c r="F1011" s="2">
        <v>0</v>
      </c>
      <c r="G1011" s="3">
        <v>34</v>
      </c>
      <c r="H1011" s="3" t="s">
        <v>10</v>
      </c>
      <c r="J1011" s="2">
        <v>1013</v>
      </c>
      <c r="K1011" s="2" t="str">
        <f t="shared" si="98"/>
        <v>R0784787</v>
      </c>
      <c r="L1011" s="2" t="str">
        <f t="shared" si="99"/>
        <v>ITA</v>
      </c>
      <c r="M1011" s="2" t="str">
        <f t="shared" si="100"/>
        <v>SG</v>
      </c>
      <c r="N1011" s="2" t="str">
        <f t="shared" si="101"/>
        <v>terminato</v>
      </c>
      <c r="O1011" s="2">
        <v>0</v>
      </c>
      <c r="P1011" s="3">
        <v>34</v>
      </c>
      <c r="Q1011" s="3" t="str">
        <f t="shared" si="102"/>
        <v/>
      </c>
      <c r="R1011" s="3" t="str">
        <f t="shared" si="103"/>
        <v>ITA-SG-34</v>
      </c>
      <c r="S1011" s="3" t="str">
        <f t="shared" si="104"/>
        <v>784</v>
      </c>
    </row>
    <row r="1012" spans="1:19" ht="12.75" customHeight="1" x14ac:dyDescent="0.3">
      <c r="A1012" s="2">
        <v>1014</v>
      </c>
      <c r="B1012" s="2" t="s">
        <v>500</v>
      </c>
      <c r="C1012" s="8" t="s">
        <v>8</v>
      </c>
      <c r="D1012" s="2" t="s">
        <v>9</v>
      </c>
      <c r="F1012" s="2">
        <v>30</v>
      </c>
      <c r="G1012" s="3">
        <v>33</v>
      </c>
      <c r="H1012" s="3" t="str">
        <f>IF(E1012="","non terminato","terminato")</f>
        <v>non terminato</v>
      </c>
      <c r="J1012" s="2">
        <v>1014</v>
      </c>
      <c r="K1012" s="2" t="str">
        <f t="shared" si="98"/>
        <v>R0784787</v>
      </c>
      <c r="L1012" s="2" t="str">
        <f t="shared" si="99"/>
        <v>ITA</v>
      </c>
      <c r="M1012" s="2" t="str">
        <f t="shared" si="100"/>
        <v>SG</v>
      </c>
      <c r="N1012" s="2" t="str">
        <f t="shared" si="101"/>
        <v/>
      </c>
      <c r="O1012" s="2">
        <v>30</v>
      </c>
      <c r="P1012" s="3">
        <v>33</v>
      </c>
      <c r="Q1012" s="3">
        <f t="shared" si="102"/>
        <v>990</v>
      </c>
      <c r="R1012" s="3" t="str">
        <f t="shared" si="103"/>
        <v>ITA-SG-33</v>
      </c>
      <c r="S1012" s="3" t="str">
        <f t="shared" si="104"/>
        <v>784</v>
      </c>
    </row>
    <row r="1013" spans="1:19" ht="12.75" customHeight="1" x14ac:dyDescent="0.3">
      <c r="A1013" s="2">
        <v>1015</v>
      </c>
      <c r="B1013" s="2" t="s">
        <v>501</v>
      </c>
      <c r="C1013" s="8" t="s">
        <v>8</v>
      </c>
      <c r="D1013" s="2" t="s">
        <v>9</v>
      </c>
      <c r="E1013" s="7" t="s">
        <v>10</v>
      </c>
      <c r="F1013" s="2">
        <v>0</v>
      </c>
      <c r="G1013" s="3">
        <v>10</v>
      </c>
      <c r="H1013" s="3" t="s">
        <v>10</v>
      </c>
      <c r="J1013" s="2">
        <v>1015</v>
      </c>
      <c r="K1013" s="2" t="str">
        <f t="shared" si="98"/>
        <v>E7341494</v>
      </c>
      <c r="L1013" s="2" t="str">
        <f t="shared" si="99"/>
        <v>ITA</v>
      </c>
      <c r="M1013" s="2" t="str">
        <f t="shared" si="100"/>
        <v>SG</v>
      </c>
      <c r="N1013" s="2" t="str">
        <f t="shared" si="101"/>
        <v>terminato</v>
      </c>
      <c r="O1013" s="2">
        <v>0</v>
      </c>
      <c r="P1013" s="3">
        <v>10</v>
      </c>
      <c r="Q1013" s="3" t="str">
        <f t="shared" si="102"/>
        <v/>
      </c>
      <c r="R1013" s="3" t="str">
        <f t="shared" si="103"/>
        <v>ITA-SG-10</v>
      </c>
      <c r="S1013" s="3" t="str">
        <f t="shared" si="104"/>
        <v>341</v>
      </c>
    </row>
    <row r="1014" spans="1:19" ht="12.75" customHeight="1" x14ac:dyDescent="0.3">
      <c r="A1014" s="2">
        <v>1016</v>
      </c>
      <c r="B1014" s="2" t="s">
        <v>501</v>
      </c>
      <c r="C1014" s="8" t="s">
        <v>8</v>
      </c>
      <c r="D1014" s="2" t="s">
        <v>9</v>
      </c>
      <c r="F1014" s="2">
        <v>30</v>
      </c>
      <c r="G1014" s="3">
        <v>37</v>
      </c>
      <c r="H1014" s="3" t="str">
        <f>IF(E1014="","non terminato","terminato")</f>
        <v>non terminato</v>
      </c>
      <c r="J1014" s="2">
        <v>1016</v>
      </c>
      <c r="K1014" s="2" t="str">
        <f t="shared" si="98"/>
        <v>E7341494</v>
      </c>
      <c r="L1014" s="2" t="str">
        <f t="shared" si="99"/>
        <v>ITA</v>
      </c>
      <c r="M1014" s="2" t="str">
        <f t="shared" si="100"/>
        <v>SG</v>
      </c>
      <c r="N1014" s="2" t="str">
        <f t="shared" si="101"/>
        <v/>
      </c>
      <c r="O1014" s="2">
        <v>30</v>
      </c>
      <c r="P1014" s="3">
        <v>37</v>
      </c>
      <c r="Q1014" s="3">
        <f t="shared" si="102"/>
        <v>1110</v>
      </c>
      <c r="R1014" s="3" t="str">
        <f t="shared" si="103"/>
        <v>ITA-SG-37</v>
      </c>
      <c r="S1014" s="3" t="str">
        <f t="shared" si="104"/>
        <v>341</v>
      </c>
    </row>
    <row r="1015" spans="1:19" ht="12.75" customHeight="1" x14ac:dyDescent="0.3">
      <c r="A1015" s="2">
        <v>1017</v>
      </c>
      <c r="B1015" s="2" t="s">
        <v>502</v>
      </c>
      <c r="C1015" s="8" t="s">
        <v>8</v>
      </c>
      <c r="D1015" s="2" t="s">
        <v>9</v>
      </c>
      <c r="E1015" s="7" t="s">
        <v>10</v>
      </c>
      <c r="F1015" s="2">
        <v>0</v>
      </c>
      <c r="G1015" s="3">
        <v>31</v>
      </c>
      <c r="H1015" s="3" t="s">
        <v>10</v>
      </c>
      <c r="J1015" s="2">
        <v>1017</v>
      </c>
      <c r="K1015" s="2" t="str">
        <f t="shared" si="98"/>
        <v>L1193417</v>
      </c>
      <c r="L1015" s="2" t="str">
        <f t="shared" si="99"/>
        <v>ITA</v>
      </c>
      <c r="M1015" s="2" t="str">
        <f t="shared" si="100"/>
        <v>SG</v>
      </c>
      <c r="N1015" s="2" t="str">
        <f t="shared" si="101"/>
        <v>terminato</v>
      </c>
      <c r="O1015" s="2">
        <v>0</v>
      </c>
      <c r="P1015" s="3">
        <v>31</v>
      </c>
      <c r="Q1015" s="3" t="str">
        <f t="shared" si="102"/>
        <v/>
      </c>
      <c r="R1015" s="3" t="str">
        <f t="shared" si="103"/>
        <v>ITA-SG-31</v>
      </c>
      <c r="S1015" s="3" t="str">
        <f t="shared" si="104"/>
        <v>193</v>
      </c>
    </row>
    <row r="1016" spans="1:19" ht="12.75" customHeight="1" x14ac:dyDescent="0.3">
      <c r="A1016" s="2">
        <v>1018</v>
      </c>
      <c r="B1016" s="2" t="s">
        <v>503</v>
      </c>
      <c r="C1016" s="8" t="s">
        <v>8</v>
      </c>
      <c r="D1016" s="2" t="s">
        <v>33</v>
      </c>
      <c r="E1016" s="7" t="s">
        <v>10</v>
      </c>
      <c r="F1016" s="2">
        <v>0</v>
      </c>
      <c r="G1016" s="3">
        <v>21</v>
      </c>
      <c r="H1016" s="3" t="s">
        <v>10</v>
      </c>
      <c r="J1016" s="2">
        <v>1018</v>
      </c>
      <c r="K1016" s="2" t="str">
        <f t="shared" si="98"/>
        <v>L5396614</v>
      </c>
      <c r="L1016" s="2" t="str">
        <f t="shared" si="99"/>
        <v>ITA</v>
      </c>
      <c r="M1016" s="2" t="str">
        <f t="shared" si="100"/>
        <v>zan VETRI</v>
      </c>
      <c r="N1016" s="2" t="str">
        <f t="shared" si="101"/>
        <v>terminato</v>
      </c>
      <c r="O1016" s="2">
        <v>0</v>
      </c>
      <c r="P1016" s="3">
        <v>21</v>
      </c>
      <c r="Q1016" s="3" t="str">
        <f t="shared" si="102"/>
        <v/>
      </c>
      <c r="R1016" s="3" t="str">
        <f t="shared" si="103"/>
        <v>ITA-zan VETRI-21</v>
      </c>
      <c r="S1016" s="3" t="str">
        <f t="shared" si="104"/>
        <v>396</v>
      </c>
    </row>
    <row r="1017" spans="1:19" ht="12.75" customHeight="1" x14ac:dyDescent="0.3">
      <c r="A1017" s="2">
        <v>1019</v>
      </c>
      <c r="B1017" s="2" t="s">
        <v>504</v>
      </c>
      <c r="C1017" s="8" t="s">
        <v>8</v>
      </c>
      <c r="D1017" s="2" t="s">
        <v>33</v>
      </c>
      <c r="E1017" s="7" t="s">
        <v>10</v>
      </c>
      <c r="F1017" s="2">
        <v>0</v>
      </c>
      <c r="G1017" s="3">
        <v>30</v>
      </c>
      <c r="H1017" s="3" t="s">
        <v>10</v>
      </c>
      <c r="J1017" s="2">
        <v>1019</v>
      </c>
      <c r="K1017" s="2" t="str">
        <f t="shared" si="98"/>
        <v>P0351664</v>
      </c>
      <c r="L1017" s="2" t="str">
        <f t="shared" si="99"/>
        <v>ITA</v>
      </c>
      <c r="M1017" s="2" t="str">
        <f t="shared" si="100"/>
        <v>zan VETRI</v>
      </c>
      <c r="N1017" s="2" t="str">
        <f t="shared" si="101"/>
        <v>terminato</v>
      </c>
      <c r="O1017" s="2">
        <v>0</v>
      </c>
      <c r="P1017" s="3">
        <v>30</v>
      </c>
      <c r="Q1017" s="3" t="str">
        <f t="shared" si="102"/>
        <v/>
      </c>
      <c r="R1017" s="3" t="str">
        <f t="shared" si="103"/>
        <v>ITA-zan VETRI-30</v>
      </c>
      <c r="S1017" s="3" t="str">
        <f t="shared" si="104"/>
        <v>351</v>
      </c>
    </row>
    <row r="1018" spans="1:19" ht="12.75" customHeight="1" x14ac:dyDescent="0.3">
      <c r="A1018" s="2">
        <v>1020</v>
      </c>
      <c r="B1018" s="2" t="s">
        <v>504</v>
      </c>
      <c r="C1018" s="8" t="s">
        <v>8</v>
      </c>
      <c r="D1018" s="2" t="s">
        <v>33</v>
      </c>
      <c r="F1018" s="2">
        <v>20</v>
      </c>
      <c r="G1018" s="3">
        <v>33</v>
      </c>
      <c r="H1018" s="3" t="str">
        <f>IF(E1018="","non terminato","terminato")</f>
        <v>non terminato</v>
      </c>
      <c r="J1018" s="2">
        <v>1020</v>
      </c>
      <c r="K1018" s="2" t="str">
        <f t="shared" si="98"/>
        <v>P0351664</v>
      </c>
      <c r="L1018" s="2" t="str">
        <f t="shared" si="99"/>
        <v>ITA</v>
      </c>
      <c r="M1018" s="2" t="str">
        <f t="shared" si="100"/>
        <v>zan VETRI</v>
      </c>
      <c r="N1018" s="2" t="str">
        <f t="shared" si="101"/>
        <v/>
      </c>
      <c r="O1018" s="2">
        <v>20</v>
      </c>
      <c r="P1018" s="3">
        <v>33</v>
      </c>
      <c r="Q1018" s="3">
        <f t="shared" si="102"/>
        <v>660</v>
      </c>
      <c r="R1018" s="3" t="str">
        <f t="shared" si="103"/>
        <v>ITA-zan VETRI-33</v>
      </c>
      <c r="S1018" s="3" t="str">
        <f t="shared" si="104"/>
        <v>351</v>
      </c>
    </row>
    <row r="1019" spans="1:19" ht="12.75" customHeight="1" x14ac:dyDescent="0.3">
      <c r="A1019" s="2">
        <v>1021</v>
      </c>
      <c r="B1019" s="2" t="s">
        <v>504</v>
      </c>
      <c r="C1019" s="8" t="s">
        <v>8</v>
      </c>
      <c r="D1019" s="2" t="s">
        <v>33</v>
      </c>
      <c r="F1019" s="2">
        <v>30</v>
      </c>
      <c r="G1019" s="3">
        <v>23</v>
      </c>
      <c r="H1019" s="3" t="str">
        <f>IF(E1019="","non terminato","terminato")</f>
        <v>non terminato</v>
      </c>
      <c r="J1019" s="2">
        <v>1021</v>
      </c>
      <c r="K1019" s="2" t="str">
        <f t="shared" si="98"/>
        <v>P0351664</v>
      </c>
      <c r="L1019" s="2" t="str">
        <f t="shared" si="99"/>
        <v>ITA</v>
      </c>
      <c r="M1019" s="2" t="str">
        <f t="shared" si="100"/>
        <v>zan VETRI</v>
      </c>
      <c r="N1019" s="2" t="str">
        <f t="shared" si="101"/>
        <v/>
      </c>
      <c r="O1019" s="2">
        <v>30</v>
      </c>
      <c r="P1019" s="3">
        <v>23</v>
      </c>
      <c r="Q1019" s="3">
        <f t="shared" si="102"/>
        <v>690</v>
      </c>
      <c r="R1019" s="3" t="str">
        <f t="shared" si="103"/>
        <v>ITA-zan VETRI-23</v>
      </c>
      <c r="S1019" s="3" t="str">
        <f t="shared" si="104"/>
        <v>351</v>
      </c>
    </row>
    <row r="1020" spans="1:19" ht="12.75" customHeight="1" x14ac:dyDescent="0.3">
      <c r="A1020" s="2">
        <v>1022</v>
      </c>
      <c r="B1020" s="2" t="s">
        <v>505</v>
      </c>
      <c r="C1020" s="8" t="s">
        <v>8</v>
      </c>
      <c r="D1020" s="2" t="s">
        <v>33</v>
      </c>
      <c r="F1020" s="2">
        <v>30</v>
      </c>
      <c r="G1020" s="3">
        <v>24</v>
      </c>
      <c r="H1020" s="3" t="str">
        <f>IF(E1020="","non terminato","terminato")</f>
        <v>non terminato</v>
      </c>
      <c r="J1020" s="2">
        <v>1022</v>
      </c>
      <c r="K1020" s="2" t="str">
        <f t="shared" si="98"/>
        <v>D0144907</v>
      </c>
      <c r="L1020" s="2" t="str">
        <f t="shared" si="99"/>
        <v>ITA</v>
      </c>
      <c r="M1020" s="2" t="str">
        <f t="shared" si="100"/>
        <v>zan VETRI</v>
      </c>
      <c r="N1020" s="2" t="str">
        <f t="shared" si="101"/>
        <v/>
      </c>
      <c r="O1020" s="2">
        <v>30</v>
      </c>
      <c r="P1020" s="3">
        <v>24</v>
      </c>
      <c r="Q1020" s="3">
        <f t="shared" si="102"/>
        <v>720</v>
      </c>
      <c r="R1020" s="3" t="str">
        <f t="shared" si="103"/>
        <v>ITA-zan VETRI-24</v>
      </c>
      <c r="S1020" s="3" t="str">
        <f t="shared" si="104"/>
        <v>144</v>
      </c>
    </row>
    <row r="1021" spans="1:19" ht="12.75" customHeight="1" x14ac:dyDescent="0.3">
      <c r="A1021" s="2">
        <v>1023</v>
      </c>
      <c r="B1021" s="2" t="s">
        <v>505</v>
      </c>
      <c r="C1021" s="8" t="s">
        <v>8</v>
      </c>
      <c r="D1021" s="2" t="s">
        <v>33</v>
      </c>
      <c r="E1021" s="7" t="s">
        <v>10</v>
      </c>
      <c r="F1021" s="2">
        <v>0</v>
      </c>
      <c r="G1021" s="3">
        <v>37</v>
      </c>
      <c r="H1021" s="3" t="s">
        <v>10</v>
      </c>
      <c r="J1021" s="2">
        <v>1023</v>
      </c>
      <c r="K1021" s="2" t="str">
        <f t="shared" si="98"/>
        <v>D0144907</v>
      </c>
      <c r="L1021" s="2" t="str">
        <f t="shared" si="99"/>
        <v>ITA</v>
      </c>
      <c r="M1021" s="2" t="str">
        <f t="shared" si="100"/>
        <v>zan VETRI</v>
      </c>
      <c r="N1021" s="2" t="str">
        <f t="shared" si="101"/>
        <v>terminato</v>
      </c>
      <c r="O1021" s="2">
        <v>0</v>
      </c>
      <c r="P1021" s="3">
        <v>37</v>
      </c>
      <c r="Q1021" s="3" t="str">
        <f t="shared" si="102"/>
        <v/>
      </c>
      <c r="R1021" s="3" t="str">
        <f t="shared" si="103"/>
        <v>ITA-zan VETRI-37</v>
      </c>
      <c r="S1021" s="3" t="str">
        <f t="shared" si="104"/>
        <v>144</v>
      </c>
    </row>
    <row r="1022" spans="1:19" ht="12.75" customHeight="1" x14ac:dyDescent="0.3">
      <c r="A1022" s="2">
        <v>1024</v>
      </c>
      <c r="B1022" s="2" t="s">
        <v>505</v>
      </c>
      <c r="C1022" s="8" t="s">
        <v>8</v>
      </c>
      <c r="D1022" s="2" t="s">
        <v>33</v>
      </c>
      <c r="F1022" s="2">
        <v>20</v>
      </c>
      <c r="G1022" s="3">
        <v>10</v>
      </c>
      <c r="H1022" s="3" t="str">
        <f>IF(E1022="","non terminato","terminato")</f>
        <v>non terminato</v>
      </c>
      <c r="J1022" s="2">
        <v>1024</v>
      </c>
      <c r="K1022" s="2" t="str">
        <f t="shared" si="98"/>
        <v>D0144907</v>
      </c>
      <c r="L1022" s="2" t="str">
        <f t="shared" si="99"/>
        <v>ITA</v>
      </c>
      <c r="M1022" s="2" t="str">
        <f t="shared" si="100"/>
        <v>zan VETRI</v>
      </c>
      <c r="N1022" s="2" t="str">
        <f t="shared" si="101"/>
        <v/>
      </c>
      <c r="O1022" s="2">
        <v>20</v>
      </c>
      <c r="P1022" s="3">
        <v>10</v>
      </c>
      <c r="Q1022" s="3">
        <f t="shared" si="102"/>
        <v>200</v>
      </c>
      <c r="R1022" s="3" t="str">
        <f t="shared" si="103"/>
        <v>ITA-zan VETRI-10</v>
      </c>
      <c r="S1022" s="3" t="str">
        <f t="shared" si="104"/>
        <v>144</v>
      </c>
    </row>
    <row r="1023" spans="1:19" ht="12.75" customHeight="1" x14ac:dyDescent="0.3">
      <c r="A1023" s="2">
        <v>1025</v>
      </c>
      <c r="B1023" s="2" t="s">
        <v>506</v>
      </c>
      <c r="C1023" s="8" t="s">
        <v>8</v>
      </c>
      <c r="D1023" s="2" t="s">
        <v>33</v>
      </c>
      <c r="F1023" s="2">
        <v>30</v>
      </c>
      <c r="G1023" s="3">
        <v>26</v>
      </c>
      <c r="H1023" s="3" t="str">
        <f>IF(E1023="","non terminato","terminato")</f>
        <v>non terminato</v>
      </c>
      <c r="J1023" s="2">
        <v>1025</v>
      </c>
      <c r="K1023" s="2" t="str">
        <f t="shared" si="98"/>
        <v>R0953864</v>
      </c>
      <c r="L1023" s="2" t="str">
        <f t="shared" si="99"/>
        <v>ITA</v>
      </c>
      <c r="M1023" s="2" t="str">
        <f t="shared" si="100"/>
        <v>zan VETRI</v>
      </c>
      <c r="N1023" s="2" t="str">
        <f t="shared" si="101"/>
        <v/>
      </c>
      <c r="O1023" s="2">
        <v>30</v>
      </c>
      <c r="P1023" s="3">
        <v>26</v>
      </c>
      <c r="Q1023" s="3">
        <f t="shared" si="102"/>
        <v>780</v>
      </c>
      <c r="R1023" s="3" t="str">
        <f t="shared" si="103"/>
        <v>ITA-zan VETRI-26</v>
      </c>
      <c r="S1023" s="3" t="str">
        <f t="shared" si="104"/>
        <v>953</v>
      </c>
    </row>
    <row r="1024" spans="1:19" ht="12.75" customHeight="1" x14ac:dyDescent="0.3">
      <c r="A1024" s="2">
        <v>1026</v>
      </c>
      <c r="B1024" s="2" t="s">
        <v>506</v>
      </c>
      <c r="C1024" s="8" t="s">
        <v>8</v>
      </c>
      <c r="D1024" s="2" t="s">
        <v>33</v>
      </c>
      <c r="E1024" s="7" t="s">
        <v>10</v>
      </c>
      <c r="F1024" s="2">
        <v>0</v>
      </c>
      <c r="G1024" s="3">
        <v>11</v>
      </c>
      <c r="H1024" s="3" t="s">
        <v>10</v>
      </c>
      <c r="J1024" s="2">
        <v>1026</v>
      </c>
      <c r="K1024" s="2" t="str">
        <f t="shared" si="98"/>
        <v>R0953864</v>
      </c>
      <c r="L1024" s="2" t="str">
        <f t="shared" si="99"/>
        <v>ITA</v>
      </c>
      <c r="M1024" s="2" t="str">
        <f t="shared" si="100"/>
        <v>zan VETRI</v>
      </c>
      <c r="N1024" s="2" t="str">
        <f t="shared" si="101"/>
        <v>terminato</v>
      </c>
      <c r="O1024" s="2">
        <v>0</v>
      </c>
      <c r="P1024" s="3">
        <v>11</v>
      </c>
      <c r="Q1024" s="3" t="str">
        <f t="shared" si="102"/>
        <v/>
      </c>
      <c r="R1024" s="3" t="str">
        <f t="shared" si="103"/>
        <v>ITA-zan VETRI-11</v>
      </c>
      <c r="S1024" s="3" t="str">
        <f t="shared" si="104"/>
        <v>953</v>
      </c>
    </row>
    <row r="1025" spans="1:19" ht="12.75" customHeight="1" x14ac:dyDescent="0.3">
      <c r="A1025" s="2">
        <v>1027</v>
      </c>
      <c r="B1025" s="2" t="s">
        <v>506</v>
      </c>
      <c r="C1025" s="8" t="s">
        <v>8</v>
      </c>
      <c r="D1025" s="2" t="s">
        <v>33</v>
      </c>
      <c r="F1025" s="2">
        <v>20</v>
      </c>
      <c r="G1025" s="3">
        <v>11</v>
      </c>
      <c r="H1025" s="3" t="str">
        <f>IF(E1025="","non terminato","terminato")</f>
        <v>non terminato</v>
      </c>
      <c r="J1025" s="2">
        <v>1027</v>
      </c>
      <c r="K1025" s="2" t="str">
        <f t="shared" si="98"/>
        <v>R0953864</v>
      </c>
      <c r="L1025" s="2" t="str">
        <f t="shared" si="99"/>
        <v>ITA</v>
      </c>
      <c r="M1025" s="2" t="str">
        <f t="shared" si="100"/>
        <v>zan VETRI</v>
      </c>
      <c r="N1025" s="2" t="str">
        <f t="shared" si="101"/>
        <v/>
      </c>
      <c r="O1025" s="2">
        <v>20</v>
      </c>
      <c r="P1025" s="3">
        <v>11</v>
      </c>
      <c r="Q1025" s="3">
        <f t="shared" si="102"/>
        <v>220</v>
      </c>
      <c r="R1025" s="3" t="str">
        <f t="shared" si="103"/>
        <v>ITA-zan VETRI-11</v>
      </c>
      <c r="S1025" s="3" t="str">
        <f t="shared" si="104"/>
        <v>953</v>
      </c>
    </row>
    <row r="1026" spans="1:19" ht="12.75" customHeight="1" x14ac:dyDescent="0.3">
      <c r="A1026" s="2">
        <v>1028</v>
      </c>
      <c r="B1026" s="2" t="s">
        <v>507</v>
      </c>
      <c r="C1026" s="2" t="s">
        <v>27</v>
      </c>
      <c r="D1026" s="2" t="s">
        <v>15</v>
      </c>
      <c r="E1026" s="7" t="s">
        <v>10</v>
      </c>
      <c r="F1026" s="2">
        <v>0</v>
      </c>
      <c r="G1026" s="3">
        <v>11</v>
      </c>
      <c r="H1026" s="3" t="s">
        <v>10</v>
      </c>
      <c r="J1026" s="2">
        <v>1028</v>
      </c>
      <c r="K1026" s="2" t="str">
        <f t="shared" ref="K1026:K1089" si="105">TRIM(B1026)</f>
        <v>M4919748</v>
      </c>
      <c r="L1026" s="2" t="str">
        <f t="shared" ref="L1026:L1089" si="106">TRIM(C1026)</f>
        <v>NON PRESENTE</v>
      </c>
      <c r="M1026" s="2" t="str">
        <f t="shared" ref="M1026:M1089" si="107">TRIM(D1026)</f>
        <v>EGYPTIAN SAE</v>
      </c>
      <c r="N1026" s="2" t="str">
        <f t="shared" ref="N1026:N1089" si="108">TRIM(E1026)</f>
        <v>terminato</v>
      </c>
      <c r="O1026" s="2">
        <v>0</v>
      </c>
      <c r="P1026" s="3">
        <v>11</v>
      </c>
      <c r="Q1026" s="3" t="str">
        <f t="shared" si="102"/>
        <v/>
      </c>
      <c r="R1026" s="3" t="str">
        <f t="shared" si="103"/>
        <v>NON PRESENTE-EGYPTIAN SAE-11</v>
      </c>
      <c r="S1026" s="3" t="str">
        <f t="shared" si="104"/>
        <v>919</v>
      </c>
    </row>
    <row r="1027" spans="1:19" ht="12.75" customHeight="1" x14ac:dyDescent="0.3">
      <c r="A1027" s="2">
        <v>1029</v>
      </c>
      <c r="B1027" s="2" t="s">
        <v>507</v>
      </c>
      <c r="C1027" s="2" t="s">
        <v>27</v>
      </c>
      <c r="D1027" s="2" t="s">
        <v>15</v>
      </c>
      <c r="F1027" s="2">
        <v>30</v>
      </c>
      <c r="G1027" s="3">
        <v>37</v>
      </c>
      <c r="H1027" s="3" t="str">
        <f>IF(E1027="","non terminato","terminato")</f>
        <v>non terminato</v>
      </c>
      <c r="J1027" s="2">
        <v>1029</v>
      </c>
      <c r="K1027" s="2" t="str">
        <f t="shared" si="105"/>
        <v>M4919748</v>
      </c>
      <c r="L1027" s="2" t="str">
        <f t="shared" si="106"/>
        <v>NON PRESENTE</v>
      </c>
      <c r="M1027" s="2" t="str">
        <f t="shared" si="107"/>
        <v>EGYPTIAN SAE</v>
      </c>
      <c r="N1027" s="2" t="str">
        <f t="shared" si="108"/>
        <v/>
      </c>
      <c r="O1027" s="2">
        <v>30</v>
      </c>
      <c r="P1027" s="3">
        <v>37</v>
      </c>
      <c r="Q1027" s="3">
        <f t="shared" ref="Q1027:Q1090" si="109">IF(F1027=0,"",F1027*G1027)</f>
        <v>1110</v>
      </c>
      <c r="R1027" s="3" t="str">
        <f t="shared" ref="R1027:R1090" si="110">_xlfn.CONCAT(C1027,"-",D1027,"-",G1027)</f>
        <v>NON PRESENTE-EGYPTIAN SAE-37</v>
      </c>
      <c r="S1027" s="3" t="str">
        <f t="shared" ref="S1027:S1090" si="111">MID(B1027,3,3)</f>
        <v>919</v>
      </c>
    </row>
    <row r="1028" spans="1:19" ht="12.75" customHeight="1" x14ac:dyDescent="0.3">
      <c r="A1028" s="2">
        <v>1030</v>
      </c>
      <c r="B1028" s="2" t="s">
        <v>508</v>
      </c>
      <c r="C1028" s="8" t="s">
        <v>8</v>
      </c>
      <c r="D1028" s="2" t="s">
        <v>44</v>
      </c>
      <c r="E1028" s="7" t="s">
        <v>10</v>
      </c>
      <c r="F1028" s="2">
        <v>0</v>
      </c>
      <c r="G1028" s="3">
        <v>19</v>
      </c>
      <c r="H1028" s="3" t="s">
        <v>10</v>
      </c>
      <c r="J1028" s="2">
        <v>1030</v>
      </c>
      <c r="K1028" s="2" t="str">
        <f t="shared" si="105"/>
        <v>A6774078</v>
      </c>
      <c r="L1028" s="2" t="str">
        <f t="shared" si="106"/>
        <v>ITA</v>
      </c>
      <c r="M1028" s="2" t="str">
        <f t="shared" si="107"/>
        <v>zan pin SPA</v>
      </c>
      <c r="N1028" s="2" t="str">
        <f t="shared" si="108"/>
        <v>terminato</v>
      </c>
      <c r="O1028" s="2">
        <v>0</v>
      </c>
      <c r="P1028" s="3">
        <v>19</v>
      </c>
      <c r="Q1028" s="3" t="str">
        <f t="shared" si="109"/>
        <v/>
      </c>
      <c r="R1028" s="3" t="str">
        <f t="shared" si="110"/>
        <v>ITA-zan pin SPA-19</v>
      </c>
      <c r="S1028" s="3" t="str">
        <f t="shared" si="111"/>
        <v>774</v>
      </c>
    </row>
    <row r="1029" spans="1:19" ht="12.75" customHeight="1" x14ac:dyDescent="0.3">
      <c r="A1029" s="2">
        <v>1031</v>
      </c>
      <c r="B1029" s="2" t="s">
        <v>509</v>
      </c>
      <c r="C1029" s="8" t="s">
        <v>8</v>
      </c>
      <c r="D1029" s="2" t="s">
        <v>9</v>
      </c>
      <c r="E1029" s="7" t="s">
        <v>10</v>
      </c>
      <c r="F1029" s="2">
        <v>0</v>
      </c>
      <c r="G1029" s="3">
        <v>23</v>
      </c>
      <c r="H1029" s="3" t="s">
        <v>10</v>
      </c>
      <c r="J1029" s="2">
        <v>1031</v>
      </c>
      <c r="K1029" s="2" t="str">
        <f t="shared" si="105"/>
        <v>A6025927</v>
      </c>
      <c r="L1029" s="2" t="str">
        <f t="shared" si="106"/>
        <v>ITA</v>
      </c>
      <c r="M1029" s="2" t="str">
        <f t="shared" si="107"/>
        <v>SG</v>
      </c>
      <c r="N1029" s="2" t="str">
        <f t="shared" si="108"/>
        <v>terminato</v>
      </c>
      <c r="O1029" s="2">
        <v>0</v>
      </c>
      <c r="P1029" s="3">
        <v>23</v>
      </c>
      <c r="Q1029" s="3" t="str">
        <f t="shared" si="109"/>
        <v/>
      </c>
      <c r="R1029" s="3" t="str">
        <f t="shared" si="110"/>
        <v>ITA-SG-23</v>
      </c>
      <c r="S1029" s="3" t="str">
        <f t="shared" si="111"/>
        <v>025</v>
      </c>
    </row>
    <row r="1030" spans="1:19" ht="12.75" customHeight="1" x14ac:dyDescent="0.3">
      <c r="A1030" s="2">
        <v>1032</v>
      </c>
      <c r="B1030" s="2" t="s">
        <v>510</v>
      </c>
      <c r="C1030" s="8" t="s">
        <v>8</v>
      </c>
      <c r="D1030" s="2" t="s">
        <v>9</v>
      </c>
      <c r="E1030" s="7" t="s">
        <v>10</v>
      </c>
      <c r="F1030" s="2">
        <v>0</v>
      </c>
      <c r="G1030" s="3">
        <v>32</v>
      </c>
      <c r="H1030" s="3" t="s">
        <v>10</v>
      </c>
      <c r="J1030" s="2">
        <v>1032</v>
      </c>
      <c r="K1030" s="2" t="str">
        <f t="shared" si="105"/>
        <v>E0660423</v>
      </c>
      <c r="L1030" s="2" t="str">
        <f t="shared" si="106"/>
        <v>ITA</v>
      </c>
      <c r="M1030" s="2" t="str">
        <f t="shared" si="107"/>
        <v>SG</v>
      </c>
      <c r="N1030" s="2" t="str">
        <f t="shared" si="108"/>
        <v>terminato</v>
      </c>
      <c r="O1030" s="2">
        <v>0</v>
      </c>
      <c r="P1030" s="3">
        <v>32</v>
      </c>
      <c r="Q1030" s="3" t="str">
        <f t="shared" si="109"/>
        <v/>
      </c>
      <c r="R1030" s="3" t="str">
        <f t="shared" si="110"/>
        <v>ITA-SG-32</v>
      </c>
      <c r="S1030" s="3" t="str">
        <f t="shared" si="111"/>
        <v>660</v>
      </c>
    </row>
    <row r="1031" spans="1:19" ht="12.75" customHeight="1" x14ac:dyDescent="0.3">
      <c r="A1031" s="2">
        <v>1033</v>
      </c>
      <c r="B1031" s="2" t="s">
        <v>511</v>
      </c>
      <c r="C1031" s="8" t="s">
        <v>8</v>
      </c>
      <c r="D1031" s="2" t="s">
        <v>51</v>
      </c>
      <c r="F1031" s="2">
        <v>20</v>
      </c>
      <c r="G1031" s="3">
        <v>13</v>
      </c>
      <c r="H1031" s="3" t="str">
        <f>IF(E1031="","non terminato","terminato")</f>
        <v>non terminato</v>
      </c>
      <c r="J1031" s="2">
        <v>1033</v>
      </c>
      <c r="K1031" s="2" t="str">
        <f t="shared" si="105"/>
        <v>E5734332</v>
      </c>
      <c r="L1031" s="2" t="str">
        <f t="shared" si="106"/>
        <v>ITA</v>
      </c>
      <c r="M1031" s="2" t="str">
        <f t="shared" si="107"/>
        <v>zan S.R.L.</v>
      </c>
      <c r="N1031" s="2" t="str">
        <f t="shared" si="108"/>
        <v/>
      </c>
      <c r="O1031" s="2">
        <v>20</v>
      </c>
      <c r="P1031" s="3">
        <v>13</v>
      </c>
      <c r="Q1031" s="3">
        <f t="shared" si="109"/>
        <v>260</v>
      </c>
      <c r="R1031" s="3" t="str">
        <f t="shared" si="110"/>
        <v>ITA-zan S.R.L.-13</v>
      </c>
      <c r="S1031" s="3" t="str">
        <f t="shared" si="111"/>
        <v>734</v>
      </c>
    </row>
    <row r="1032" spans="1:19" ht="12.75" customHeight="1" x14ac:dyDescent="0.3">
      <c r="A1032" s="2">
        <v>1034</v>
      </c>
      <c r="B1032" s="2" t="s">
        <v>511</v>
      </c>
      <c r="C1032" s="8" t="s">
        <v>8</v>
      </c>
      <c r="D1032" s="2" t="s">
        <v>51</v>
      </c>
      <c r="E1032" s="7" t="s">
        <v>10</v>
      </c>
      <c r="F1032" s="2">
        <v>0</v>
      </c>
      <c r="G1032" s="3">
        <v>38</v>
      </c>
      <c r="H1032" s="3" t="s">
        <v>10</v>
      </c>
      <c r="J1032" s="2">
        <v>1034</v>
      </c>
      <c r="K1032" s="2" t="str">
        <f t="shared" si="105"/>
        <v>E5734332</v>
      </c>
      <c r="L1032" s="2" t="str">
        <f t="shared" si="106"/>
        <v>ITA</v>
      </c>
      <c r="M1032" s="2" t="str">
        <f t="shared" si="107"/>
        <v>zan S.R.L.</v>
      </c>
      <c r="N1032" s="2" t="str">
        <f t="shared" si="108"/>
        <v>terminato</v>
      </c>
      <c r="O1032" s="2">
        <v>0</v>
      </c>
      <c r="P1032" s="3">
        <v>38</v>
      </c>
      <c r="Q1032" s="3" t="str">
        <f t="shared" si="109"/>
        <v/>
      </c>
      <c r="R1032" s="3" t="str">
        <f t="shared" si="110"/>
        <v>ITA-zan S.R.L.-38</v>
      </c>
      <c r="S1032" s="3" t="str">
        <f t="shared" si="111"/>
        <v>734</v>
      </c>
    </row>
    <row r="1033" spans="1:19" ht="12.75" customHeight="1" x14ac:dyDescent="0.3">
      <c r="A1033" s="2">
        <v>1035</v>
      </c>
      <c r="B1033" s="2" t="s">
        <v>511</v>
      </c>
      <c r="C1033" s="8" t="s">
        <v>8</v>
      </c>
      <c r="D1033" s="2" t="s">
        <v>51</v>
      </c>
      <c r="F1033" s="2">
        <v>30</v>
      </c>
      <c r="G1033" s="3">
        <v>33</v>
      </c>
      <c r="H1033" s="3" t="str">
        <f>IF(E1033="","non terminato","terminato")</f>
        <v>non terminato</v>
      </c>
      <c r="J1033" s="2">
        <v>1035</v>
      </c>
      <c r="K1033" s="2" t="str">
        <f t="shared" si="105"/>
        <v>E5734332</v>
      </c>
      <c r="L1033" s="2" t="str">
        <f t="shared" si="106"/>
        <v>ITA</v>
      </c>
      <c r="M1033" s="2" t="str">
        <f t="shared" si="107"/>
        <v>zan S.R.L.</v>
      </c>
      <c r="N1033" s="2" t="str">
        <f t="shared" si="108"/>
        <v/>
      </c>
      <c r="O1033" s="2">
        <v>30</v>
      </c>
      <c r="P1033" s="3">
        <v>33</v>
      </c>
      <c r="Q1033" s="3">
        <f t="shared" si="109"/>
        <v>990</v>
      </c>
      <c r="R1033" s="3" t="str">
        <f t="shared" si="110"/>
        <v>ITA-zan S.R.L.-33</v>
      </c>
      <c r="S1033" s="3" t="str">
        <f t="shared" si="111"/>
        <v>734</v>
      </c>
    </row>
    <row r="1034" spans="1:19" ht="12.75" customHeight="1" x14ac:dyDescent="0.3">
      <c r="A1034" s="2">
        <v>1036</v>
      </c>
      <c r="B1034" s="2" t="s">
        <v>512</v>
      </c>
      <c r="C1034" s="8" t="s">
        <v>8</v>
      </c>
      <c r="D1034" s="2" t="s">
        <v>44</v>
      </c>
      <c r="E1034" s="7" t="s">
        <v>10</v>
      </c>
      <c r="F1034" s="2">
        <v>0</v>
      </c>
      <c r="G1034" s="3">
        <v>25</v>
      </c>
      <c r="H1034" s="3" t="s">
        <v>10</v>
      </c>
      <c r="J1034" s="2">
        <v>1036</v>
      </c>
      <c r="K1034" s="2" t="str">
        <f t="shared" si="105"/>
        <v>S2217309</v>
      </c>
      <c r="L1034" s="2" t="str">
        <f t="shared" si="106"/>
        <v>ITA</v>
      </c>
      <c r="M1034" s="2" t="str">
        <f t="shared" si="107"/>
        <v>zan pin SPA</v>
      </c>
      <c r="N1034" s="2" t="str">
        <f t="shared" si="108"/>
        <v>terminato</v>
      </c>
      <c r="O1034" s="2">
        <v>0</v>
      </c>
      <c r="P1034" s="3">
        <v>25</v>
      </c>
      <c r="Q1034" s="3" t="str">
        <f t="shared" si="109"/>
        <v/>
      </c>
      <c r="R1034" s="3" t="str">
        <f t="shared" si="110"/>
        <v>ITA-zan pin SPA-25</v>
      </c>
      <c r="S1034" s="3" t="str">
        <f t="shared" si="111"/>
        <v>217</v>
      </c>
    </row>
    <row r="1035" spans="1:19" ht="12.75" customHeight="1" x14ac:dyDescent="0.3">
      <c r="A1035" s="2">
        <v>1037</v>
      </c>
      <c r="B1035" s="2" t="s">
        <v>513</v>
      </c>
      <c r="C1035" s="8" t="s">
        <v>8</v>
      </c>
      <c r="D1035" s="2" t="s">
        <v>72</v>
      </c>
      <c r="E1035" s="7" t="s">
        <v>10</v>
      </c>
      <c r="F1035" s="2">
        <v>0</v>
      </c>
      <c r="G1035" s="3">
        <v>40</v>
      </c>
      <c r="H1035" s="3" t="s">
        <v>10</v>
      </c>
      <c r="J1035" s="2">
        <v>1037</v>
      </c>
      <c r="K1035" s="2" t="str">
        <f t="shared" si="105"/>
        <v>E9570018</v>
      </c>
      <c r="L1035" s="2" t="str">
        <f t="shared" si="106"/>
        <v>ITA</v>
      </c>
      <c r="M1035" s="2" t="str">
        <f t="shared" si="107"/>
        <v>lollo SRL</v>
      </c>
      <c r="N1035" s="2" t="str">
        <f t="shared" si="108"/>
        <v>terminato</v>
      </c>
      <c r="O1035" s="2">
        <v>0</v>
      </c>
      <c r="P1035" s="3">
        <v>40</v>
      </c>
      <c r="Q1035" s="3" t="str">
        <f t="shared" si="109"/>
        <v/>
      </c>
      <c r="R1035" s="3" t="str">
        <f t="shared" si="110"/>
        <v>ITA-lollo SRL-40</v>
      </c>
      <c r="S1035" s="3" t="str">
        <f t="shared" si="111"/>
        <v>570</v>
      </c>
    </row>
    <row r="1036" spans="1:19" ht="12.75" customHeight="1" x14ac:dyDescent="0.3">
      <c r="A1036" s="2">
        <v>1038</v>
      </c>
      <c r="B1036" s="2" t="s">
        <v>514</v>
      </c>
      <c r="C1036" s="2" t="s">
        <v>13</v>
      </c>
      <c r="D1036" s="2" t="s">
        <v>12</v>
      </c>
      <c r="F1036" s="2">
        <v>30</v>
      </c>
      <c r="G1036" s="3">
        <v>22</v>
      </c>
      <c r="H1036" s="3" t="str">
        <f>IF(E1036="","non terminato","terminato")</f>
        <v>non terminato</v>
      </c>
      <c r="J1036" s="2">
        <v>1038</v>
      </c>
      <c r="K1036" s="2" t="str">
        <f t="shared" si="105"/>
        <v>R4251381</v>
      </c>
      <c r="L1036" s="2" t="str">
        <f t="shared" si="106"/>
        <v>EGY</v>
      </c>
      <c r="M1036" s="2" t="str">
        <f t="shared" si="107"/>
        <v>ccc order</v>
      </c>
      <c r="N1036" s="2" t="str">
        <f t="shared" si="108"/>
        <v/>
      </c>
      <c r="O1036" s="2">
        <v>30</v>
      </c>
      <c r="P1036" s="3">
        <v>22</v>
      </c>
      <c r="Q1036" s="3">
        <f t="shared" si="109"/>
        <v>660</v>
      </c>
      <c r="R1036" s="3" t="str">
        <f t="shared" si="110"/>
        <v>EGY-ccc order-22</v>
      </c>
      <c r="S1036" s="3" t="str">
        <f t="shared" si="111"/>
        <v>251</v>
      </c>
    </row>
    <row r="1037" spans="1:19" ht="12.75" customHeight="1" x14ac:dyDescent="0.3">
      <c r="A1037" s="2">
        <v>1039</v>
      </c>
      <c r="B1037" s="2" t="s">
        <v>514</v>
      </c>
      <c r="C1037" s="2" t="s">
        <v>13</v>
      </c>
      <c r="D1037" s="2" t="s">
        <v>12</v>
      </c>
      <c r="E1037" s="7" t="s">
        <v>10</v>
      </c>
      <c r="F1037" s="2">
        <v>0</v>
      </c>
      <c r="G1037" s="3">
        <v>37</v>
      </c>
      <c r="H1037" s="3" t="s">
        <v>10</v>
      </c>
      <c r="J1037" s="2">
        <v>1039</v>
      </c>
      <c r="K1037" s="2" t="str">
        <f t="shared" si="105"/>
        <v>R4251381</v>
      </c>
      <c r="L1037" s="2" t="str">
        <f t="shared" si="106"/>
        <v>EGY</v>
      </c>
      <c r="M1037" s="2" t="str">
        <f t="shared" si="107"/>
        <v>ccc order</v>
      </c>
      <c r="N1037" s="2" t="str">
        <f t="shared" si="108"/>
        <v>terminato</v>
      </c>
      <c r="O1037" s="2">
        <v>0</v>
      </c>
      <c r="P1037" s="3">
        <v>37</v>
      </c>
      <c r="Q1037" s="3" t="str">
        <f t="shared" si="109"/>
        <v/>
      </c>
      <c r="R1037" s="3" t="str">
        <f t="shared" si="110"/>
        <v>EGY-ccc order-37</v>
      </c>
      <c r="S1037" s="3" t="str">
        <f t="shared" si="111"/>
        <v>251</v>
      </c>
    </row>
    <row r="1038" spans="1:19" ht="12.75" customHeight="1" x14ac:dyDescent="0.3">
      <c r="A1038" s="2">
        <v>1040</v>
      </c>
      <c r="B1038" s="2" t="s">
        <v>514</v>
      </c>
      <c r="C1038" s="2" t="s">
        <v>13</v>
      </c>
      <c r="D1038" s="2" t="s">
        <v>12</v>
      </c>
      <c r="F1038" s="2">
        <v>20</v>
      </c>
      <c r="G1038" s="3">
        <v>23</v>
      </c>
      <c r="H1038" s="3" t="str">
        <f>IF(E1038="","non terminato","terminato")</f>
        <v>non terminato</v>
      </c>
      <c r="J1038" s="2">
        <v>1040</v>
      </c>
      <c r="K1038" s="2" t="str">
        <f t="shared" si="105"/>
        <v>R4251381</v>
      </c>
      <c r="L1038" s="2" t="str">
        <f t="shared" si="106"/>
        <v>EGY</v>
      </c>
      <c r="M1038" s="2" t="str">
        <f t="shared" si="107"/>
        <v>ccc order</v>
      </c>
      <c r="N1038" s="2" t="str">
        <f t="shared" si="108"/>
        <v/>
      </c>
      <c r="O1038" s="2">
        <v>20</v>
      </c>
      <c r="P1038" s="3">
        <v>23</v>
      </c>
      <c r="Q1038" s="3">
        <f t="shared" si="109"/>
        <v>460</v>
      </c>
      <c r="R1038" s="3" t="str">
        <f t="shared" si="110"/>
        <v>EGY-ccc order-23</v>
      </c>
      <c r="S1038" s="3" t="str">
        <f t="shared" si="111"/>
        <v>251</v>
      </c>
    </row>
    <row r="1039" spans="1:19" ht="12.75" customHeight="1" x14ac:dyDescent="0.3">
      <c r="A1039" s="2">
        <v>1041</v>
      </c>
      <c r="B1039" s="2" t="s">
        <v>515</v>
      </c>
      <c r="C1039" s="8" t="s">
        <v>8</v>
      </c>
      <c r="D1039" s="2" t="s">
        <v>44</v>
      </c>
      <c r="E1039" s="7" t="s">
        <v>10</v>
      </c>
      <c r="F1039" s="2">
        <v>0</v>
      </c>
      <c r="G1039" s="3">
        <v>28</v>
      </c>
      <c r="H1039" s="3" t="s">
        <v>10</v>
      </c>
      <c r="J1039" s="2">
        <v>1041</v>
      </c>
      <c r="K1039" s="2" t="str">
        <f t="shared" si="105"/>
        <v>A3732504</v>
      </c>
      <c r="L1039" s="2" t="str">
        <f t="shared" si="106"/>
        <v>ITA</v>
      </c>
      <c r="M1039" s="2" t="str">
        <f t="shared" si="107"/>
        <v>zan pin SPA</v>
      </c>
      <c r="N1039" s="2" t="str">
        <f t="shared" si="108"/>
        <v>terminato</v>
      </c>
      <c r="O1039" s="2">
        <v>0</v>
      </c>
      <c r="P1039" s="3">
        <v>28</v>
      </c>
      <c r="Q1039" s="3" t="str">
        <f t="shared" si="109"/>
        <v/>
      </c>
      <c r="R1039" s="3" t="str">
        <f t="shared" si="110"/>
        <v>ITA-zan pin SPA-28</v>
      </c>
      <c r="S1039" s="3" t="str">
        <f t="shared" si="111"/>
        <v>732</v>
      </c>
    </row>
    <row r="1040" spans="1:19" ht="12.75" customHeight="1" x14ac:dyDescent="0.3">
      <c r="A1040" s="2">
        <v>1042</v>
      </c>
      <c r="B1040" s="2" t="s">
        <v>516</v>
      </c>
      <c r="C1040" s="2" t="s">
        <v>13</v>
      </c>
      <c r="D1040" s="2" t="s">
        <v>20</v>
      </c>
      <c r="F1040" s="2">
        <v>20</v>
      </c>
      <c r="G1040" s="3">
        <v>39</v>
      </c>
      <c r="H1040" s="3" t="str">
        <f>IF(E1040="","non terminato","terminato")</f>
        <v>non terminato</v>
      </c>
      <c r="J1040" s="2">
        <v>1042</v>
      </c>
      <c r="K1040" s="2" t="str">
        <f t="shared" si="105"/>
        <v>M4274276</v>
      </c>
      <c r="L1040" s="2" t="str">
        <f t="shared" si="106"/>
        <v>EGY</v>
      </c>
      <c r="M1040" s="2" t="str">
        <f t="shared" si="107"/>
        <v>zan pin assuf S.A.E.</v>
      </c>
      <c r="N1040" s="2" t="str">
        <f t="shared" si="108"/>
        <v/>
      </c>
      <c r="O1040" s="2">
        <v>20</v>
      </c>
      <c r="P1040" s="3">
        <v>39</v>
      </c>
      <c r="Q1040" s="3">
        <f t="shared" si="109"/>
        <v>780</v>
      </c>
      <c r="R1040" s="3" t="str">
        <f t="shared" si="110"/>
        <v>EGY-zan pin assuf S.A.E.-39</v>
      </c>
      <c r="S1040" s="3" t="str">
        <f t="shared" si="111"/>
        <v>274</v>
      </c>
    </row>
    <row r="1041" spans="1:19" ht="12.75" customHeight="1" x14ac:dyDescent="0.3">
      <c r="A1041" s="2">
        <v>1043</v>
      </c>
      <c r="B1041" s="2" t="s">
        <v>516</v>
      </c>
      <c r="C1041" s="2" t="s">
        <v>13</v>
      </c>
      <c r="D1041" s="2" t="s">
        <v>20</v>
      </c>
      <c r="F1041" s="2">
        <v>30</v>
      </c>
      <c r="G1041" s="3">
        <v>34</v>
      </c>
      <c r="H1041" s="3" t="str">
        <f>IF(E1041="","non terminato","terminato")</f>
        <v>non terminato</v>
      </c>
      <c r="J1041" s="2">
        <v>1043</v>
      </c>
      <c r="K1041" s="2" t="str">
        <f t="shared" si="105"/>
        <v>M4274276</v>
      </c>
      <c r="L1041" s="2" t="str">
        <f t="shared" si="106"/>
        <v>EGY</v>
      </c>
      <c r="M1041" s="2" t="str">
        <f t="shared" si="107"/>
        <v>zan pin assuf S.A.E.</v>
      </c>
      <c r="N1041" s="2" t="str">
        <f t="shared" si="108"/>
        <v/>
      </c>
      <c r="O1041" s="2">
        <v>30</v>
      </c>
      <c r="P1041" s="3">
        <v>34</v>
      </c>
      <c r="Q1041" s="3">
        <f t="shared" si="109"/>
        <v>1020</v>
      </c>
      <c r="R1041" s="3" t="str">
        <f t="shared" si="110"/>
        <v>EGY-zan pin assuf S.A.E.-34</v>
      </c>
      <c r="S1041" s="3" t="str">
        <f t="shared" si="111"/>
        <v>274</v>
      </c>
    </row>
    <row r="1042" spans="1:19" ht="12.75" customHeight="1" x14ac:dyDescent="0.3">
      <c r="A1042" s="2">
        <v>1044</v>
      </c>
      <c r="B1042" s="2" t="s">
        <v>516</v>
      </c>
      <c r="C1042" s="2" t="s">
        <v>13</v>
      </c>
      <c r="D1042" s="2" t="s">
        <v>20</v>
      </c>
      <c r="E1042" s="7" t="s">
        <v>10</v>
      </c>
      <c r="F1042" s="2">
        <v>0</v>
      </c>
      <c r="G1042" s="3">
        <v>19</v>
      </c>
      <c r="H1042" s="3" t="s">
        <v>10</v>
      </c>
      <c r="J1042" s="2">
        <v>1044</v>
      </c>
      <c r="K1042" s="2" t="str">
        <f t="shared" si="105"/>
        <v>M4274276</v>
      </c>
      <c r="L1042" s="2" t="str">
        <f t="shared" si="106"/>
        <v>EGY</v>
      </c>
      <c r="M1042" s="2" t="str">
        <f t="shared" si="107"/>
        <v>zan pin assuf S.A.E.</v>
      </c>
      <c r="N1042" s="2" t="str">
        <f t="shared" si="108"/>
        <v>terminato</v>
      </c>
      <c r="O1042" s="2">
        <v>0</v>
      </c>
      <c r="P1042" s="3">
        <v>19</v>
      </c>
      <c r="Q1042" s="3" t="str">
        <f t="shared" si="109"/>
        <v/>
      </c>
      <c r="R1042" s="3" t="str">
        <f t="shared" si="110"/>
        <v>EGY-zan pin assuf S.A.E.-19</v>
      </c>
      <c r="S1042" s="3" t="str">
        <f t="shared" si="111"/>
        <v>274</v>
      </c>
    </row>
    <row r="1043" spans="1:19" ht="12.75" customHeight="1" x14ac:dyDescent="0.3">
      <c r="A1043" s="2">
        <v>1045</v>
      </c>
      <c r="B1043" s="2" t="s">
        <v>517</v>
      </c>
      <c r="C1043" s="2" t="s">
        <v>27</v>
      </c>
      <c r="D1043" s="2" t="s">
        <v>15</v>
      </c>
      <c r="E1043" s="7" t="s">
        <v>10</v>
      </c>
      <c r="F1043" s="2">
        <v>0</v>
      </c>
      <c r="G1043" s="3">
        <v>32</v>
      </c>
      <c r="H1043" s="3" t="s">
        <v>10</v>
      </c>
      <c r="J1043" s="2">
        <v>1045</v>
      </c>
      <c r="K1043" s="2" t="str">
        <f t="shared" si="105"/>
        <v>A5403253</v>
      </c>
      <c r="L1043" s="2" t="str">
        <f t="shared" si="106"/>
        <v>NON PRESENTE</v>
      </c>
      <c r="M1043" s="2" t="str">
        <f t="shared" si="107"/>
        <v>EGYPTIAN SAE</v>
      </c>
      <c r="N1043" s="2" t="str">
        <f t="shared" si="108"/>
        <v>terminato</v>
      </c>
      <c r="O1043" s="2">
        <v>0</v>
      </c>
      <c r="P1043" s="3">
        <v>32</v>
      </c>
      <c r="Q1043" s="3" t="str">
        <f t="shared" si="109"/>
        <v/>
      </c>
      <c r="R1043" s="3" t="str">
        <f t="shared" si="110"/>
        <v>NON PRESENTE-EGYPTIAN SAE-32</v>
      </c>
      <c r="S1043" s="3" t="str">
        <f t="shared" si="111"/>
        <v>403</v>
      </c>
    </row>
    <row r="1044" spans="1:19" ht="12.75" customHeight="1" x14ac:dyDescent="0.3">
      <c r="A1044" s="2">
        <v>1046</v>
      </c>
      <c r="B1044" s="2" t="s">
        <v>517</v>
      </c>
      <c r="C1044" s="2" t="s">
        <v>27</v>
      </c>
      <c r="D1044" s="2" t="s">
        <v>15</v>
      </c>
      <c r="F1044" s="2">
        <v>20</v>
      </c>
      <c r="G1044" s="3">
        <v>29</v>
      </c>
      <c r="H1044" s="3" t="str">
        <f>IF(E1044="","non terminato","terminato")</f>
        <v>non terminato</v>
      </c>
      <c r="J1044" s="2">
        <v>1046</v>
      </c>
      <c r="K1044" s="2" t="str">
        <f t="shared" si="105"/>
        <v>A5403253</v>
      </c>
      <c r="L1044" s="2" t="str">
        <f t="shared" si="106"/>
        <v>NON PRESENTE</v>
      </c>
      <c r="M1044" s="2" t="str">
        <f t="shared" si="107"/>
        <v>EGYPTIAN SAE</v>
      </c>
      <c r="N1044" s="2" t="str">
        <f t="shared" si="108"/>
        <v/>
      </c>
      <c r="O1044" s="2">
        <v>20</v>
      </c>
      <c r="P1044" s="3">
        <v>29</v>
      </c>
      <c r="Q1044" s="3">
        <f t="shared" si="109"/>
        <v>580</v>
      </c>
      <c r="R1044" s="3" t="str">
        <f t="shared" si="110"/>
        <v>NON PRESENTE-EGYPTIAN SAE-29</v>
      </c>
      <c r="S1044" s="3" t="str">
        <f t="shared" si="111"/>
        <v>403</v>
      </c>
    </row>
    <row r="1045" spans="1:19" ht="12.75" customHeight="1" x14ac:dyDescent="0.3">
      <c r="A1045" s="2">
        <v>1047</v>
      </c>
      <c r="B1045" s="2" t="s">
        <v>518</v>
      </c>
      <c r="C1045" s="2" t="s">
        <v>13</v>
      </c>
      <c r="D1045" s="2" t="s">
        <v>12</v>
      </c>
      <c r="E1045" s="7" t="s">
        <v>10</v>
      </c>
      <c r="F1045" s="2">
        <v>0</v>
      </c>
      <c r="G1045" s="3">
        <v>28</v>
      </c>
      <c r="H1045" s="3" t="s">
        <v>10</v>
      </c>
      <c r="J1045" s="2">
        <v>1047</v>
      </c>
      <c r="K1045" s="2" t="str">
        <f t="shared" si="105"/>
        <v>F3092151</v>
      </c>
      <c r="L1045" s="2" t="str">
        <f t="shared" si="106"/>
        <v>EGY</v>
      </c>
      <c r="M1045" s="2" t="str">
        <f t="shared" si="107"/>
        <v>ccc order</v>
      </c>
      <c r="N1045" s="2" t="str">
        <f t="shared" si="108"/>
        <v>terminato</v>
      </c>
      <c r="O1045" s="2">
        <v>0</v>
      </c>
      <c r="P1045" s="3">
        <v>28</v>
      </c>
      <c r="Q1045" s="3" t="str">
        <f t="shared" si="109"/>
        <v/>
      </c>
      <c r="R1045" s="3" t="str">
        <f t="shared" si="110"/>
        <v>EGY-ccc order-28</v>
      </c>
      <c r="S1045" s="3" t="str">
        <f t="shared" si="111"/>
        <v>092</v>
      </c>
    </row>
    <row r="1046" spans="1:19" ht="12.75" customHeight="1" x14ac:dyDescent="0.3">
      <c r="A1046" s="2">
        <v>1048</v>
      </c>
      <c r="B1046" s="2" t="s">
        <v>518</v>
      </c>
      <c r="C1046" s="2" t="s">
        <v>13</v>
      </c>
      <c r="D1046" s="2" t="s">
        <v>12</v>
      </c>
      <c r="F1046" s="2">
        <v>30</v>
      </c>
      <c r="G1046" s="3">
        <v>40</v>
      </c>
      <c r="H1046" s="3" t="str">
        <f>IF(E1046="","non terminato","terminato")</f>
        <v>non terminato</v>
      </c>
      <c r="J1046" s="2">
        <v>1048</v>
      </c>
      <c r="K1046" s="2" t="str">
        <f t="shared" si="105"/>
        <v>F3092151</v>
      </c>
      <c r="L1046" s="2" t="str">
        <f t="shared" si="106"/>
        <v>EGY</v>
      </c>
      <c r="M1046" s="2" t="str">
        <f t="shared" si="107"/>
        <v>ccc order</v>
      </c>
      <c r="N1046" s="2" t="str">
        <f t="shared" si="108"/>
        <v/>
      </c>
      <c r="O1046" s="2">
        <v>30</v>
      </c>
      <c r="P1046" s="3">
        <v>40</v>
      </c>
      <c r="Q1046" s="3">
        <f t="shared" si="109"/>
        <v>1200</v>
      </c>
      <c r="R1046" s="3" t="str">
        <f t="shared" si="110"/>
        <v>EGY-ccc order-40</v>
      </c>
      <c r="S1046" s="3" t="str">
        <f t="shared" si="111"/>
        <v>092</v>
      </c>
    </row>
    <row r="1047" spans="1:19" ht="12.75" customHeight="1" x14ac:dyDescent="0.3">
      <c r="A1047" s="2">
        <v>1049</v>
      </c>
      <c r="B1047" s="2" t="s">
        <v>518</v>
      </c>
      <c r="C1047" s="2" t="s">
        <v>13</v>
      </c>
      <c r="D1047" s="2" t="s">
        <v>12</v>
      </c>
      <c r="F1047" s="2">
        <v>20</v>
      </c>
      <c r="G1047" s="3">
        <v>22</v>
      </c>
      <c r="H1047" s="3" t="str">
        <f>IF(E1047="","non terminato","terminato")</f>
        <v>non terminato</v>
      </c>
      <c r="J1047" s="2">
        <v>1049</v>
      </c>
      <c r="K1047" s="2" t="str">
        <f t="shared" si="105"/>
        <v>F3092151</v>
      </c>
      <c r="L1047" s="2" t="str">
        <f t="shared" si="106"/>
        <v>EGY</v>
      </c>
      <c r="M1047" s="2" t="str">
        <f t="shared" si="107"/>
        <v>ccc order</v>
      </c>
      <c r="N1047" s="2" t="str">
        <f t="shared" si="108"/>
        <v/>
      </c>
      <c r="O1047" s="2">
        <v>20</v>
      </c>
      <c r="P1047" s="3">
        <v>22</v>
      </c>
      <c r="Q1047" s="3">
        <f t="shared" si="109"/>
        <v>440</v>
      </c>
      <c r="R1047" s="3" t="str">
        <f t="shared" si="110"/>
        <v>EGY-ccc order-22</v>
      </c>
      <c r="S1047" s="3" t="str">
        <f t="shared" si="111"/>
        <v>092</v>
      </c>
    </row>
    <row r="1048" spans="1:19" ht="12.75" customHeight="1" x14ac:dyDescent="0.3">
      <c r="A1048" s="2">
        <v>1050</v>
      </c>
      <c r="B1048" s="2" t="s">
        <v>519</v>
      </c>
      <c r="C1048" s="8" t="s">
        <v>8</v>
      </c>
      <c r="D1048" s="2" t="s">
        <v>9</v>
      </c>
      <c r="E1048" s="7" t="s">
        <v>10</v>
      </c>
      <c r="F1048" s="2">
        <v>0</v>
      </c>
      <c r="G1048" s="3">
        <v>13</v>
      </c>
      <c r="H1048" s="3" t="s">
        <v>10</v>
      </c>
      <c r="J1048" s="2">
        <v>1050</v>
      </c>
      <c r="K1048" s="2" t="str">
        <f t="shared" si="105"/>
        <v>F0380614</v>
      </c>
      <c r="L1048" s="2" t="str">
        <f t="shared" si="106"/>
        <v>ITA</v>
      </c>
      <c r="M1048" s="2" t="str">
        <f t="shared" si="107"/>
        <v>SG</v>
      </c>
      <c r="N1048" s="2" t="str">
        <f t="shared" si="108"/>
        <v>terminato</v>
      </c>
      <c r="O1048" s="2">
        <v>0</v>
      </c>
      <c r="P1048" s="3">
        <v>13</v>
      </c>
      <c r="Q1048" s="3" t="str">
        <f t="shared" si="109"/>
        <v/>
      </c>
      <c r="R1048" s="3" t="str">
        <f t="shared" si="110"/>
        <v>ITA-SG-13</v>
      </c>
      <c r="S1048" s="3" t="str">
        <f t="shared" si="111"/>
        <v>380</v>
      </c>
    </row>
    <row r="1049" spans="1:19" ht="12.75" customHeight="1" x14ac:dyDescent="0.3">
      <c r="A1049" s="2">
        <v>1051</v>
      </c>
      <c r="B1049" s="2" t="s">
        <v>520</v>
      </c>
      <c r="C1049" s="2" t="s">
        <v>13</v>
      </c>
      <c r="D1049" s="2" t="s">
        <v>20</v>
      </c>
      <c r="F1049" s="2">
        <v>30</v>
      </c>
      <c r="G1049" s="3">
        <v>40</v>
      </c>
      <c r="H1049" s="3" t="str">
        <f>IF(E1049="","non terminato","terminato")</f>
        <v>non terminato</v>
      </c>
      <c r="J1049" s="2">
        <v>1051</v>
      </c>
      <c r="K1049" s="2" t="str">
        <f t="shared" si="105"/>
        <v>A0861547</v>
      </c>
      <c r="L1049" s="2" t="str">
        <f t="shared" si="106"/>
        <v>EGY</v>
      </c>
      <c r="M1049" s="2" t="str">
        <f t="shared" si="107"/>
        <v>zan pin assuf S.A.E.</v>
      </c>
      <c r="N1049" s="2" t="str">
        <f t="shared" si="108"/>
        <v/>
      </c>
      <c r="O1049" s="2">
        <v>30</v>
      </c>
      <c r="P1049" s="3">
        <v>40</v>
      </c>
      <c r="Q1049" s="3">
        <f t="shared" si="109"/>
        <v>1200</v>
      </c>
      <c r="R1049" s="3" t="str">
        <f t="shared" si="110"/>
        <v>EGY-zan pin assuf S.A.E.-40</v>
      </c>
      <c r="S1049" s="3" t="str">
        <f t="shared" si="111"/>
        <v>861</v>
      </c>
    </row>
    <row r="1050" spans="1:19" ht="12.75" customHeight="1" x14ac:dyDescent="0.3">
      <c r="A1050" s="2">
        <v>1052</v>
      </c>
      <c r="B1050" s="2" t="s">
        <v>521</v>
      </c>
      <c r="C1050" s="2" t="s">
        <v>27</v>
      </c>
      <c r="D1050" s="2" t="s">
        <v>15</v>
      </c>
      <c r="E1050" s="7" t="s">
        <v>10</v>
      </c>
      <c r="F1050" s="2">
        <v>0</v>
      </c>
      <c r="G1050" s="3">
        <v>29</v>
      </c>
      <c r="H1050" s="3" t="s">
        <v>10</v>
      </c>
      <c r="J1050" s="2">
        <v>1052</v>
      </c>
      <c r="K1050" s="2" t="str">
        <f t="shared" si="105"/>
        <v>P2246460</v>
      </c>
      <c r="L1050" s="2" t="str">
        <f t="shared" si="106"/>
        <v>NON PRESENTE</v>
      </c>
      <c r="M1050" s="2" t="str">
        <f t="shared" si="107"/>
        <v>EGYPTIAN SAE</v>
      </c>
      <c r="N1050" s="2" t="str">
        <f t="shared" si="108"/>
        <v>terminato</v>
      </c>
      <c r="O1050" s="2">
        <v>0</v>
      </c>
      <c r="P1050" s="3">
        <v>29</v>
      </c>
      <c r="Q1050" s="3" t="str">
        <f t="shared" si="109"/>
        <v/>
      </c>
      <c r="R1050" s="3" t="str">
        <f t="shared" si="110"/>
        <v>NON PRESENTE-EGYPTIAN SAE-29</v>
      </c>
      <c r="S1050" s="3" t="str">
        <f t="shared" si="111"/>
        <v>246</v>
      </c>
    </row>
    <row r="1051" spans="1:19" ht="12.75" customHeight="1" x14ac:dyDescent="0.3">
      <c r="A1051" s="2">
        <v>1053</v>
      </c>
      <c r="B1051" s="2" t="s">
        <v>521</v>
      </c>
      <c r="C1051" s="2" t="s">
        <v>27</v>
      </c>
      <c r="D1051" s="2" t="s">
        <v>15</v>
      </c>
      <c r="F1051" s="2">
        <v>30</v>
      </c>
      <c r="G1051" s="3">
        <v>18</v>
      </c>
      <c r="H1051" s="3" t="str">
        <f>IF(E1051="","non terminato","terminato")</f>
        <v>non terminato</v>
      </c>
      <c r="J1051" s="2">
        <v>1053</v>
      </c>
      <c r="K1051" s="2" t="str">
        <f t="shared" si="105"/>
        <v>P2246460</v>
      </c>
      <c r="L1051" s="2" t="str">
        <f t="shared" si="106"/>
        <v>NON PRESENTE</v>
      </c>
      <c r="M1051" s="2" t="str">
        <f t="shared" si="107"/>
        <v>EGYPTIAN SAE</v>
      </c>
      <c r="N1051" s="2" t="str">
        <f t="shared" si="108"/>
        <v/>
      </c>
      <c r="O1051" s="2">
        <v>30</v>
      </c>
      <c r="P1051" s="3">
        <v>18</v>
      </c>
      <c r="Q1051" s="3">
        <f t="shared" si="109"/>
        <v>540</v>
      </c>
      <c r="R1051" s="3" t="str">
        <f t="shared" si="110"/>
        <v>NON PRESENTE-EGYPTIAN SAE-18</v>
      </c>
      <c r="S1051" s="3" t="str">
        <f t="shared" si="111"/>
        <v>246</v>
      </c>
    </row>
    <row r="1052" spans="1:19" ht="12.75" customHeight="1" x14ac:dyDescent="0.3">
      <c r="A1052" s="2">
        <v>1054</v>
      </c>
      <c r="B1052" s="2" t="s">
        <v>522</v>
      </c>
      <c r="C1052" s="8" t="s">
        <v>8</v>
      </c>
      <c r="D1052" s="2" t="s">
        <v>44</v>
      </c>
      <c r="F1052" s="2">
        <v>30</v>
      </c>
      <c r="G1052" s="3">
        <v>38</v>
      </c>
      <c r="H1052" s="3" t="str">
        <f>IF(E1052="","non terminato","terminato")</f>
        <v>non terminato</v>
      </c>
      <c r="J1052" s="2">
        <v>1054</v>
      </c>
      <c r="K1052" s="2" t="str">
        <f t="shared" si="105"/>
        <v>S1395439</v>
      </c>
      <c r="L1052" s="2" t="str">
        <f t="shared" si="106"/>
        <v>ITA</v>
      </c>
      <c r="M1052" s="2" t="str">
        <f t="shared" si="107"/>
        <v>zan pin SPA</v>
      </c>
      <c r="N1052" s="2" t="str">
        <f t="shared" si="108"/>
        <v/>
      </c>
      <c r="O1052" s="2">
        <v>30</v>
      </c>
      <c r="P1052" s="3">
        <v>38</v>
      </c>
      <c r="Q1052" s="3">
        <f t="shared" si="109"/>
        <v>1140</v>
      </c>
      <c r="R1052" s="3" t="str">
        <f t="shared" si="110"/>
        <v>ITA-zan pin SPA-38</v>
      </c>
      <c r="S1052" s="3" t="str">
        <f t="shared" si="111"/>
        <v>395</v>
      </c>
    </row>
    <row r="1053" spans="1:19" ht="12.75" customHeight="1" x14ac:dyDescent="0.3">
      <c r="A1053" s="2">
        <v>1055</v>
      </c>
      <c r="B1053" s="2" t="s">
        <v>523</v>
      </c>
      <c r="C1053" s="8" t="s">
        <v>8</v>
      </c>
      <c r="D1053" s="2" t="s">
        <v>51</v>
      </c>
      <c r="F1053" s="2">
        <v>20</v>
      </c>
      <c r="G1053" s="3">
        <v>40</v>
      </c>
      <c r="H1053" s="3" t="str">
        <f>IF(E1053="","non terminato","terminato")</f>
        <v>non terminato</v>
      </c>
      <c r="J1053" s="2">
        <v>1055</v>
      </c>
      <c r="K1053" s="2" t="str">
        <f t="shared" si="105"/>
        <v>M6586767</v>
      </c>
      <c r="L1053" s="2" t="str">
        <f t="shared" si="106"/>
        <v>ITA</v>
      </c>
      <c r="M1053" s="2" t="str">
        <f t="shared" si="107"/>
        <v>zan S.R.L.</v>
      </c>
      <c r="N1053" s="2" t="str">
        <f t="shared" si="108"/>
        <v/>
      </c>
      <c r="O1053" s="2">
        <v>20</v>
      </c>
      <c r="P1053" s="3">
        <v>40</v>
      </c>
      <c r="Q1053" s="3">
        <f t="shared" si="109"/>
        <v>800</v>
      </c>
      <c r="R1053" s="3" t="str">
        <f t="shared" si="110"/>
        <v>ITA-zan S.R.L.-40</v>
      </c>
      <c r="S1053" s="3" t="str">
        <f t="shared" si="111"/>
        <v>586</v>
      </c>
    </row>
    <row r="1054" spans="1:19" ht="12.75" customHeight="1" x14ac:dyDescent="0.3">
      <c r="A1054" s="2">
        <v>1056</v>
      </c>
      <c r="B1054" s="2" t="s">
        <v>523</v>
      </c>
      <c r="C1054" s="8" t="s">
        <v>8</v>
      </c>
      <c r="D1054" s="2" t="s">
        <v>51</v>
      </c>
      <c r="F1054" s="2">
        <v>30</v>
      </c>
      <c r="G1054" s="3">
        <v>16</v>
      </c>
      <c r="H1054" s="3" t="str">
        <f>IF(E1054="","non terminato","terminato")</f>
        <v>non terminato</v>
      </c>
      <c r="J1054" s="2">
        <v>1056</v>
      </c>
      <c r="K1054" s="2" t="str">
        <f t="shared" si="105"/>
        <v>M6586767</v>
      </c>
      <c r="L1054" s="2" t="str">
        <f t="shared" si="106"/>
        <v>ITA</v>
      </c>
      <c r="M1054" s="2" t="str">
        <f t="shared" si="107"/>
        <v>zan S.R.L.</v>
      </c>
      <c r="N1054" s="2" t="str">
        <f t="shared" si="108"/>
        <v/>
      </c>
      <c r="O1054" s="2">
        <v>30</v>
      </c>
      <c r="P1054" s="3">
        <v>16</v>
      </c>
      <c r="Q1054" s="3">
        <f t="shared" si="109"/>
        <v>480</v>
      </c>
      <c r="R1054" s="3" t="str">
        <f t="shared" si="110"/>
        <v>ITA-zan S.R.L.-16</v>
      </c>
      <c r="S1054" s="3" t="str">
        <f t="shared" si="111"/>
        <v>586</v>
      </c>
    </row>
    <row r="1055" spans="1:19" ht="12.75" customHeight="1" x14ac:dyDescent="0.3">
      <c r="A1055" s="2">
        <v>1057</v>
      </c>
      <c r="B1055" s="2" t="s">
        <v>523</v>
      </c>
      <c r="C1055" s="8" t="s">
        <v>8</v>
      </c>
      <c r="D1055" s="2" t="s">
        <v>51</v>
      </c>
      <c r="E1055" s="7" t="s">
        <v>10</v>
      </c>
      <c r="F1055" s="2">
        <v>0</v>
      </c>
      <c r="G1055" s="3">
        <v>13</v>
      </c>
      <c r="H1055" s="3" t="s">
        <v>10</v>
      </c>
      <c r="J1055" s="2">
        <v>1057</v>
      </c>
      <c r="K1055" s="2" t="str">
        <f t="shared" si="105"/>
        <v>M6586767</v>
      </c>
      <c r="L1055" s="2" t="str">
        <f t="shared" si="106"/>
        <v>ITA</v>
      </c>
      <c r="M1055" s="2" t="str">
        <f t="shared" si="107"/>
        <v>zan S.R.L.</v>
      </c>
      <c r="N1055" s="2" t="str">
        <f t="shared" si="108"/>
        <v>terminato</v>
      </c>
      <c r="O1055" s="2">
        <v>0</v>
      </c>
      <c r="P1055" s="3">
        <v>13</v>
      </c>
      <c r="Q1055" s="3" t="str">
        <f t="shared" si="109"/>
        <v/>
      </c>
      <c r="R1055" s="3" t="str">
        <f t="shared" si="110"/>
        <v>ITA-zan S.R.L.-13</v>
      </c>
      <c r="S1055" s="3" t="str">
        <f t="shared" si="111"/>
        <v>586</v>
      </c>
    </row>
    <row r="1056" spans="1:19" ht="12.75" customHeight="1" x14ac:dyDescent="0.3">
      <c r="A1056" s="2">
        <v>1058</v>
      </c>
      <c r="B1056" s="2" t="s">
        <v>524</v>
      </c>
      <c r="C1056" s="2" t="s">
        <v>27</v>
      </c>
      <c r="D1056" s="2" t="s">
        <v>28</v>
      </c>
      <c r="E1056" s="7" t="s">
        <v>10</v>
      </c>
      <c r="F1056" s="2">
        <v>0</v>
      </c>
      <c r="G1056" s="3">
        <v>18</v>
      </c>
      <c r="H1056" s="3" t="s">
        <v>10</v>
      </c>
      <c r="J1056" s="2">
        <v>1058</v>
      </c>
      <c r="K1056" s="2" t="str">
        <f t="shared" si="105"/>
        <v>E8761116</v>
      </c>
      <c r="L1056" s="2" t="str">
        <f t="shared" si="106"/>
        <v>NON PRESENTE</v>
      </c>
      <c r="M1056" s="2" t="str">
        <f t="shared" si="107"/>
        <v>order For Trading SARL</v>
      </c>
      <c r="N1056" s="2" t="str">
        <f t="shared" si="108"/>
        <v>terminato</v>
      </c>
      <c r="O1056" s="2">
        <v>0</v>
      </c>
      <c r="P1056" s="3">
        <v>18</v>
      </c>
      <c r="Q1056" s="3" t="str">
        <f t="shared" si="109"/>
        <v/>
      </c>
      <c r="R1056" s="3" t="str">
        <f t="shared" si="110"/>
        <v>NON PRESENTE-order For Trading SARL-18</v>
      </c>
      <c r="S1056" s="3" t="str">
        <f t="shared" si="111"/>
        <v>761</v>
      </c>
    </row>
    <row r="1057" spans="1:19" ht="12.75" customHeight="1" x14ac:dyDescent="0.3">
      <c r="A1057" s="2">
        <v>1059</v>
      </c>
      <c r="B1057" s="2" t="s">
        <v>525</v>
      </c>
      <c r="C1057" s="2" t="s">
        <v>13</v>
      </c>
      <c r="D1057" s="2" t="s">
        <v>20</v>
      </c>
      <c r="F1057" s="2">
        <v>20</v>
      </c>
      <c r="G1057" s="3">
        <v>13</v>
      </c>
      <c r="H1057" s="3" t="str">
        <f>IF(E1057="","non terminato","terminato")</f>
        <v>non terminato</v>
      </c>
      <c r="J1057" s="2">
        <v>1059</v>
      </c>
      <c r="K1057" s="2" t="str">
        <f t="shared" si="105"/>
        <v>M9760139</v>
      </c>
      <c r="L1057" s="2" t="str">
        <f t="shared" si="106"/>
        <v>EGY</v>
      </c>
      <c r="M1057" s="2" t="str">
        <f t="shared" si="107"/>
        <v>zan pin assuf S.A.E.</v>
      </c>
      <c r="N1057" s="2" t="str">
        <f t="shared" si="108"/>
        <v/>
      </c>
      <c r="O1057" s="2">
        <v>20</v>
      </c>
      <c r="P1057" s="3">
        <v>13</v>
      </c>
      <c r="Q1057" s="3">
        <f t="shared" si="109"/>
        <v>260</v>
      </c>
      <c r="R1057" s="3" t="str">
        <f t="shared" si="110"/>
        <v>EGY-zan pin assuf S.A.E.-13</v>
      </c>
      <c r="S1057" s="3" t="str">
        <f t="shared" si="111"/>
        <v>760</v>
      </c>
    </row>
    <row r="1058" spans="1:19" ht="12.75" customHeight="1" x14ac:dyDescent="0.3">
      <c r="A1058" s="2">
        <v>1060</v>
      </c>
      <c r="B1058" s="2" t="s">
        <v>525</v>
      </c>
      <c r="C1058" s="2" t="s">
        <v>13</v>
      </c>
      <c r="D1058" s="2" t="s">
        <v>20</v>
      </c>
      <c r="E1058" s="7" t="s">
        <v>10</v>
      </c>
      <c r="F1058" s="2">
        <v>0</v>
      </c>
      <c r="G1058" s="3">
        <v>39</v>
      </c>
      <c r="H1058" s="3" t="s">
        <v>10</v>
      </c>
      <c r="J1058" s="2">
        <v>1060</v>
      </c>
      <c r="K1058" s="2" t="str">
        <f t="shared" si="105"/>
        <v>M9760139</v>
      </c>
      <c r="L1058" s="2" t="str">
        <f t="shared" si="106"/>
        <v>EGY</v>
      </c>
      <c r="M1058" s="2" t="str">
        <f t="shared" si="107"/>
        <v>zan pin assuf S.A.E.</v>
      </c>
      <c r="N1058" s="2" t="str">
        <f t="shared" si="108"/>
        <v>terminato</v>
      </c>
      <c r="O1058" s="2">
        <v>0</v>
      </c>
      <c r="P1058" s="3">
        <v>39</v>
      </c>
      <c r="Q1058" s="3" t="str">
        <f t="shared" si="109"/>
        <v/>
      </c>
      <c r="R1058" s="3" t="str">
        <f t="shared" si="110"/>
        <v>EGY-zan pin assuf S.A.E.-39</v>
      </c>
      <c r="S1058" s="3" t="str">
        <f t="shared" si="111"/>
        <v>760</v>
      </c>
    </row>
    <row r="1059" spans="1:19" ht="12.75" customHeight="1" x14ac:dyDescent="0.3">
      <c r="A1059" s="2">
        <v>1061</v>
      </c>
      <c r="B1059" s="2" t="s">
        <v>525</v>
      </c>
      <c r="C1059" s="2" t="s">
        <v>13</v>
      </c>
      <c r="D1059" s="2" t="s">
        <v>20</v>
      </c>
      <c r="F1059" s="2">
        <v>30</v>
      </c>
      <c r="G1059" s="3">
        <v>34</v>
      </c>
      <c r="H1059" s="3" t="str">
        <f>IF(E1059="","non terminato","terminato")</f>
        <v>non terminato</v>
      </c>
      <c r="J1059" s="2">
        <v>1061</v>
      </c>
      <c r="K1059" s="2" t="str">
        <f t="shared" si="105"/>
        <v>M9760139</v>
      </c>
      <c r="L1059" s="2" t="str">
        <f t="shared" si="106"/>
        <v>EGY</v>
      </c>
      <c r="M1059" s="2" t="str">
        <f t="shared" si="107"/>
        <v>zan pin assuf S.A.E.</v>
      </c>
      <c r="N1059" s="2" t="str">
        <f t="shared" si="108"/>
        <v/>
      </c>
      <c r="O1059" s="2">
        <v>30</v>
      </c>
      <c r="P1059" s="3">
        <v>34</v>
      </c>
      <c r="Q1059" s="3">
        <f t="shared" si="109"/>
        <v>1020</v>
      </c>
      <c r="R1059" s="3" t="str">
        <f t="shared" si="110"/>
        <v>EGY-zan pin assuf S.A.E.-34</v>
      </c>
      <c r="S1059" s="3" t="str">
        <f t="shared" si="111"/>
        <v>760</v>
      </c>
    </row>
    <row r="1060" spans="1:19" ht="12.75" customHeight="1" x14ac:dyDescent="0.3">
      <c r="A1060" s="2">
        <v>1062</v>
      </c>
      <c r="B1060" s="2" t="s">
        <v>526</v>
      </c>
      <c r="C1060" s="8" t="s">
        <v>8</v>
      </c>
      <c r="D1060" s="2" t="s">
        <v>33</v>
      </c>
      <c r="F1060" s="2">
        <v>20</v>
      </c>
      <c r="G1060" s="3">
        <v>34</v>
      </c>
      <c r="H1060" s="3" t="str">
        <f>IF(E1060="","non terminato","terminato")</f>
        <v>non terminato</v>
      </c>
      <c r="J1060" s="2">
        <v>1062</v>
      </c>
      <c r="K1060" s="2" t="str">
        <f t="shared" si="105"/>
        <v>G8814669</v>
      </c>
      <c r="L1060" s="2" t="str">
        <f t="shared" si="106"/>
        <v>ITA</v>
      </c>
      <c r="M1060" s="2" t="str">
        <f t="shared" si="107"/>
        <v>zan VETRI</v>
      </c>
      <c r="N1060" s="2" t="str">
        <f t="shared" si="108"/>
        <v/>
      </c>
      <c r="O1060" s="2">
        <v>20</v>
      </c>
      <c r="P1060" s="3">
        <v>34</v>
      </c>
      <c r="Q1060" s="3">
        <f t="shared" si="109"/>
        <v>680</v>
      </c>
      <c r="R1060" s="3" t="str">
        <f t="shared" si="110"/>
        <v>ITA-zan VETRI-34</v>
      </c>
      <c r="S1060" s="3" t="str">
        <f t="shared" si="111"/>
        <v>814</v>
      </c>
    </row>
    <row r="1061" spans="1:19" ht="12.75" customHeight="1" x14ac:dyDescent="0.3">
      <c r="A1061" s="2">
        <v>1063</v>
      </c>
      <c r="B1061" s="2" t="s">
        <v>526</v>
      </c>
      <c r="C1061" s="8" t="s">
        <v>8</v>
      </c>
      <c r="D1061" s="2" t="s">
        <v>33</v>
      </c>
      <c r="F1061" s="2">
        <v>30</v>
      </c>
      <c r="G1061" s="3">
        <v>13</v>
      </c>
      <c r="H1061" s="3" t="str">
        <f>IF(E1061="","non terminato","terminato")</f>
        <v>non terminato</v>
      </c>
      <c r="J1061" s="2">
        <v>1063</v>
      </c>
      <c r="K1061" s="2" t="str">
        <f t="shared" si="105"/>
        <v>G8814669</v>
      </c>
      <c r="L1061" s="2" t="str">
        <f t="shared" si="106"/>
        <v>ITA</v>
      </c>
      <c r="M1061" s="2" t="str">
        <f t="shared" si="107"/>
        <v>zan VETRI</v>
      </c>
      <c r="N1061" s="2" t="str">
        <f t="shared" si="108"/>
        <v/>
      </c>
      <c r="O1061" s="2">
        <v>30</v>
      </c>
      <c r="P1061" s="3">
        <v>13</v>
      </c>
      <c r="Q1061" s="3">
        <f t="shared" si="109"/>
        <v>390</v>
      </c>
      <c r="R1061" s="3" t="str">
        <f t="shared" si="110"/>
        <v>ITA-zan VETRI-13</v>
      </c>
      <c r="S1061" s="3" t="str">
        <f t="shared" si="111"/>
        <v>814</v>
      </c>
    </row>
    <row r="1062" spans="1:19" ht="12.75" customHeight="1" x14ac:dyDescent="0.3">
      <c r="A1062" s="2">
        <v>1064</v>
      </c>
      <c r="B1062" s="2" t="s">
        <v>526</v>
      </c>
      <c r="C1062" s="8" t="s">
        <v>8</v>
      </c>
      <c r="D1062" s="2" t="s">
        <v>33</v>
      </c>
      <c r="E1062" s="7" t="s">
        <v>10</v>
      </c>
      <c r="F1062" s="2">
        <v>0</v>
      </c>
      <c r="G1062" s="3">
        <v>33</v>
      </c>
      <c r="H1062" s="3" t="s">
        <v>10</v>
      </c>
      <c r="J1062" s="2">
        <v>1064</v>
      </c>
      <c r="K1062" s="2" t="str">
        <f t="shared" si="105"/>
        <v>G8814669</v>
      </c>
      <c r="L1062" s="2" t="str">
        <f t="shared" si="106"/>
        <v>ITA</v>
      </c>
      <c r="M1062" s="2" t="str">
        <f t="shared" si="107"/>
        <v>zan VETRI</v>
      </c>
      <c r="N1062" s="2" t="str">
        <f t="shared" si="108"/>
        <v>terminato</v>
      </c>
      <c r="O1062" s="2">
        <v>0</v>
      </c>
      <c r="P1062" s="3">
        <v>33</v>
      </c>
      <c r="Q1062" s="3" t="str">
        <f t="shared" si="109"/>
        <v/>
      </c>
      <c r="R1062" s="3" t="str">
        <f t="shared" si="110"/>
        <v>ITA-zan VETRI-33</v>
      </c>
      <c r="S1062" s="3" t="str">
        <f t="shared" si="111"/>
        <v>814</v>
      </c>
    </row>
    <row r="1063" spans="1:19" ht="12.75" customHeight="1" x14ac:dyDescent="0.3">
      <c r="A1063" s="2">
        <v>1065</v>
      </c>
      <c r="B1063" s="2" t="s">
        <v>527</v>
      </c>
      <c r="C1063" s="8" t="s">
        <v>8</v>
      </c>
      <c r="D1063" s="2" t="s">
        <v>72</v>
      </c>
      <c r="E1063" s="7" t="s">
        <v>10</v>
      </c>
      <c r="F1063" s="2">
        <v>0</v>
      </c>
      <c r="G1063" s="3">
        <v>40</v>
      </c>
      <c r="H1063" s="3" t="s">
        <v>10</v>
      </c>
      <c r="J1063" s="2">
        <v>1065</v>
      </c>
      <c r="K1063" s="2" t="str">
        <f t="shared" si="105"/>
        <v>G5588449</v>
      </c>
      <c r="L1063" s="2" t="str">
        <f t="shared" si="106"/>
        <v>ITA</v>
      </c>
      <c r="M1063" s="2" t="str">
        <f t="shared" si="107"/>
        <v>lollo SRL</v>
      </c>
      <c r="N1063" s="2" t="str">
        <f t="shared" si="108"/>
        <v>terminato</v>
      </c>
      <c r="O1063" s="2">
        <v>0</v>
      </c>
      <c r="P1063" s="3">
        <v>40</v>
      </c>
      <c r="Q1063" s="3" t="str">
        <f t="shared" si="109"/>
        <v/>
      </c>
      <c r="R1063" s="3" t="str">
        <f t="shared" si="110"/>
        <v>ITA-lollo SRL-40</v>
      </c>
      <c r="S1063" s="3" t="str">
        <f t="shared" si="111"/>
        <v>588</v>
      </c>
    </row>
    <row r="1064" spans="1:19" ht="12.75" customHeight="1" x14ac:dyDescent="0.3">
      <c r="A1064" s="2">
        <v>1066</v>
      </c>
      <c r="B1064" s="2" t="s">
        <v>528</v>
      </c>
      <c r="C1064" s="2" t="s">
        <v>13</v>
      </c>
      <c r="D1064" s="2" t="s">
        <v>12</v>
      </c>
      <c r="E1064" s="7" t="s">
        <v>10</v>
      </c>
      <c r="F1064" s="2">
        <v>0</v>
      </c>
      <c r="G1064" s="3">
        <v>36</v>
      </c>
      <c r="H1064" s="3" t="s">
        <v>10</v>
      </c>
      <c r="J1064" s="2">
        <v>1066</v>
      </c>
      <c r="K1064" s="2" t="str">
        <f t="shared" si="105"/>
        <v>A8686792</v>
      </c>
      <c r="L1064" s="2" t="str">
        <f t="shared" si="106"/>
        <v>EGY</v>
      </c>
      <c r="M1064" s="2" t="str">
        <f t="shared" si="107"/>
        <v>ccc order</v>
      </c>
      <c r="N1064" s="2" t="str">
        <f t="shared" si="108"/>
        <v>terminato</v>
      </c>
      <c r="O1064" s="2">
        <v>0</v>
      </c>
      <c r="P1064" s="3">
        <v>36</v>
      </c>
      <c r="Q1064" s="3" t="str">
        <f t="shared" si="109"/>
        <v/>
      </c>
      <c r="R1064" s="3" t="str">
        <f t="shared" si="110"/>
        <v>EGY-ccc order-36</v>
      </c>
      <c r="S1064" s="3" t="str">
        <f t="shared" si="111"/>
        <v>686</v>
      </c>
    </row>
    <row r="1065" spans="1:19" ht="12.75" customHeight="1" x14ac:dyDescent="0.3">
      <c r="A1065" s="2">
        <v>1067</v>
      </c>
      <c r="B1065" s="2" t="s">
        <v>529</v>
      </c>
      <c r="C1065" s="2" t="s">
        <v>13</v>
      </c>
      <c r="D1065" s="2" t="s">
        <v>12</v>
      </c>
      <c r="E1065" s="7" t="s">
        <v>10</v>
      </c>
      <c r="F1065" s="2">
        <v>0</v>
      </c>
      <c r="G1065" s="3">
        <v>10</v>
      </c>
      <c r="H1065" s="3" t="s">
        <v>10</v>
      </c>
      <c r="J1065" s="2">
        <v>1067</v>
      </c>
      <c r="K1065" s="2" t="str">
        <f t="shared" si="105"/>
        <v>E2864349</v>
      </c>
      <c r="L1065" s="2" t="str">
        <f t="shared" si="106"/>
        <v>EGY</v>
      </c>
      <c r="M1065" s="2" t="str">
        <f t="shared" si="107"/>
        <v>ccc order</v>
      </c>
      <c r="N1065" s="2" t="str">
        <f t="shared" si="108"/>
        <v>terminato</v>
      </c>
      <c r="O1065" s="2">
        <v>0</v>
      </c>
      <c r="P1065" s="3">
        <v>10</v>
      </c>
      <c r="Q1065" s="3" t="str">
        <f t="shared" si="109"/>
        <v/>
      </c>
      <c r="R1065" s="3" t="str">
        <f t="shared" si="110"/>
        <v>EGY-ccc order-10</v>
      </c>
      <c r="S1065" s="3" t="str">
        <f t="shared" si="111"/>
        <v>864</v>
      </c>
    </row>
    <row r="1066" spans="1:19" ht="12.75" customHeight="1" x14ac:dyDescent="0.3">
      <c r="A1066" s="2">
        <v>1068</v>
      </c>
      <c r="B1066" s="2" t="s">
        <v>529</v>
      </c>
      <c r="C1066" s="2" t="s">
        <v>13</v>
      </c>
      <c r="D1066" s="2" t="s">
        <v>12</v>
      </c>
      <c r="F1066" s="2">
        <v>30</v>
      </c>
      <c r="G1066" s="3">
        <v>30</v>
      </c>
      <c r="H1066" s="3" t="str">
        <f>IF(E1066="","non terminato","terminato")</f>
        <v>non terminato</v>
      </c>
      <c r="J1066" s="2">
        <v>1068</v>
      </c>
      <c r="K1066" s="2" t="str">
        <f t="shared" si="105"/>
        <v>E2864349</v>
      </c>
      <c r="L1066" s="2" t="str">
        <f t="shared" si="106"/>
        <v>EGY</v>
      </c>
      <c r="M1066" s="2" t="str">
        <f t="shared" si="107"/>
        <v>ccc order</v>
      </c>
      <c r="N1066" s="2" t="str">
        <f t="shared" si="108"/>
        <v/>
      </c>
      <c r="O1066" s="2">
        <v>30</v>
      </c>
      <c r="P1066" s="3">
        <v>30</v>
      </c>
      <c r="Q1066" s="3">
        <f t="shared" si="109"/>
        <v>900</v>
      </c>
      <c r="R1066" s="3" t="str">
        <f t="shared" si="110"/>
        <v>EGY-ccc order-30</v>
      </c>
      <c r="S1066" s="3" t="str">
        <f t="shared" si="111"/>
        <v>864</v>
      </c>
    </row>
    <row r="1067" spans="1:19" ht="12.75" customHeight="1" x14ac:dyDescent="0.3">
      <c r="A1067" s="2">
        <v>1069</v>
      </c>
      <c r="B1067" s="2" t="s">
        <v>529</v>
      </c>
      <c r="C1067" s="2" t="s">
        <v>13</v>
      </c>
      <c r="D1067" s="2" t="s">
        <v>12</v>
      </c>
      <c r="F1067" s="2">
        <v>20</v>
      </c>
      <c r="G1067" s="3">
        <v>11</v>
      </c>
      <c r="H1067" s="3" t="str">
        <f>IF(E1067="","non terminato","terminato")</f>
        <v>non terminato</v>
      </c>
      <c r="J1067" s="2">
        <v>1069</v>
      </c>
      <c r="K1067" s="2" t="str">
        <f t="shared" si="105"/>
        <v>E2864349</v>
      </c>
      <c r="L1067" s="2" t="str">
        <f t="shared" si="106"/>
        <v>EGY</v>
      </c>
      <c r="M1067" s="2" t="str">
        <f t="shared" si="107"/>
        <v>ccc order</v>
      </c>
      <c r="N1067" s="2" t="str">
        <f t="shared" si="108"/>
        <v/>
      </c>
      <c r="O1067" s="2">
        <v>20</v>
      </c>
      <c r="P1067" s="3">
        <v>11</v>
      </c>
      <c r="Q1067" s="3">
        <f t="shared" si="109"/>
        <v>220</v>
      </c>
      <c r="R1067" s="3" t="str">
        <f t="shared" si="110"/>
        <v>EGY-ccc order-11</v>
      </c>
      <c r="S1067" s="3" t="str">
        <f t="shared" si="111"/>
        <v>864</v>
      </c>
    </row>
    <row r="1068" spans="1:19" ht="12.75" customHeight="1" x14ac:dyDescent="0.3">
      <c r="A1068" s="2">
        <v>1070</v>
      </c>
      <c r="B1068" s="2" t="s">
        <v>530</v>
      </c>
      <c r="C1068" s="2" t="s">
        <v>13</v>
      </c>
      <c r="D1068" s="2" t="s">
        <v>12</v>
      </c>
      <c r="E1068" s="7" t="s">
        <v>10</v>
      </c>
      <c r="F1068" s="2">
        <v>0</v>
      </c>
      <c r="G1068" s="3">
        <v>40</v>
      </c>
      <c r="H1068" s="3" t="s">
        <v>10</v>
      </c>
      <c r="J1068" s="2">
        <v>1070</v>
      </c>
      <c r="K1068" s="2" t="str">
        <f t="shared" si="105"/>
        <v>E4662135</v>
      </c>
      <c r="L1068" s="2" t="str">
        <f t="shared" si="106"/>
        <v>EGY</v>
      </c>
      <c r="M1068" s="2" t="str">
        <f t="shared" si="107"/>
        <v>ccc order</v>
      </c>
      <c r="N1068" s="2" t="str">
        <f t="shared" si="108"/>
        <v>terminato</v>
      </c>
      <c r="O1068" s="2">
        <v>0</v>
      </c>
      <c r="P1068" s="3">
        <v>40</v>
      </c>
      <c r="Q1068" s="3" t="str">
        <f t="shared" si="109"/>
        <v/>
      </c>
      <c r="R1068" s="3" t="str">
        <f t="shared" si="110"/>
        <v>EGY-ccc order-40</v>
      </c>
      <c r="S1068" s="3" t="str">
        <f t="shared" si="111"/>
        <v>662</v>
      </c>
    </row>
    <row r="1069" spans="1:19" ht="12.75" customHeight="1" x14ac:dyDescent="0.3">
      <c r="A1069" s="2">
        <v>1071</v>
      </c>
      <c r="B1069" s="2" t="s">
        <v>530</v>
      </c>
      <c r="C1069" s="2" t="s">
        <v>13</v>
      </c>
      <c r="D1069" s="2" t="s">
        <v>12</v>
      </c>
      <c r="F1069" s="2">
        <v>30</v>
      </c>
      <c r="G1069" s="3">
        <v>35</v>
      </c>
      <c r="H1069" s="3" t="str">
        <f>IF(E1069="","non terminato","terminato")</f>
        <v>non terminato</v>
      </c>
      <c r="J1069" s="2">
        <v>1071</v>
      </c>
      <c r="K1069" s="2" t="str">
        <f t="shared" si="105"/>
        <v>E4662135</v>
      </c>
      <c r="L1069" s="2" t="str">
        <f t="shared" si="106"/>
        <v>EGY</v>
      </c>
      <c r="M1069" s="2" t="str">
        <f t="shared" si="107"/>
        <v>ccc order</v>
      </c>
      <c r="N1069" s="2" t="str">
        <f t="shared" si="108"/>
        <v/>
      </c>
      <c r="O1069" s="2">
        <v>30</v>
      </c>
      <c r="P1069" s="3">
        <v>35</v>
      </c>
      <c r="Q1069" s="3">
        <f t="shared" si="109"/>
        <v>1050</v>
      </c>
      <c r="R1069" s="3" t="str">
        <f t="shared" si="110"/>
        <v>EGY-ccc order-35</v>
      </c>
      <c r="S1069" s="3" t="str">
        <f t="shared" si="111"/>
        <v>662</v>
      </c>
    </row>
    <row r="1070" spans="1:19" ht="12.75" customHeight="1" x14ac:dyDescent="0.3">
      <c r="A1070" s="2">
        <v>1072</v>
      </c>
      <c r="B1070" s="2" t="s">
        <v>530</v>
      </c>
      <c r="C1070" s="2" t="s">
        <v>13</v>
      </c>
      <c r="D1070" s="2" t="s">
        <v>12</v>
      </c>
      <c r="F1070" s="2">
        <v>20</v>
      </c>
      <c r="G1070" s="3">
        <v>22</v>
      </c>
      <c r="H1070" s="3" t="str">
        <f>IF(E1070="","non terminato","terminato")</f>
        <v>non terminato</v>
      </c>
      <c r="J1070" s="2">
        <v>1072</v>
      </c>
      <c r="K1070" s="2" t="str">
        <f t="shared" si="105"/>
        <v>E4662135</v>
      </c>
      <c r="L1070" s="2" t="str">
        <f t="shared" si="106"/>
        <v>EGY</v>
      </c>
      <c r="M1070" s="2" t="str">
        <f t="shared" si="107"/>
        <v>ccc order</v>
      </c>
      <c r="N1070" s="2" t="str">
        <f t="shared" si="108"/>
        <v/>
      </c>
      <c r="O1070" s="2">
        <v>20</v>
      </c>
      <c r="P1070" s="3">
        <v>22</v>
      </c>
      <c r="Q1070" s="3">
        <f t="shared" si="109"/>
        <v>440</v>
      </c>
      <c r="R1070" s="3" t="str">
        <f t="shared" si="110"/>
        <v>EGY-ccc order-22</v>
      </c>
      <c r="S1070" s="3" t="str">
        <f t="shared" si="111"/>
        <v>662</v>
      </c>
    </row>
    <row r="1071" spans="1:19" ht="12.75" customHeight="1" x14ac:dyDescent="0.3">
      <c r="A1071" s="2">
        <v>1073</v>
      </c>
      <c r="B1071" s="2" t="s">
        <v>531</v>
      </c>
      <c r="C1071" s="8" t="s">
        <v>8</v>
      </c>
      <c r="D1071" s="2" t="s">
        <v>72</v>
      </c>
      <c r="E1071" s="7" t="s">
        <v>10</v>
      </c>
      <c r="F1071" s="2">
        <v>0</v>
      </c>
      <c r="G1071" s="3">
        <v>29</v>
      </c>
      <c r="H1071" s="3" t="s">
        <v>10</v>
      </c>
      <c r="J1071" s="2">
        <v>1073</v>
      </c>
      <c r="K1071" s="2" t="str">
        <f t="shared" si="105"/>
        <v>L8979958</v>
      </c>
      <c r="L1071" s="2" t="str">
        <f t="shared" si="106"/>
        <v>ITA</v>
      </c>
      <c r="M1071" s="2" t="str">
        <f t="shared" si="107"/>
        <v>lollo SRL</v>
      </c>
      <c r="N1071" s="2" t="str">
        <f t="shared" si="108"/>
        <v>terminato</v>
      </c>
      <c r="O1071" s="2">
        <v>0</v>
      </c>
      <c r="P1071" s="3">
        <v>29</v>
      </c>
      <c r="Q1071" s="3" t="str">
        <f t="shared" si="109"/>
        <v/>
      </c>
      <c r="R1071" s="3" t="str">
        <f t="shared" si="110"/>
        <v>ITA-lollo SRL-29</v>
      </c>
      <c r="S1071" s="3" t="str">
        <f t="shared" si="111"/>
        <v>979</v>
      </c>
    </row>
    <row r="1072" spans="1:19" ht="12.75" customHeight="1" x14ac:dyDescent="0.3">
      <c r="A1072" s="2">
        <v>1074</v>
      </c>
      <c r="B1072" s="2" t="s">
        <v>532</v>
      </c>
      <c r="C1072" s="8" t="s">
        <v>8</v>
      </c>
      <c r="D1072" s="2" t="s">
        <v>44</v>
      </c>
      <c r="E1072" s="7" t="s">
        <v>10</v>
      </c>
      <c r="F1072" s="2">
        <v>0</v>
      </c>
      <c r="G1072" s="3">
        <v>39</v>
      </c>
      <c r="H1072" s="3" t="s">
        <v>10</v>
      </c>
      <c r="J1072" s="2">
        <v>1074</v>
      </c>
      <c r="K1072" s="2" t="str">
        <f t="shared" si="105"/>
        <v>E0230621</v>
      </c>
      <c r="L1072" s="2" t="str">
        <f t="shared" si="106"/>
        <v>ITA</v>
      </c>
      <c r="M1072" s="2" t="str">
        <f t="shared" si="107"/>
        <v>zan pin SPA</v>
      </c>
      <c r="N1072" s="2" t="str">
        <f t="shared" si="108"/>
        <v>terminato</v>
      </c>
      <c r="O1072" s="2">
        <v>0</v>
      </c>
      <c r="P1072" s="3">
        <v>39</v>
      </c>
      <c r="Q1072" s="3" t="str">
        <f t="shared" si="109"/>
        <v/>
      </c>
      <c r="R1072" s="3" t="str">
        <f t="shared" si="110"/>
        <v>ITA-zan pin SPA-39</v>
      </c>
      <c r="S1072" s="3" t="str">
        <f t="shared" si="111"/>
        <v>230</v>
      </c>
    </row>
    <row r="1073" spans="1:19" ht="12.75" customHeight="1" x14ac:dyDescent="0.3">
      <c r="A1073" s="2">
        <v>1075</v>
      </c>
      <c r="B1073" s="2" t="s">
        <v>532</v>
      </c>
      <c r="C1073" s="8" t="s">
        <v>8</v>
      </c>
      <c r="D1073" s="2" t="s">
        <v>44</v>
      </c>
      <c r="F1073" s="2">
        <v>20</v>
      </c>
      <c r="G1073" s="3">
        <v>24</v>
      </c>
      <c r="H1073" s="3" t="str">
        <f>IF(E1073="","non terminato","terminato")</f>
        <v>non terminato</v>
      </c>
      <c r="J1073" s="2">
        <v>1075</v>
      </c>
      <c r="K1073" s="2" t="str">
        <f t="shared" si="105"/>
        <v>E0230621</v>
      </c>
      <c r="L1073" s="2" t="str">
        <f t="shared" si="106"/>
        <v>ITA</v>
      </c>
      <c r="M1073" s="2" t="str">
        <f t="shared" si="107"/>
        <v>zan pin SPA</v>
      </c>
      <c r="N1073" s="2" t="str">
        <f t="shared" si="108"/>
        <v/>
      </c>
      <c r="O1073" s="2">
        <v>20</v>
      </c>
      <c r="P1073" s="3">
        <v>24</v>
      </c>
      <c r="Q1073" s="3">
        <f t="shared" si="109"/>
        <v>480</v>
      </c>
      <c r="R1073" s="3" t="str">
        <f t="shared" si="110"/>
        <v>ITA-zan pin SPA-24</v>
      </c>
      <c r="S1073" s="3" t="str">
        <f t="shared" si="111"/>
        <v>230</v>
      </c>
    </row>
    <row r="1074" spans="1:19" ht="12.75" customHeight="1" x14ac:dyDescent="0.3">
      <c r="A1074" s="2">
        <v>1076</v>
      </c>
      <c r="B1074" s="2" t="s">
        <v>532</v>
      </c>
      <c r="C1074" s="8" t="s">
        <v>8</v>
      </c>
      <c r="D1074" s="2" t="s">
        <v>44</v>
      </c>
      <c r="F1074" s="2">
        <v>30</v>
      </c>
      <c r="G1074" s="3">
        <v>32</v>
      </c>
      <c r="H1074" s="3" t="str">
        <f>IF(E1074="","non terminato","terminato")</f>
        <v>non terminato</v>
      </c>
      <c r="J1074" s="2">
        <v>1076</v>
      </c>
      <c r="K1074" s="2" t="str">
        <f t="shared" si="105"/>
        <v>E0230621</v>
      </c>
      <c r="L1074" s="2" t="str">
        <f t="shared" si="106"/>
        <v>ITA</v>
      </c>
      <c r="M1074" s="2" t="str">
        <f t="shared" si="107"/>
        <v>zan pin SPA</v>
      </c>
      <c r="N1074" s="2" t="str">
        <f t="shared" si="108"/>
        <v/>
      </c>
      <c r="O1074" s="2">
        <v>30</v>
      </c>
      <c r="P1074" s="3">
        <v>32</v>
      </c>
      <c r="Q1074" s="3">
        <f t="shared" si="109"/>
        <v>960</v>
      </c>
      <c r="R1074" s="3" t="str">
        <f t="shared" si="110"/>
        <v>ITA-zan pin SPA-32</v>
      </c>
      <c r="S1074" s="3" t="str">
        <f t="shared" si="111"/>
        <v>230</v>
      </c>
    </row>
    <row r="1075" spans="1:19" ht="12.75" customHeight="1" x14ac:dyDescent="0.3">
      <c r="A1075" s="2">
        <v>1077</v>
      </c>
      <c r="B1075" s="2" t="s">
        <v>532</v>
      </c>
      <c r="C1075" s="8" t="s">
        <v>8</v>
      </c>
      <c r="D1075" s="2" t="s">
        <v>44</v>
      </c>
      <c r="F1075" s="2">
        <v>20</v>
      </c>
      <c r="G1075" s="3">
        <v>19</v>
      </c>
      <c r="H1075" s="3" t="str">
        <f>IF(E1075="","non terminato","terminato")</f>
        <v>non terminato</v>
      </c>
      <c r="J1075" s="2">
        <v>1077</v>
      </c>
      <c r="K1075" s="2" t="str">
        <f t="shared" si="105"/>
        <v>E0230621</v>
      </c>
      <c r="L1075" s="2" t="str">
        <f t="shared" si="106"/>
        <v>ITA</v>
      </c>
      <c r="M1075" s="2" t="str">
        <f t="shared" si="107"/>
        <v>zan pin SPA</v>
      </c>
      <c r="N1075" s="2" t="str">
        <f t="shared" si="108"/>
        <v/>
      </c>
      <c r="O1075" s="2">
        <v>20</v>
      </c>
      <c r="P1075" s="3">
        <v>19</v>
      </c>
      <c r="Q1075" s="3">
        <f t="shared" si="109"/>
        <v>380</v>
      </c>
      <c r="R1075" s="3" t="str">
        <f t="shared" si="110"/>
        <v>ITA-zan pin SPA-19</v>
      </c>
      <c r="S1075" s="3" t="str">
        <f t="shared" si="111"/>
        <v>230</v>
      </c>
    </row>
    <row r="1076" spans="1:19" ht="12.75" customHeight="1" x14ac:dyDescent="0.3">
      <c r="A1076" s="2">
        <v>1078</v>
      </c>
      <c r="B1076" s="2" t="s">
        <v>533</v>
      </c>
      <c r="C1076" s="8" t="s">
        <v>8</v>
      </c>
      <c r="D1076" s="2" t="s">
        <v>62</v>
      </c>
      <c r="E1076" s="7" t="s">
        <v>10</v>
      </c>
      <c r="F1076" s="2">
        <v>0</v>
      </c>
      <c r="G1076" s="3">
        <v>25</v>
      </c>
      <c r="H1076" s="3" t="s">
        <v>10</v>
      </c>
      <c r="J1076" s="2">
        <v>1078</v>
      </c>
      <c r="K1076" s="2" t="str">
        <f t="shared" si="105"/>
        <v>A2158202</v>
      </c>
      <c r="L1076" s="2" t="str">
        <f t="shared" si="106"/>
        <v>ITA</v>
      </c>
      <c r="M1076" s="2" t="str">
        <f t="shared" si="107"/>
        <v>zan PAM</v>
      </c>
      <c r="N1076" s="2" t="str">
        <f t="shared" si="108"/>
        <v>terminato</v>
      </c>
      <c r="O1076" s="2">
        <v>0</v>
      </c>
      <c r="P1076" s="3">
        <v>25</v>
      </c>
      <c r="Q1076" s="3" t="str">
        <f t="shared" si="109"/>
        <v/>
      </c>
      <c r="R1076" s="3" t="str">
        <f t="shared" si="110"/>
        <v>ITA-zan PAM-25</v>
      </c>
      <c r="S1076" s="3" t="str">
        <f t="shared" si="111"/>
        <v>158</v>
      </c>
    </row>
    <row r="1077" spans="1:19" ht="12.75" customHeight="1" x14ac:dyDescent="0.3">
      <c r="A1077" s="2">
        <v>1079</v>
      </c>
      <c r="B1077" s="2" t="s">
        <v>533</v>
      </c>
      <c r="C1077" s="8" t="s">
        <v>8</v>
      </c>
      <c r="D1077" s="2" t="s">
        <v>62</v>
      </c>
      <c r="F1077" s="2">
        <v>20</v>
      </c>
      <c r="G1077" s="3">
        <v>23</v>
      </c>
      <c r="H1077" s="3" t="str">
        <f>IF(E1077="","non terminato","terminato")</f>
        <v>non terminato</v>
      </c>
      <c r="J1077" s="2">
        <v>1079</v>
      </c>
      <c r="K1077" s="2" t="str">
        <f t="shared" si="105"/>
        <v>A2158202</v>
      </c>
      <c r="L1077" s="2" t="str">
        <f t="shared" si="106"/>
        <v>ITA</v>
      </c>
      <c r="M1077" s="2" t="str">
        <f t="shared" si="107"/>
        <v>zan PAM</v>
      </c>
      <c r="N1077" s="2" t="str">
        <f t="shared" si="108"/>
        <v/>
      </c>
      <c r="O1077" s="2">
        <v>20</v>
      </c>
      <c r="P1077" s="3">
        <v>23</v>
      </c>
      <c r="Q1077" s="3">
        <f t="shared" si="109"/>
        <v>460</v>
      </c>
      <c r="R1077" s="3" t="str">
        <f t="shared" si="110"/>
        <v>ITA-zan PAM-23</v>
      </c>
      <c r="S1077" s="3" t="str">
        <f t="shared" si="111"/>
        <v>158</v>
      </c>
    </row>
    <row r="1078" spans="1:19" ht="12.75" customHeight="1" x14ac:dyDescent="0.3">
      <c r="A1078" s="2">
        <v>1080</v>
      </c>
      <c r="B1078" s="2" t="s">
        <v>534</v>
      </c>
      <c r="C1078" s="8" t="s">
        <v>8</v>
      </c>
      <c r="D1078" s="2" t="s">
        <v>33</v>
      </c>
      <c r="E1078" s="7" t="s">
        <v>10</v>
      </c>
      <c r="F1078" s="2">
        <v>0</v>
      </c>
      <c r="G1078" s="3">
        <v>34</v>
      </c>
      <c r="H1078" s="3" t="s">
        <v>10</v>
      </c>
      <c r="J1078" s="2">
        <v>1080</v>
      </c>
      <c r="K1078" s="2" t="str">
        <f t="shared" si="105"/>
        <v>S0794952</v>
      </c>
      <c r="L1078" s="2" t="str">
        <f t="shared" si="106"/>
        <v>ITA</v>
      </c>
      <c r="M1078" s="2" t="str">
        <f t="shared" si="107"/>
        <v>zan VETRI</v>
      </c>
      <c r="N1078" s="2" t="str">
        <f t="shared" si="108"/>
        <v>terminato</v>
      </c>
      <c r="O1078" s="2">
        <v>0</v>
      </c>
      <c r="P1078" s="3">
        <v>34</v>
      </c>
      <c r="Q1078" s="3" t="str">
        <f t="shared" si="109"/>
        <v/>
      </c>
      <c r="R1078" s="3" t="str">
        <f t="shared" si="110"/>
        <v>ITA-zan VETRI-34</v>
      </c>
      <c r="S1078" s="3" t="str">
        <f t="shared" si="111"/>
        <v>794</v>
      </c>
    </row>
    <row r="1079" spans="1:19" ht="12.75" customHeight="1" x14ac:dyDescent="0.3">
      <c r="A1079" s="2">
        <v>1081</v>
      </c>
      <c r="B1079" s="2" t="s">
        <v>534</v>
      </c>
      <c r="C1079" s="8" t="s">
        <v>8</v>
      </c>
      <c r="D1079" s="2" t="s">
        <v>33</v>
      </c>
      <c r="F1079" s="2">
        <v>30</v>
      </c>
      <c r="G1079" s="3">
        <v>18</v>
      </c>
      <c r="H1079" s="3" t="str">
        <f>IF(E1079="","non terminato","terminato")</f>
        <v>non terminato</v>
      </c>
      <c r="J1079" s="2">
        <v>1081</v>
      </c>
      <c r="K1079" s="2" t="str">
        <f t="shared" si="105"/>
        <v>S0794952</v>
      </c>
      <c r="L1079" s="2" t="str">
        <f t="shared" si="106"/>
        <v>ITA</v>
      </c>
      <c r="M1079" s="2" t="str">
        <f t="shared" si="107"/>
        <v>zan VETRI</v>
      </c>
      <c r="N1079" s="2" t="str">
        <f t="shared" si="108"/>
        <v/>
      </c>
      <c r="O1079" s="2">
        <v>30</v>
      </c>
      <c r="P1079" s="3">
        <v>18</v>
      </c>
      <c r="Q1079" s="3">
        <f t="shared" si="109"/>
        <v>540</v>
      </c>
      <c r="R1079" s="3" t="str">
        <f t="shared" si="110"/>
        <v>ITA-zan VETRI-18</v>
      </c>
      <c r="S1079" s="3" t="str">
        <f t="shared" si="111"/>
        <v>794</v>
      </c>
    </row>
    <row r="1080" spans="1:19" ht="12.75" customHeight="1" x14ac:dyDescent="0.3">
      <c r="A1080" s="2">
        <v>1082</v>
      </c>
      <c r="B1080" s="2" t="s">
        <v>534</v>
      </c>
      <c r="C1080" s="8" t="s">
        <v>8</v>
      </c>
      <c r="D1080" s="2" t="s">
        <v>33</v>
      </c>
      <c r="F1080" s="2">
        <v>20</v>
      </c>
      <c r="G1080" s="3">
        <v>19</v>
      </c>
      <c r="H1080" s="3" t="str">
        <f>IF(E1080="","non terminato","terminato")</f>
        <v>non terminato</v>
      </c>
      <c r="J1080" s="2">
        <v>1082</v>
      </c>
      <c r="K1080" s="2" t="str">
        <f t="shared" si="105"/>
        <v>S0794952</v>
      </c>
      <c r="L1080" s="2" t="str">
        <f t="shared" si="106"/>
        <v>ITA</v>
      </c>
      <c r="M1080" s="2" t="str">
        <f t="shared" si="107"/>
        <v>zan VETRI</v>
      </c>
      <c r="N1080" s="2" t="str">
        <f t="shared" si="108"/>
        <v/>
      </c>
      <c r="O1080" s="2">
        <v>20</v>
      </c>
      <c r="P1080" s="3">
        <v>19</v>
      </c>
      <c r="Q1080" s="3">
        <f t="shared" si="109"/>
        <v>380</v>
      </c>
      <c r="R1080" s="3" t="str">
        <f t="shared" si="110"/>
        <v>ITA-zan VETRI-19</v>
      </c>
      <c r="S1080" s="3" t="str">
        <f t="shared" si="111"/>
        <v>794</v>
      </c>
    </row>
    <row r="1081" spans="1:19" ht="12.75" customHeight="1" x14ac:dyDescent="0.3">
      <c r="A1081" s="2">
        <v>1083</v>
      </c>
      <c r="B1081" s="2" t="s">
        <v>535</v>
      </c>
      <c r="C1081" s="8" t="s">
        <v>8</v>
      </c>
      <c r="D1081" s="2" t="s">
        <v>9</v>
      </c>
      <c r="F1081" s="2">
        <v>20</v>
      </c>
      <c r="G1081" s="3">
        <v>29</v>
      </c>
      <c r="H1081" s="3" t="str">
        <f>IF(E1081="","non terminato","terminato")</f>
        <v>non terminato</v>
      </c>
      <c r="J1081" s="2">
        <v>1083</v>
      </c>
      <c r="K1081" s="2" t="str">
        <f t="shared" si="105"/>
        <v>M9006975</v>
      </c>
      <c r="L1081" s="2" t="str">
        <f t="shared" si="106"/>
        <v>ITA</v>
      </c>
      <c r="M1081" s="2" t="str">
        <f t="shared" si="107"/>
        <v>SG</v>
      </c>
      <c r="N1081" s="2" t="str">
        <f t="shared" si="108"/>
        <v/>
      </c>
      <c r="O1081" s="2">
        <v>20</v>
      </c>
      <c r="P1081" s="3">
        <v>29</v>
      </c>
      <c r="Q1081" s="3">
        <f t="shared" si="109"/>
        <v>580</v>
      </c>
      <c r="R1081" s="3" t="str">
        <f t="shared" si="110"/>
        <v>ITA-SG-29</v>
      </c>
      <c r="S1081" s="3" t="str">
        <f t="shared" si="111"/>
        <v>006</v>
      </c>
    </row>
    <row r="1082" spans="1:19" ht="12.75" customHeight="1" x14ac:dyDescent="0.3">
      <c r="A1082" s="2">
        <v>1084</v>
      </c>
      <c r="B1082" s="2" t="s">
        <v>535</v>
      </c>
      <c r="C1082" s="8" t="s">
        <v>8</v>
      </c>
      <c r="D1082" s="2" t="s">
        <v>9</v>
      </c>
      <c r="F1082" s="2">
        <v>30</v>
      </c>
      <c r="G1082" s="3">
        <v>33</v>
      </c>
      <c r="H1082" s="3" t="str">
        <f>IF(E1082="","non terminato","terminato")</f>
        <v>non terminato</v>
      </c>
      <c r="J1082" s="2">
        <v>1084</v>
      </c>
      <c r="K1082" s="2" t="str">
        <f t="shared" si="105"/>
        <v>M9006975</v>
      </c>
      <c r="L1082" s="2" t="str">
        <f t="shared" si="106"/>
        <v>ITA</v>
      </c>
      <c r="M1082" s="2" t="str">
        <f t="shared" si="107"/>
        <v>SG</v>
      </c>
      <c r="N1082" s="2" t="str">
        <f t="shared" si="108"/>
        <v/>
      </c>
      <c r="O1082" s="2">
        <v>30</v>
      </c>
      <c r="P1082" s="3">
        <v>33</v>
      </c>
      <c r="Q1082" s="3">
        <f t="shared" si="109"/>
        <v>990</v>
      </c>
      <c r="R1082" s="3" t="str">
        <f t="shared" si="110"/>
        <v>ITA-SG-33</v>
      </c>
      <c r="S1082" s="3" t="str">
        <f t="shared" si="111"/>
        <v>006</v>
      </c>
    </row>
    <row r="1083" spans="1:19" ht="12.75" customHeight="1" x14ac:dyDescent="0.3">
      <c r="A1083" s="2">
        <v>1085</v>
      </c>
      <c r="B1083" s="2" t="s">
        <v>535</v>
      </c>
      <c r="C1083" s="8" t="s">
        <v>8</v>
      </c>
      <c r="D1083" s="2" t="s">
        <v>9</v>
      </c>
      <c r="E1083" s="7" t="s">
        <v>10</v>
      </c>
      <c r="F1083" s="2">
        <v>0</v>
      </c>
      <c r="G1083" s="3">
        <v>22</v>
      </c>
      <c r="H1083" s="3" t="s">
        <v>10</v>
      </c>
      <c r="J1083" s="2">
        <v>1085</v>
      </c>
      <c r="K1083" s="2" t="str">
        <f t="shared" si="105"/>
        <v>M9006975</v>
      </c>
      <c r="L1083" s="2" t="str">
        <f t="shared" si="106"/>
        <v>ITA</v>
      </c>
      <c r="M1083" s="2" t="str">
        <f t="shared" si="107"/>
        <v>SG</v>
      </c>
      <c r="N1083" s="2" t="str">
        <f t="shared" si="108"/>
        <v>terminato</v>
      </c>
      <c r="O1083" s="2">
        <v>0</v>
      </c>
      <c r="P1083" s="3">
        <v>22</v>
      </c>
      <c r="Q1083" s="3" t="str">
        <f t="shared" si="109"/>
        <v/>
      </c>
      <c r="R1083" s="3" t="str">
        <f t="shared" si="110"/>
        <v>ITA-SG-22</v>
      </c>
      <c r="S1083" s="3" t="str">
        <f t="shared" si="111"/>
        <v>006</v>
      </c>
    </row>
    <row r="1084" spans="1:19" ht="12.75" customHeight="1" x14ac:dyDescent="0.3">
      <c r="A1084" s="2">
        <v>1086</v>
      </c>
      <c r="B1084" s="2" t="s">
        <v>536</v>
      </c>
      <c r="C1084" s="8" t="s">
        <v>8</v>
      </c>
      <c r="D1084" s="2" t="s">
        <v>9</v>
      </c>
      <c r="E1084" s="7" t="s">
        <v>10</v>
      </c>
      <c r="F1084" s="2">
        <v>0</v>
      </c>
      <c r="G1084" s="3">
        <v>13</v>
      </c>
      <c r="H1084" s="3" t="s">
        <v>10</v>
      </c>
      <c r="J1084" s="2">
        <v>1086</v>
      </c>
      <c r="K1084" s="2" t="str">
        <f t="shared" si="105"/>
        <v>R9467917</v>
      </c>
      <c r="L1084" s="2" t="str">
        <f t="shared" si="106"/>
        <v>ITA</v>
      </c>
      <c r="M1084" s="2" t="str">
        <f t="shared" si="107"/>
        <v>SG</v>
      </c>
      <c r="N1084" s="2" t="str">
        <f t="shared" si="108"/>
        <v>terminato</v>
      </c>
      <c r="O1084" s="2">
        <v>0</v>
      </c>
      <c r="P1084" s="3">
        <v>13</v>
      </c>
      <c r="Q1084" s="3" t="str">
        <f t="shared" si="109"/>
        <v/>
      </c>
      <c r="R1084" s="3" t="str">
        <f t="shared" si="110"/>
        <v>ITA-SG-13</v>
      </c>
      <c r="S1084" s="3" t="str">
        <f t="shared" si="111"/>
        <v>467</v>
      </c>
    </row>
    <row r="1085" spans="1:19" ht="12.75" customHeight="1" x14ac:dyDescent="0.3">
      <c r="A1085" s="2">
        <v>1087</v>
      </c>
      <c r="B1085" s="2" t="s">
        <v>536</v>
      </c>
      <c r="C1085" s="8" t="s">
        <v>8</v>
      </c>
      <c r="D1085" s="2" t="s">
        <v>9</v>
      </c>
      <c r="F1085" s="2">
        <v>30</v>
      </c>
      <c r="G1085" s="3">
        <v>20</v>
      </c>
      <c r="H1085" s="3" t="str">
        <f>IF(E1085="","non terminato","terminato")</f>
        <v>non terminato</v>
      </c>
      <c r="J1085" s="2">
        <v>1087</v>
      </c>
      <c r="K1085" s="2" t="str">
        <f t="shared" si="105"/>
        <v>R9467917</v>
      </c>
      <c r="L1085" s="2" t="str">
        <f t="shared" si="106"/>
        <v>ITA</v>
      </c>
      <c r="M1085" s="2" t="str">
        <f t="shared" si="107"/>
        <v>SG</v>
      </c>
      <c r="N1085" s="2" t="str">
        <f t="shared" si="108"/>
        <v/>
      </c>
      <c r="O1085" s="2">
        <v>30</v>
      </c>
      <c r="P1085" s="3">
        <v>20</v>
      </c>
      <c r="Q1085" s="3">
        <f t="shared" si="109"/>
        <v>600</v>
      </c>
      <c r="R1085" s="3" t="str">
        <f t="shared" si="110"/>
        <v>ITA-SG-20</v>
      </c>
      <c r="S1085" s="3" t="str">
        <f t="shared" si="111"/>
        <v>467</v>
      </c>
    </row>
    <row r="1086" spans="1:19" ht="12.75" customHeight="1" x14ac:dyDescent="0.3">
      <c r="A1086" s="2">
        <v>1088</v>
      </c>
      <c r="B1086" s="2" t="s">
        <v>537</v>
      </c>
      <c r="C1086" s="8" t="s">
        <v>8</v>
      </c>
      <c r="D1086" s="2" t="s">
        <v>9</v>
      </c>
      <c r="F1086" s="2">
        <v>30</v>
      </c>
      <c r="G1086" s="3">
        <v>23</v>
      </c>
      <c r="H1086" s="3" t="str">
        <f>IF(E1086="","non terminato","terminato")</f>
        <v>non terminato</v>
      </c>
      <c r="J1086" s="2">
        <v>1088</v>
      </c>
      <c r="K1086" s="2" t="str">
        <f t="shared" si="105"/>
        <v>E1165555</v>
      </c>
      <c r="L1086" s="2" t="str">
        <f t="shared" si="106"/>
        <v>ITA</v>
      </c>
      <c r="M1086" s="2" t="str">
        <f t="shared" si="107"/>
        <v>SG</v>
      </c>
      <c r="N1086" s="2" t="str">
        <f t="shared" si="108"/>
        <v/>
      </c>
      <c r="O1086" s="2">
        <v>30</v>
      </c>
      <c r="P1086" s="3">
        <v>23</v>
      </c>
      <c r="Q1086" s="3">
        <f t="shared" si="109"/>
        <v>690</v>
      </c>
      <c r="R1086" s="3" t="str">
        <f t="shared" si="110"/>
        <v>ITA-SG-23</v>
      </c>
      <c r="S1086" s="3" t="str">
        <f t="shared" si="111"/>
        <v>165</v>
      </c>
    </row>
    <row r="1087" spans="1:19" ht="12.75" customHeight="1" x14ac:dyDescent="0.3">
      <c r="A1087" s="2">
        <v>1089</v>
      </c>
      <c r="B1087" s="2" t="s">
        <v>537</v>
      </c>
      <c r="C1087" s="8" t="s">
        <v>8</v>
      </c>
      <c r="D1087" s="2" t="s">
        <v>9</v>
      </c>
      <c r="E1087" s="7" t="s">
        <v>10</v>
      </c>
      <c r="F1087" s="2">
        <v>0</v>
      </c>
      <c r="G1087" s="3">
        <v>28</v>
      </c>
      <c r="H1087" s="3" t="s">
        <v>10</v>
      </c>
      <c r="J1087" s="2">
        <v>1089</v>
      </c>
      <c r="K1087" s="2" t="str">
        <f t="shared" si="105"/>
        <v>E1165555</v>
      </c>
      <c r="L1087" s="2" t="str">
        <f t="shared" si="106"/>
        <v>ITA</v>
      </c>
      <c r="M1087" s="2" t="str">
        <f t="shared" si="107"/>
        <v>SG</v>
      </c>
      <c r="N1087" s="2" t="str">
        <f t="shared" si="108"/>
        <v>terminato</v>
      </c>
      <c r="O1087" s="2">
        <v>0</v>
      </c>
      <c r="P1087" s="3">
        <v>28</v>
      </c>
      <c r="Q1087" s="3" t="str">
        <f t="shared" si="109"/>
        <v/>
      </c>
      <c r="R1087" s="3" t="str">
        <f t="shared" si="110"/>
        <v>ITA-SG-28</v>
      </c>
      <c r="S1087" s="3" t="str">
        <f t="shared" si="111"/>
        <v>165</v>
      </c>
    </row>
    <row r="1088" spans="1:19" ht="12.75" customHeight="1" x14ac:dyDescent="0.3">
      <c r="A1088" s="2">
        <v>1090</v>
      </c>
      <c r="B1088" s="2" t="s">
        <v>537</v>
      </c>
      <c r="C1088" s="8" t="s">
        <v>8</v>
      </c>
      <c r="D1088" s="2" t="s">
        <v>9</v>
      </c>
      <c r="F1088" s="2">
        <v>20</v>
      </c>
      <c r="G1088" s="3">
        <v>26</v>
      </c>
      <c r="H1088" s="3" t="str">
        <f>IF(E1088="","non terminato","terminato")</f>
        <v>non terminato</v>
      </c>
      <c r="J1088" s="2">
        <v>1090</v>
      </c>
      <c r="K1088" s="2" t="str">
        <f t="shared" si="105"/>
        <v>E1165555</v>
      </c>
      <c r="L1088" s="2" t="str">
        <f t="shared" si="106"/>
        <v>ITA</v>
      </c>
      <c r="M1088" s="2" t="str">
        <f t="shared" si="107"/>
        <v>SG</v>
      </c>
      <c r="N1088" s="2" t="str">
        <f t="shared" si="108"/>
        <v/>
      </c>
      <c r="O1088" s="2">
        <v>20</v>
      </c>
      <c r="P1088" s="3">
        <v>26</v>
      </c>
      <c r="Q1088" s="3">
        <f t="shared" si="109"/>
        <v>520</v>
      </c>
      <c r="R1088" s="3" t="str">
        <f t="shared" si="110"/>
        <v>ITA-SG-26</v>
      </c>
      <c r="S1088" s="3" t="str">
        <f t="shared" si="111"/>
        <v>165</v>
      </c>
    </row>
    <row r="1089" spans="1:19" ht="12.75" customHeight="1" x14ac:dyDescent="0.3">
      <c r="A1089" s="2">
        <v>1091</v>
      </c>
      <c r="B1089" s="2" t="s">
        <v>538</v>
      </c>
      <c r="C1089" s="8" t="s">
        <v>8</v>
      </c>
      <c r="D1089" s="2" t="s">
        <v>33</v>
      </c>
      <c r="F1089" s="2">
        <v>20</v>
      </c>
      <c r="G1089" s="3">
        <v>26</v>
      </c>
      <c r="H1089" s="3" t="str">
        <f>IF(E1089="","non terminato","terminato")</f>
        <v>non terminato</v>
      </c>
      <c r="J1089" s="2">
        <v>1091</v>
      </c>
      <c r="K1089" s="2" t="str">
        <f t="shared" si="105"/>
        <v>I6055276</v>
      </c>
      <c r="L1089" s="2" t="str">
        <f t="shared" si="106"/>
        <v>ITA</v>
      </c>
      <c r="M1089" s="2" t="str">
        <f t="shared" si="107"/>
        <v>zan VETRI</v>
      </c>
      <c r="N1089" s="2" t="str">
        <f t="shared" si="108"/>
        <v/>
      </c>
      <c r="O1089" s="2">
        <v>20</v>
      </c>
      <c r="P1089" s="3">
        <v>26</v>
      </c>
      <c r="Q1089" s="3">
        <f t="shared" si="109"/>
        <v>520</v>
      </c>
      <c r="R1089" s="3" t="str">
        <f t="shared" si="110"/>
        <v>ITA-zan VETRI-26</v>
      </c>
      <c r="S1089" s="3" t="str">
        <f t="shared" si="111"/>
        <v>055</v>
      </c>
    </row>
    <row r="1090" spans="1:19" ht="12.75" customHeight="1" x14ac:dyDescent="0.3">
      <c r="A1090" s="2">
        <v>1092</v>
      </c>
      <c r="B1090" s="2" t="s">
        <v>538</v>
      </c>
      <c r="C1090" s="8" t="s">
        <v>8</v>
      </c>
      <c r="D1090" s="2" t="s">
        <v>33</v>
      </c>
      <c r="F1090" s="2">
        <v>30</v>
      </c>
      <c r="G1090" s="3">
        <v>16</v>
      </c>
      <c r="H1090" s="3" t="str">
        <f>IF(E1090="","non terminato","terminato")</f>
        <v>non terminato</v>
      </c>
      <c r="J1090" s="2">
        <v>1092</v>
      </c>
      <c r="K1090" s="2" t="str">
        <f t="shared" ref="K1090:K1153" si="112">TRIM(B1090)</f>
        <v>I6055276</v>
      </c>
      <c r="L1090" s="2" t="str">
        <f t="shared" ref="L1090:L1153" si="113">TRIM(C1090)</f>
        <v>ITA</v>
      </c>
      <c r="M1090" s="2" t="str">
        <f t="shared" ref="M1090:M1153" si="114">TRIM(D1090)</f>
        <v>zan VETRI</v>
      </c>
      <c r="N1090" s="2" t="str">
        <f t="shared" ref="N1090:N1153" si="115">TRIM(E1090)</f>
        <v/>
      </c>
      <c r="O1090" s="2">
        <v>30</v>
      </c>
      <c r="P1090" s="3">
        <v>16</v>
      </c>
      <c r="Q1090" s="3">
        <f t="shared" si="109"/>
        <v>480</v>
      </c>
      <c r="R1090" s="3" t="str">
        <f t="shared" si="110"/>
        <v>ITA-zan VETRI-16</v>
      </c>
      <c r="S1090" s="3" t="str">
        <f t="shared" si="111"/>
        <v>055</v>
      </c>
    </row>
    <row r="1091" spans="1:19" ht="12.75" customHeight="1" x14ac:dyDescent="0.3">
      <c r="A1091" s="2">
        <v>1093</v>
      </c>
      <c r="B1091" s="2" t="s">
        <v>539</v>
      </c>
      <c r="C1091" s="8" t="s">
        <v>8</v>
      </c>
      <c r="D1091" s="2" t="s">
        <v>9</v>
      </c>
      <c r="E1091" s="7" t="s">
        <v>10</v>
      </c>
      <c r="F1091" s="2">
        <v>0</v>
      </c>
      <c r="G1091" s="3">
        <v>33</v>
      </c>
      <c r="H1091" s="3" t="s">
        <v>10</v>
      </c>
      <c r="J1091" s="2">
        <v>1093</v>
      </c>
      <c r="K1091" s="2" t="str">
        <f t="shared" si="112"/>
        <v>V6138998</v>
      </c>
      <c r="L1091" s="2" t="str">
        <f t="shared" si="113"/>
        <v>ITA</v>
      </c>
      <c r="M1091" s="2" t="str">
        <f t="shared" si="114"/>
        <v>SG</v>
      </c>
      <c r="N1091" s="2" t="str">
        <f t="shared" si="115"/>
        <v>terminato</v>
      </c>
      <c r="O1091" s="2">
        <v>0</v>
      </c>
      <c r="P1091" s="3">
        <v>33</v>
      </c>
      <c r="Q1091" s="3" t="str">
        <f t="shared" ref="Q1091:Q1154" si="116">IF(F1091=0,"",F1091*G1091)</f>
        <v/>
      </c>
      <c r="R1091" s="3" t="str">
        <f t="shared" ref="R1091:R1154" si="117">_xlfn.CONCAT(C1091,"-",D1091,"-",G1091)</f>
        <v>ITA-SG-33</v>
      </c>
      <c r="S1091" s="3" t="str">
        <f t="shared" ref="S1091:S1154" si="118">MID(B1091,3,3)</f>
        <v>138</v>
      </c>
    </row>
    <row r="1092" spans="1:19" ht="12.75" customHeight="1" x14ac:dyDescent="0.3">
      <c r="A1092" s="2">
        <v>1094</v>
      </c>
      <c r="B1092" s="2" t="s">
        <v>540</v>
      </c>
      <c r="C1092" s="8" t="s">
        <v>8</v>
      </c>
      <c r="D1092" s="2" t="s">
        <v>51</v>
      </c>
      <c r="F1092" s="2">
        <v>30</v>
      </c>
      <c r="G1092" s="3">
        <v>15</v>
      </c>
      <c r="H1092" s="3" t="str">
        <f>IF(E1092="","non terminato","terminato")</f>
        <v>non terminato</v>
      </c>
      <c r="J1092" s="2">
        <v>1094</v>
      </c>
      <c r="K1092" s="2" t="str">
        <f t="shared" si="112"/>
        <v>C7897169</v>
      </c>
      <c r="L1092" s="2" t="str">
        <f t="shared" si="113"/>
        <v>ITA</v>
      </c>
      <c r="M1092" s="2" t="str">
        <f t="shared" si="114"/>
        <v>zan S.R.L.</v>
      </c>
      <c r="N1092" s="2" t="str">
        <f t="shared" si="115"/>
        <v/>
      </c>
      <c r="O1092" s="2">
        <v>30</v>
      </c>
      <c r="P1092" s="3">
        <v>15</v>
      </c>
      <c r="Q1092" s="3">
        <f t="shared" si="116"/>
        <v>450</v>
      </c>
      <c r="R1092" s="3" t="str">
        <f t="shared" si="117"/>
        <v>ITA-zan S.R.L.-15</v>
      </c>
      <c r="S1092" s="3" t="str">
        <f t="shared" si="118"/>
        <v>897</v>
      </c>
    </row>
    <row r="1093" spans="1:19" ht="12.75" customHeight="1" x14ac:dyDescent="0.3">
      <c r="A1093" s="2">
        <v>1095</v>
      </c>
      <c r="B1093" s="2" t="s">
        <v>541</v>
      </c>
      <c r="C1093" s="8" t="s">
        <v>8</v>
      </c>
      <c r="D1093" s="2" t="s">
        <v>51</v>
      </c>
      <c r="F1093" s="2">
        <v>30</v>
      </c>
      <c r="G1093" s="3">
        <v>14</v>
      </c>
      <c r="H1093" s="3" t="str">
        <f>IF(E1093="","non terminato","terminato")</f>
        <v>non terminato</v>
      </c>
      <c r="J1093" s="2">
        <v>1095</v>
      </c>
      <c r="K1093" s="2" t="str">
        <f t="shared" si="112"/>
        <v>S0030641</v>
      </c>
      <c r="L1093" s="2" t="str">
        <f t="shared" si="113"/>
        <v>ITA</v>
      </c>
      <c r="M1093" s="2" t="str">
        <f t="shared" si="114"/>
        <v>zan S.R.L.</v>
      </c>
      <c r="N1093" s="2" t="str">
        <f t="shared" si="115"/>
        <v/>
      </c>
      <c r="O1093" s="2">
        <v>30</v>
      </c>
      <c r="P1093" s="3">
        <v>14</v>
      </c>
      <c r="Q1093" s="3">
        <f t="shared" si="116"/>
        <v>420</v>
      </c>
      <c r="R1093" s="3" t="str">
        <f t="shared" si="117"/>
        <v>ITA-zan S.R.L.-14</v>
      </c>
      <c r="S1093" s="3" t="str">
        <f t="shared" si="118"/>
        <v>030</v>
      </c>
    </row>
    <row r="1094" spans="1:19" ht="12.75" customHeight="1" x14ac:dyDescent="0.3">
      <c r="A1094" s="2">
        <v>1096</v>
      </c>
      <c r="B1094" s="2" t="s">
        <v>541</v>
      </c>
      <c r="C1094" s="8" t="s">
        <v>8</v>
      </c>
      <c r="D1094" s="2" t="s">
        <v>51</v>
      </c>
      <c r="E1094" s="7" t="s">
        <v>10</v>
      </c>
      <c r="F1094" s="2">
        <v>0</v>
      </c>
      <c r="G1094" s="3">
        <v>21</v>
      </c>
      <c r="H1094" s="3" t="s">
        <v>10</v>
      </c>
      <c r="J1094" s="2">
        <v>1096</v>
      </c>
      <c r="K1094" s="2" t="str">
        <f t="shared" si="112"/>
        <v>S0030641</v>
      </c>
      <c r="L1094" s="2" t="str">
        <f t="shared" si="113"/>
        <v>ITA</v>
      </c>
      <c r="M1094" s="2" t="str">
        <f t="shared" si="114"/>
        <v>zan S.R.L.</v>
      </c>
      <c r="N1094" s="2" t="str">
        <f t="shared" si="115"/>
        <v>terminato</v>
      </c>
      <c r="O1094" s="2">
        <v>0</v>
      </c>
      <c r="P1094" s="3">
        <v>21</v>
      </c>
      <c r="Q1094" s="3" t="str">
        <f t="shared" si="116"/>
        <v/>
      </c>
      <c r="R1094" s="3" t="str">
        <f t="shared" si="117"/>
        <v>ITA-zan S.R.L.-21</v>
      </c>
      <c r="S1094" s="3" t="str">
        <f t="shared" si="118"/>
        <v>030</v>
      </c>
    </row>
    <row r="1095" spans="1:19" ht="12.75" customHeight="1" x14ac:dyDescent="0.3">
      <c r="A1095" s="2">
        <v>1097</v>
      </c>
      <c r="B1095" s="2" t="s">
        <v>542</v>
      </c>
      <c r="C1095" s="8" t="s">
        <v>8</v>
      </c>
      <c r="D1095" s="2" t="s">
        <v>51</v>
      </c>
      <c r="E1095" s="7" t="s">
        <v>10</v>
      </c>
      <c r="F1095" s="2">
        <v>0</v>
      </c>
      <c r="G1095" s="3">
        <v>13</v>
      </c>
      <c r="H1095" s="3" t="s">
        <v>10</v>
      </c>
      <c r="J1095" s="2">
        <v>1097</v>
      </c>
      <c r="K1095" s="2" t="str">
        <f t="shared" si="112"/>
        <v>P7263860</v>
      </c>
      <c r="L1095" s="2" t="str">
        <f t="shared" si="113"/>
        <v>ITA</v>
      </c>
      <c r="M1095" s="2" t="str">
        <f t="shared" si="114"/>
        <v>zan S.R.L.</v>
      </c>
      <c r="N1095" s="2" t="str">
        <f t="shared" si="115"/>
        <v>terminato</v>
      </c>
      <c r="O1095" s="2">
        <v>0</v>
      </c>
      <c r="P1095" s="3">
        <v>13</v>
      </c>
      <c r="Q1095" s="3" t="str">
        <f t="shared" si="116"/>
        <v/>
      </c>
      <c r="R1095" s="3" t="str">
        <f t="shared" si="117"/>
        <v>ITA-zan S.R.L.-13</v>
      </c>
      <c r="S1095" s="3" t="str">
        <f t="shared" si="118"/>
        <v>263</v>
      </c>
    </row>
    <row r="1096" spans="1:19" ht="12.75" customHeight="1" x14ac:dyDescent="0.3">
      <c r="A1096" s="2">
        <v>1098</v>
      </c>
      <c r="B1096" s="2" t="s">
        <v>542</v>
      </c>
      <c r="C1096" s="8" t="s">
        <v>8</v>
      </c>
      <c r="D1096" s="2" t="s">
        <v>51</v>
      </c>
      <c r="F1096" s="2">
        <v>20</v>
      </c>
      <c r="G1096" s="3">
        <v>12</v>
      </c>
      <c r="H1096" s="3" t="str">
        <f>IF(E1096="","non terminato","terminato")</f>
        <v>non terminato</v>
      </c>
      <c r="J1096" s="2">
        <v>1098</v>
      </c>
      <c r="K1096" s="2" t="str">
        <f t="shared" si="112"/>
        <v>P7263860</v>
      </c>
      <c r="L1096" s="2" t="str">
        <f t="shared" si="113"/>
        <v>ITA</v>
      </c>
      <c r="M1096" s="2" t="str">
        <f t="shared" si="114"/>
        <v>zan S.R.L.</v>
      </c>
      <c r="N1096" s="2" t="str">
        <f t="shared" si="115"/>
        <v/>
      </c>
      <c r="O1096" s="2">
        <v>20</v>
      </c>
      <c r="P1096" s="3">
        <v>12</v>
      </c>
      <c r="Q1096" s="3">
        <f t="shared" si="116"/>
        <v>240</v>
      </c>
      <c r="R1096" s="3" t="str">
        <f t="shared" si="117"/>
        <v>ITA-zan S.R.L.-12</v>
      </c>
      <c r="S1096" s="3" t="str">
        <f t="shared" si="118"/>
        <v>263</v>
      </c>
    </row>
    <row r="1097" spans="1:19" ht="12.75" customHeight="1" x14ac:dyDescent="0.3">
      <c r="A1097" s="2">
        <v>1099</v>
      </c>
      <c r="B1097" s="2" t="s">
        <v>542</v>
      </c>
      <c r="C1097" s="8" t="s">
        <v>8</v>
      </c>
      <c r="D1097" s="2" t="s">
        <v>51</v>
      </c>
      <c r="F1097" s="2">
        <v>30</v>
      </c>
      <c r="G1097" s="3">
        <v>25</v>
      </c>
      <c r="H1097" s="3" t="str">
        <f>IF(E1097="","non terminato","terminato")</f>
        <v>non terminato</v>
      </c>
      <c r="J1097" s="2">
        <v>1099</v>
      </c>
      <c r="K1097" s="2" t="str">
        <f t="shared" si="112"/>
        <v>P7263860</v>
      </c>
      <c r="L1097" s="2" t="str">
        <f t="shared" si="113"/>
        <v>ITA</v>
      </c>
      <c r="M1097" s="2" t="str">
        <f t="shared" si="114"/>
        <v>zan S.R.L.</v>
      </c>
      <c r="N1097" s="2" t="str">
        <f t="shared" si="115"/>
        <v/>
      </c>
      <c r="O1097" s="2">
        <v>30</v>
      </c>
      <c r="P1097" s="3">
        <v>25</v>
      </c>
      <c r="Q1097" s="3">
        <f t="shared" si="116"/>
        <v>750</v>
      </c>
      <c r="R1097" s="3" t="str">
        <f t="shared" si="117"/>
        <v>ITA-zan S.R.L.-25</v>
      </c>
      <c r="S1097" s="3" t="str">
        <f t="shared" si="118"/>
        <v>263</v>
      </c>
    </row>
    <row r="1098" spans="1:19" ht="12.75" customHeight="1" x14ac:dyDescent="0.3">
      <c r="A1098" s="2">
        <v>1100</v>
      </c>
      <c r="B1098" s="2" t="s">
        <v>543</v>
      </c>
      <c r="C1098" s="8" t="s">
        <v>8</v>
      </c>
      <c r="D1098" s="2" t="s">
        <v>9</v>
      </c>
      <c r="F1098" s="2">
        <v>30</v>
      </c>
      <c r="G1098" s="3">
        <v>14</v>
      </c>
      <c r="H1098" s="3" t="str">
        <f>IF(E1098="","non terminato","terminato")</f>
        <v>non terminato</v>
      </c>
      <c r="J1098" s="2">
        <v>1100</v>
      </c>
      <c r="K1098" s="2" t="str">
        <f t="shared" si="112"/>
        <v>S0985538</v>
      </c>
      <c r="L1098" s="2" t="str">
        <f t="shared" si="113"/>
        <v>ITA</v>
      </c>
      <c r="M1098" s="2" t="str">
        <f t="shared" si="114"/>
        <v>SG</v>
      </c>
      <c r="N1098" s="2" t="str">
        <f t="shared" si="115"/>
        <v/>
      </c>
      <c r="O1098" s="2">
        <v>30</v>
      </c>
      <c r="P1098" s="3">
        <v>14</v>
      </c>
      <c r="Q1098" s="3">
        <f t="shared" si="116"/>
        <v>420</v>
      </c>
      <c r="R1098" s="3" t="str">
        <f t="shared" si="117"/>
        <v>ITA-SG-14</v>
      </c>
      <c r="S1098" s="3" t="str">
        <f t="shared" si="118"/>
        <v>985</v>
      </c>
    </row>
    <row r="1099" spans="1:19" ht="12.75" customHeight="1" x14ac:dyDescent="0.3">
      <c r="A1099" s="2">
        <v>1101</v>
      </c>
      <c r="B1099" s="2" t="s">
        <v>543</v>
      </c>
      <c r="C1099" s="8" t="s">
        <v>8</v>
      </c>
      <c r="D1099" s="2" t="s">
        <v>9</v>
      </c>
      <c r="F1099" s="2">
        <v>20</v>
      </c>
      <c r="G1099" s="3">
        <v>12</v>
      </c>
      <c r="H1099" s="3" t="str">
        <f>IF(E1099="","non terminato","terminato")</f>
        <v>non terminato</v>
      </c>
      <c r="J1099" s="2">
        <v>1101</v>
      </c>
      <c r="K1099" s="2" t="str">
        <f t="shared" si="112"/>
        <v>S0985538</v>
      </c>
      <c r="L1099" s="2" t="str">
        <f t="shared" si="113"/>
        <v>ITA</v>
      </c>
      <c r="M1099" s="2" t="str">
        <f t="shared" si="114"/>
        <v>SG</v>
      </c>
      <c r="N1099" s="2" t="str">
        <f t="shared" si="115"/>
        <v/>
      </c>
      <c r="O1099" s="2">
        <v>20</v>
      </c>
      <c r="P1099" s="3">
        <v>12</v>
      </c>
      <c r="Q1099" s="3">
        <f t="shared" si="116"/>
        <v>240</v>
      </c>
      <c r="R1099" s="3" t="str">
        <f t="shared" si="117"/>
        <v>ITA-SG-12</v>
      </c>
      <c r="S1099" s="3" t="str">
        <f t="shared" si="118"/>
        <v>985</v>
      </c>
    </row>
    <row r="1100" spans="1:19" ht="12.75" customHeight="1" x14ac:dyDescent="0.3">
      <c r="A1100" s="2">
        <v>1102</v>
      </c>
      <c r="B1100" s="2" t="s">
        <v>543</v>
      </c>
      <c r="C1100" s="8" t="s">
        <v>8</v>
      </c>
      <c r="D1100" s="2" t="s">
        <v>9</v>
      </c>
      <c r="E1100" s="7" t="s">
        <v>10</v>
      </c>
      <c r="F1100" s="2">
        <v>0</v>
      </c>
      <c r="G1100" s="3">
        <v>22</v>
      </c>
      <c r="H1100" s="3" t="s">
        <v>10</v>
      </c>
      <c r="J1100" s="2">
        <v>1102</v>
      </c>
      <c r="K1100" s="2" t="str">
        <f t="shared" si="112"/>
        <v>S0985538</v>
      </c>
      <c r="L1100" s="2" t="str">
        <f t="shared" si="113"/>
        <v>ITA</v>
      </c>
      <c r="M1100" s="2" t="str">
        <f t="shared" si="114"/>
        <v>SG</v>
      </c>
      <c r="N1100" s="2" t="str">
        <f t="shared" si="115"/>
        <v>terminato</v>
      </c>
      <c r="O1100" s="2">
        <v>0</v>
      </c>
      <c r="P1100" s="3">
        <v>22</v>
      </c>
      <c r="Q1100" s="3" t="str">
        <f t="shared" si="116"/>
        <v/>
      </c>
      <c r="R1100" s="3" t="str">
        <f t="shared" si="117"/>
        <v>ITA-SG-22</v>
      </c>
      <c r="S1100" s="3" t="str">
        <f t="shared" si="118"/>
        <v>985</v>
      </c>
    </row>
    <row r="1101" spans="1:19" ht="12.75" customHeight="1" x14ac:dyDescent="0.3">
      <c r="A1101" s="2">
        <v>1103</v>
      </c>
      <c r="B1101" s="2" t="s">
        <v>543</v>
      </c>
      <c r="C1101" s="8" t="s">
        <v>8</v>
      </c>
      <c r="D1101" s="2" t="s">
        <v>9</v>
      </c>
      <c r="F1101" s="2">
        <v>20</v>
      </c>
      <c r="G1101" s="3">
        <v>10</v>
      </c>
      <c r="H1101" s="3" t="str">
        <f>IF(E1101="","non terminato","terminato")</f>
        <v>non terminato</v>
      </c>
      <c r="J1101" s="2">
        <v>1103</v>
      </c>
      <c r="K1101" s="2" t="str">
        <f t="shared" si="112"/>
        <v>S0985538</v>
      </c>
      <c r="L1101" s="2" t="str">
        <f t="shared" si="113"/>
        <v>ITA</v>
      </c>
      <c r="M1101" s="2" t="str">
        <f t="shared" si="114"/>
        <v>SG</v>
      </c>
      <c r="N1101" s="2" t="str">
        <f t="shared" si="115"/>
        <v/>
      </c>
      <c r="O1101" s="2">
        <v>20</v>
      </c>
      <c r="P1101" s="3">
        <v>10</v>
      </c>
      <c r="Q1101" s="3">
        <f t="shared" si="116"/>
        <v>200</v>
      </c>
      <c r="R1101" s="3" t="str">
        <f t="shared" si="117"/>
        <v>ITA-SG-10</v>
      </c>
      <c r="S1101" s="3" t="str">
        <f t="shared" si="118"/>
        <v>985</v>
      </c>
    </row>
    <row r="1102" spans="1:19" ht="12.75" customHeight="1" x14ac:dyDescent="0.3">
      <c r="A1102" s="2">
        <v>1104</v>
      </c>
      <c r="B1102" s="2" t="s">
        <v>544</v>
      </c>
      <c r="C1102" s="8" t="s">
        <v>8</v>
      </c>
      <c r="D1102" s="2" t="s">
        <v>46</v>
      </c>
      <c r="F1102" s="2">
        <v>20</v>
      </c>
      <c r="G1102" s="3">
        <v>20</v>
      </c>
      <c r="H1102" s="3" t="str">
        <f>IF(E1102="","non terminato","terminato")</f>
        <v>non terminato</v>
      </c>
      <c r="J1102" s="2">
        <v>1104</v>
      </c>
      <c r="K1102" s="2" t="str">
        <f t="shared" si="112"/>
        <v>C7750276</v>
      </c>
      <c r="L1102" s="2" t="str">
        <f t="shared" si="113"/>
        <v>ITA</v>
      </c>
      <c r="M1102" s="2" t="str">
        <f t="shared" si="114"/>
        <v>SICURpin SUD S.r.l</v>
      </c>
      <c r="N1102" s="2" t="str">
        <f t="shared" si="115"/>
        <v/>
      </c>
      <c r="O1102" s="2">
        <v>20</v>
      </c>
      <c r="P1102" s="3">
        <v>20</v>
      </c>
      <c r="Q1102" s="3">
        <f t="shared" si="116"/>
        <v>400</v>
      </c>
      <c r="R1102" s="3" t="str">
        <f t="shared" si="117"/>
        <v>ITA-SICURpin SUD S.r.l-20</v>
      </c>
      <c r="S1102" s="3" t="str">
        <f t="shared" si="118"/>
        <v>750</v>
      </c>
    </row>
    <row r="1103" spans="1:19" ht="12.75" customHeight="1" x14ac:dyDescent="0.3">
      <c r="A1103" s="2">
        <v>1105</v>
      </c>
      <c r="B1103" s="2" t="s">
        <v>544</v>
      </c>
      <c r="C1103" s="8" t="s">
        <v>8</v>
      </c>
      <c r="D1103" s="2" t="s">
        <v>46</v>
      </c>
      <c r="E1103" s="7" t="s">
        <v>10</v>
      </c>
      <c r="F1103" s="2">
        <v>0</v>
      </c>
      <c r="G1103" s="3">
        <v>31</v>
      </c>
      <c r="H1103" s="3" t="s">
        <v>10</v>
      </c>
      <c r="J1103" s="2">
        <v>1105</v>
      </c>
      <c r="K1103" s="2" t="str">
        <f t="shared" si="112"/>
        <v>C7750276</v>
      </c>
      <c r="L1103" s="2" t="str">
        <f t="shared" si="113"/>
        <v>ITA</v>
      </c>
      <c r="M1103" s="2" t="str">
        <f t="shared" si="114"/>
        <v>SICURpin SUD S.r.l</v>
      </c>
      <c r="N1103" s="2" t="str">
        <f t="shared" si="115"/>
        <v>terminato</v>
      </c>
      <c r="O1103" s="2">
        <v>0</v>
      </c>
      <c r="P1103" s="3">
        <v>31</v>
      </c>
      <c r="Q1103" s="3" t="str">
        <f t="shared" si="116"/>
        <v/>
      </c>
      <c r="R1103" s="3" t="str">
        <f t="shared" si="117"/>
        <v>ITA-SICURpin SUD S.r.l-31</v>
      </c>
      <c r="S1103" s="3" t="str">
        <f t="shared" si="118"/>
        <v>750</v>
      </c>
    </row>
    <row r="1104" spans="1:19" ht="12.75" customHeight="1" x14ac:dyDescent="0.3">
      <c r="A1104" s="2">
        <v>1106</v>
      </c>
      <c r="B1104" s="2" t="s">
        <v>544</v>
      </c>
      <c r="C1104" s="8" t="s">
        <v>8</v>
      </c>
      <c r="D1104" s="2" t="s">
        <v>46</v>
      </c>
      <c r="F1104" s="2">
        <v>30</v>
      </c>
      <c r="G1104" s="3">
        <v>14</v>
      </c>
      <c r="H1104" s="3" t="str">
        <f>IF(E1104="","non terminato","terminato")</f>
        <v>non terminato</v>
      </c>
      <c r="J1104" s="2">
        <v>1106</v>
      </c>
      <c r="K1104" s="2" t="str">
        <f t="shared" si="112"/>
        <v>C7750276</v>
      </c>
      <c r="L1104" s="2" t="str">
        <f t="shared" si="113"/>
        <v>ITA</v>
      </c>
      <c r="M1104" s="2" t="str">
        <f t="shared" si="114"/>
        <v>SICURpin SUD S.r.l</v>
      </c>
      <c r="N1104" s="2" t="str">
        <f t="shared" si="115"/>
        <v/>
      </c>
      <c r="O1104" s="2">
        <v>30</v>
      </c>
      <c r="P1104" s="3">
        <v>14</v>
      </c>
      <c r="Q1104" s="3">
        <f t="shared" si="116"/>
        <v>420</v>
      </c>
      <c r="R1104" s="3" t="str">
        <f t="shared" si="117"/>
        <v>ITA-SICURpin SUD S.r.l-14</v>
      </c>
      <c r="S1104" s="3" t="str">
        <f t="shared" si="118"/>
        <v>750</v>
      </c>
    </row>
    <row r="1105" spans="1:19" ht="12.75" customHeight="1" x14ac:dyDescent="0.3">
      <c r="A1105" s="2">
        <v>1107</v>
      </c>
      <c r="B1105" s="2" t="s">
        <v>545</v>
      </c>
      <c r="C1105" s="8" t="s">
        <v>8</v>
      </c>
      <c r="D1105" s="2" t="s">
        <v>33</v>
      </c>
      <c r="E1105" s="7" t="s">
        <v>10</v>
      </c>
      <c r="F1105" s="2">
        <v>0</v>
      </c>
      <c r="G1105" s="3">
        <v>16</v>
      </c>
      <c r="H1105" s="3" t="s">
        <v>10</v>
      </c>
      <c r="J1105" s="2">
        <v>1107</v>
      </c>
      <c r="K1105" s="2" t="str">
        <f t="shared" si="112"/>
        <v>R0959074</v>
      </c>
      <c r="L1105" s="2" t="str">
        <f t="shared" si="113"/>
        <v>ITA</v>
      </c>
      <c r="M1105" s="2" t="str">
        <f t="shared" si="114"/>
        <v>zan VETRI</v>
      </c>
      <c r="N1105" s="2" t="str">
        <f t="shared" si="115"/>
        <v>terminato</v>
      </c>
      <c r="O1105" s="2">
        <v>0</v>
      </c>
      <c r="P1105" s="3">
        <v>16</v>
      </c>
      <c r="Q1105" s="3" t="str">
        <f t="shared" si="116"/>
        <v/>
      </c>
      <c r="R1105" s="3" t="str">
        <f t="shared" si="117"/>
        <v>ITA-zan VETRI-16</v>
      </c>
      <c r="S1105" s="3" t="str">
        <f t="shared" si="118"/>
        <v>959</v>
      </c>
    </row>
    <row r="1106" spans="1:19" ht="12.75" customHeight="1" x14ac:dyDescent="0.3">
      <c r="A1106" s="2">
        <v>1108</v>
      </c>
      <c r="B1106" s="2" t="s">
        <v>546</v>
      </c>
      <c r="C1106" s="8" t="s">
        <v>8</v>
      </c>
      <c r="D1106" s="2" t="s">
        <v>9</v>
      </c>
      <c r="F1106" s="2">
        <v>20</v>
      </c>
      <c r="G1106" s="3">
        <v>12</v>
      </c>
      <c r="H1106" s="3" t="str">
        <f>IF(E1106="","non terminato","terminato")</f>
        <v>non terminato</v>
      </c>
      <c r="J1106" s="2">
        <v>1108</v>
      </c>
      <c r="K1106" s="2" t="str">
        <f t="shared" si="112"/>
        <v>R0940762</v>
      </c>
      <c r="L1106" s="2" t="str">
        <f t="shared" si="113"/>
        <v>ITA</v>
      </c>
      <c r="M1106" s="2" t="str">
        <f t="shared" si="114"/>
        <v>SG</v>
      </c>
      <c r="N1106" s="2" t="str">
        <f t="shared" si="115"/>
        <v/>
      </c>
      <c r="O1106" s="2">
        <v>20</v>
      </c>
      <c r="P1106" s="3">
        <v>12</v>
      </c>
      <c r="Q1106" s="3">
        <f t="shared" si="116"/>
        <v>240</v>
      </c>
      <c r="R1106" s="3" t="str">
        <f t="shared" si="117"/>
        <v>ITA-SG-12</v>
      </c>
      <c r="S1106" s="3" t="str">
        <f t="shared" si="118"/>
        <v>940</v>
      </c>
    </row>
    <row r="1107" spans="1:19" ht="12.75" customHeight="1" x14ac:dyDescent="0.3">
      <c r="A1107" s="2">
        <v>1109</v>
      </c>
      <c r="B1107" s="2" t="s">
        <v>546</v>
      </c>
      <c r="C1107" s="8" t="s">
        <v>8</v>
      </c>
      <c r="D1107" s="2" t="s">
        <v>9</v>
      </c>
      <c r="F1107" s="2">
        <v>30</v>
      </c>
      <c r="G1107" s="3">
        <v>26</v>
      </c>
      <c r="H1107" s="3" t="str">
        <f>IF(E1107="","non terminato","terminato")</f>
        <v>non terminato</v>
      </c>
      <c r="J1107" s="2">
        <v>1109</v>
      </c>
      <c r="K1107" s="2" t="str">
        <f t="shared" si="112"/>
        <v>R0940762</v>
      </c>
      <c r="L1107" s="2" t="str">
        <f t="shared" si="113"/>
        <v>ITA</v>
      </c>
      <c r="M1107" s="2" t="str">
        <f t="shared" si="114"/>
        <v>SG</v>
      </c>
      <c r="N1107" s="2" t="str">
        <f t="shared" si="115"/>
        <v/>
      </c>
      <c r="O1107" s="2">
        <v>30</v>
      </c>
      <c r="P1107" s="3">
        <v>26</v>
      </c>
      <c r="Q1107" s="3">
        <f t="shared" si="116"/>
        <v>780</v>
      </c>
      <c r="R1107" s="3" t="str">
        <f t="shared" si="117"/>
        <v>ITA-SG-26</v>
      </c>
      <c r="S1107" s="3" t="str">
        <f t="shared" si="118"/>
        <v>940</v>
      </c>
    </row>
    <row r="1108" spans="1:19" ht="12.75" customHeight="1" x14ac:dyDescent="0.3">
      <c r="A1108" s="2">
        <v>1110</v>
      </c>
      <c r="B1108" s="2" t="s">
        <v>546</v>
      </c>
      <c r="C1108" s="8" t="s">
        <v>8</v>
      </c>
      <c r="D1108" s="2" t="s">
        <v>9</v>
      </c>
      <c r="E1108" s="7" t="s">
        <v>10</v>
      </c>
      <c r="F1108" s="2">
        <v>0</v>
      </c>
      <c r="G1108" s="3">
        <v>31</v>
      </c>
      <c r="H1108" s="3" t="s">
        <v>10</v>
      </c>
      <c r="J1108" s="2">
        <v>1110</v>
      </c>
      <c r="K1108" s="2" t="str">
        <f t="shared" si="112"/>
        <v>R0940762</v>
      </c>
      <c r="L1108" s="2" t="str">
        <f t="shared" si="113"/>
        <v>ITA</v>
      </c>
      <c r="M1108" s="2" t="str">
        <f t="shared" si="114"/>
        <v>SG</v>
      </c>
      <c r="N1108" s="2" t="str">
        <f t="shared" si="115"/>
        <v>terminato</v>
      </c>
      <c r="O1108" s="2">
        <v>0</v>
      </c>
      <c r="P1108" s="3">
        <v>31</v>
      </c>
      <c r="Q1108" s="3" t="str">
        <f t="shared" si="116"/>
        <v/>
      </c>
      <c r="R1108" s="3" t="str">
        <f t="shared" si="117"/>
        <v>ITA-SG-31</v>
      </c>
      <c r="S1108" s="3" t="str">
        <f t="shared" si="118"/>
        <v>940</v>
      </c>
    </row>
    <row r="1109" spans="1:19" ht="12.75" customHeight="1" x14ac:dyDescent="0.3">
      <c r="A1109" s="2">
        <v>1111</v>
      </c>
      <c r="B1109" s="2" t="s">
        <v>547</v>
      </c>
      <c r="C1109" s="8" t="s">
        <v>8</v>
      </c>
      <c r="D1109" s="2" t="s">
        <v>72</v>
      </c>
      <c r="E1109" s="7" t="s">
        <v>10</v>
      </c>
      <c r="F1109" s="2">
        <v>0</v>
      </c>
      <c r="G1109" s="3">
        <v>22</v>
      </c>
      <c r="H1109" s="3" t="s">
        <v>10</v>
      </c>
      <c r="J1109" s="2">
        <v>1111</v>
      </c>
      <c r="K1109" s="2" t="str">
        <f t="shared" si="112"/>
        <v>A8679549</v>
      </c>
      <c r="L1109" s="2" t="str">
        <f t="shared" si="113"/>
        <v>ITA</v>
      </c>
      <c r="M1109" s="2" t="str">
        <f t="shared" si="114"/>
        <v>lollo SRL</v>
      </c>
      <c r="N1109" s="2" t="str">
        <f t="shared" si="115"/>
        <v>terminato</v>
      </c>
      <c r="O1109" s="2">
        <v>0</v>
      </c>
      <c r="P1109" s="3">
        <v>22</v>
      </c>
      <c r="Q1109" s="3" t="str">
        <f t="shared" si="116"/>
        <v/>
      </c>
      <c r="R1109" s="3" t="str">
        <f t="shared" si="117"/>
        <v>ITA-lollo SRL-22</v>
      </c>
      <c r="S1109" s="3" t="str">
        <f t="shared" si="118"/>
        <v>679</v>
      </c>
    </row>
    <row r="1110" spans="1:19" ht="12.75" customHeight="1" x14ac:dyDescent="0.3">
      <c r="A1110" s="2">
        <v>1112</v>
      </c>
      <c r="B1110" s="2" t="s">
        <v>548</v>
      </c>
      <c r="C1110" s="8" t="s">
        <v>8</v>
      </c>
      <c r="D1110" s="2" t="s">
        <v>9</v>
      </c>
      <c r="E1110" s="7" t="s">
        <v>10</v>
      </c>
      <c r="F1110" s="2">
        <v>0</v>
      </c>
      <c r="G1110" s="3">
        <v>38</v>
      </c>
      <c r="H1110" s="3" t="s">
        <v>10</v>
      </c>
      <c r="J1110" s="2">
        <v>1112</v>
      </c>
      <c r="K1110" s="2" t="str">
        <f t="shared" si="112"/>
        <v>G4674347</v>
      </c>
      <c r="L1110" s="2" t="str">
        <f t="shared" si="113"/>
        <v>ITA</v>
      </c>
      <c r="M1110" s="2" t="str">
        <f t="shared" si="114"/>
        <v>SG</v>
      </c>
      <c r="N1110" s="2" t="str">
        <f t="shared" si="115"/>
        <v>terminato</v>
      </c>
      <c r="O1110" s="2">
        <v>0</v>
      </c>
      <c r="P1110" s="3">
        <v>38</v>
      </c>
      <c r="Q1110" s="3" t="str">
        <f t="shared" si="116"/>
        <v/>
      </c>
      <c r="R1110" s="3" t="str">
        <f t="shared" si="117"/>
        <v>ITA-SG-38</v>
      </c>
      <c r="S1110" s="3" t="str">
        <f t="shared" si="118"/>
        <v>674</v>
      </c>
    </row>
    <row r="1111" spans="1:19" ht="12.75" customHeight="1" x14ac:dyDescent="0.3">
      <c r="A1111" s="2">
        <v>1113</v>
      </c>
      <c r="B1111" s="2" t="s">
        <v>548</v>
      </c>
      <c r="C1111" s="8" t="s">
        <v>8</v>
      </c>
      <c r="D1111" s="2" t="s">
        <v>9</v>
      </c>
      <c r="F1111" s="2">
        <v>20</v>
      </c>
      <c r="G1111" s="3">
        <v>25</v>
      </c>
      <c r="H1111" s="3" t="str">
        <f>IF(E1111="","non terminato","terminato")</f>
        <v>non terminato</v>
      </c>
      <c r="J1111" s="2">
        <v>1113</v>
      </c>
      <c r="K1111" s="2" t="str">
        <f t="shared" si="112"/>
        <v>G4674347</v>
      </c>
      <c r="L1111" s="2" t="str">
        <f t="shared" si="113"/>
        <v>ITA</v>
      </c>
      <c r="M1111" s="2" t="str">
        <f t="shared" si="114"/>
        <v>SG</v>
      </c>
      <c r="N1111" s="2" t="str">
        <f t="shared" si="115"/>
        <v/>
      </c>
      <c r="O1111" s="2">
        <v>20</v>
      </c>
      <c r="P1111" s="3">
        <v>25</v>
      </c>
      <c r="Q1111" s="3">
        <f t="shared" si="116"/>
        <v>500</v>
      </c>
      <c r="R1111" s="3" t="str">
        <f t="shared" si="117"/>
        <v>ITA-SG-25</v>
      </c>
      <c r="S1111" s="3" t="str">
        <f t="shared" si="118"/>
        <v>674</v>
      </c>
    </row>
    <row r="1112" spans="1:19" ht="12.75" customHeight="1" x14ac:dyDescent="0.3">
      <c r="A1112" s="2">
        <v>1114</v>
      </c>
      <c r="B1112" s="2" t="s">
        <v>549</v>
      </c>
      <c r="C1112" s="8" t="s">
        <v>8</v>
      </c>
      <c r="D1112" s="2" t="s">
        <v>44</v>
      </c>
      <c r="F1112" s="2">
        <v>30</v>
      </c>
      <c r="G1112" s="3">
        <v>18</v>
      </c>
      <c r="H1112" s="3" t="str">
        <f>IF(E1112="","non terminato","terminato")</f>
        <v>non terminato</v>
      </c>
      <c r="J1112" s="2">
        <v>1114</v>
      </c>
      <c r="K1112" s="2" t="str">
        <f t="shared" si="112"/>
        <v>e5218622</v>
      </c>
      <c r="L1112" s="2" t="str">
        <f t="shared" si="113"/>
        <v>ITA</v>
      </c>
      <c r="M1112" s="2" t="str">
        <f t="shared" si="114"/>
        <v>zan pin SPA</v>
      </c>
      <c r="N1112" s="2" t="str">
        <f t="shared" si="115"/>
        <v/>
      </c>
      <c r="O1112" s="2">
        <v>30</v>
      </c>
      <c r="P1112" s="3">
        <v>18</v>
      </c>
      <c r="Q1112" s="3">
        <f t="shared" si="116"/>
        <v>540</v>
      </c>
      <c r="R1112" s="3" t="str">
        <f t="shared" si="117"/>
        <v>ITA-zan pin SPA-18</v>
      </c>
      <c r="S1112" s="3" t="str">
        <f t="shared" si="118"/>
        <v>218</v>
      </c>
    </row>
    <row r="1113" spans="1:19" ht="12.75" customHeight="1" x14ac:dyDescent="0.3">
      <c r="A1113" s="2">
        <v>1115</v>
      </c>
      <c r="B1113" s="2" t="s">
        <v>550</v>
      </c>
      <c r="C1113" s="8" t="s">
        <v>8</v>
      </c>
      <c r="D1113" s="2" t="s">
        <v>9</v>
      </c>
      <c r="F1113" s="2">
        <v>20</v>
      </c>
      <c r="G1113" s="3">
        <v>12</v>
      </c>
      <c r="H1113" s="3" t="str">
        <f>IF(E1113="","non terminato","terminato")</f>
        <v>non terminato</v>
      </c>
      <c r="J1113" s="2">
        <v>1115</v>
      </c>
      <c r="K1113" s="2" t="str">
        <f t="shared" si="112"/>
        <v>F8407474</v>
      </c>
      <c r="L1113" s="2" t="str">
        <f t="shared" si="113"/>
        <v>ITA</v>
      </c>
      <c r="M1113" s="2" t="str">
        <f t="shared" si="114"/>
        <v>SG</v>
      </c>
      <c r="N1113" s="2" t="str">
        <f t="shared" si="115"/>
        <v/>
      </c>
      <c r="O1113" s="2">
        <v>20</v>
      </c>
      <c r="P1113" s="3">
        <v>12</v>
      </c>
      <c r="Q1113" s="3">
        <f t="shared" si="116"/>
        <v>240</v>
      </c>
      <c r="R1113" s="3" t="str">
        <f t="shared" si="117"/>
        <v>ITA-SG-12</v>
      </c>
      <c r="S1113" s="3" t="str">
        <f t="shared" si="118"/>
        <v>407</v>
      </c>
    </row>
    <row r="1114" spans="1:19" ht="12.75" customHeight="1" x14ac:dyDescent="0.3">
      <c r="A1114" s="2">
        <v>1116</v>
      </c>
      <c r="B1114" s="2" t="s">
        <v>550</v>
      </c>
      <c r="C1114" s="8" t="s">
        <v>8</v>
      </c>
      <c r="D1114" s="2" t="s">
        <v>9</v>
      </c>
      <c r="F1114" s="2">
        <v>30</v>
      </c>
      <c r="G1114" s="3">
        <v>24</v>
      </c>
      <c r="H1114" s="3" t="str">
        <f>IF(E1114="","non terminato","terminato")</f>
        <v>non terminato</v>
      </c>
      <c r="J1114" s="2">
        <v>1116</v>
      </c>
      <c r="K1114" s="2" t="str">
        <f t="shared" si="112"/>
        <v>F8407474</v>
      </c>
      <c r="L1114" s="2" t="str">
        <f t="shared" si="113"/>
        <v>ITA</v>
      </c>
      <c r="M1114" s="2" t="str">
        <f t="shared" si="114"/>
        <v>SG</v>
      </c>
      <c r="N1114" s="2" t="str">
        <f t="shared" si="115"/>
        <v/>
      </c>
      <c r="O1114" s="2">
        <v>30</v>
      </c>
      <c r="P1114" s="3">
        <v>24</v>
      </c>
      <c r="Q1114" s="3">
        <f t="shared" si="116"/>
        <v>720</v>
      </c>
      <c r="R1114" s="3" t="str">
        <f t="shared" si="117"/>
        <v>ITA-SG-24</v>
      </c>
      <c r="S1114" s="3" t="str">
        <f t="shared" si="118"/>
        <v>407</v>
      </c>
    </row>
    <row r="1115" spans="1:19" ht="12.75" customHeight="1" x14ac:dyDescent="0.3">
      <c r="A1115" s="2">
        <v>1117</v>
      </c>
      <c r="B1115" s="2" t="s">
        <v>551</v>
      </c>
      <c r="C1115" s="8" t="s">
        <v>8</v>
      </c>
      <c r="D1115" s="2" t="s">
        <v>33</v>
      </c>
      <c r="E1115" s="7" t="s">
        <v>10</v>
      </c>
      <c r="F1115" s="2">
        <v>0</v>
      </c>
      <c r="G1115" s="3">
        <v>36</v>
      </c>
      <c r="H1115" s="3" t="s">
        <v>10</v>
      </c>
      <c r="J1115" s="2">
        <v>1117</v>
      </c>
      <c r="K1115" s="2" t="str">
        <f t="shared" si="112"/>
        <v>A0616634</v>
      </c>
      <c r="L1115" s="2" t="str">
        <f t="shared" si="113"/>
        <v>ITA</v>
      </c>
      <c r="M1115" s="2" t="str">
        <f t="shared" si="114"/>
        <v>zan VETRI</v>
      </c>
      <c r="N1115" s="2" t="str">
        <f t="shared" si="115"/>
        <v>terminato</v>
      </c>
      <c r="O1115" s="2">
        <v>0</v>
      </c>
      <c r="P1115" s="3">
        <v>36</v>
      </c>
      <c r="Q1115" s="3" t="str">
        <f t="shared" si="116"/>
        <v/>
      </c>
      <c r="R1115" s="3" t="str">
        <f t="shared" si="117"/>
        <v>ITA-zan VETRI-36</v>
      </c>
      <c r="S1115" s="3" t="str">
        <f t="shared" si="118"/>
        <v>616</v>
      </c>
    </row>
    <row r="1116" spans="1:19" ht="12.75" customHeight="1" x14ac:dyDescent="0.3">
      <c r="A1116" s="2">
        <v>1118</v>
      </c>
      <c r="B1116" s="2" t="s">
        <v>552</v>
      </c>
      <c r="C1116" s="8" t="s">
        <v>8</v>
      </c>
      <c r="D1116" s="2" t="s">
        <v>9</v>
      </c>
      <c r="E1116" s="7" t="s">
        <v>10</v>
      </c>
      <c r="F1116" s="2">
        <v>0</v>
      </c>
      <c r="G1116" s="3">
        <v>35</v>
      </c>
      <c r="H1116" s="3" t="s">
        <v>10</v>
      </c>
      <c r="J1116" s="2">
        <v>1118</v>
      </c>
      <c r="K1116" s="2" t="str">
        <f t="shared" si="112"/>
        <v>M9927925</v>
      </c>
      <c r="L1116" s="2" t="str">
        <f t="shared" si="113"/>
        <v>ITA</v>
      </c>
      <c r="M1116" s="2" t="str">
        <f t="shared" si="114"/>
        <v>SG</v>
      </c>
      <c r="N1116" s="2" t="str">
        <f t="shared" si="115"/>
        <v>terminato</v>
      </c>
      <c r="O1116" s="2">
        <v>0</v>
      </c>
      <c r="P1116" s="3">
        <v>35</v>
      </c>
      <c r="Q1116" s="3" t="str">
        <f t="shared" si="116"/>
        <v/>
      </c>
      <c r="R1116" s="3" t="str">
        <f t="shared" si="117"/>
        <v>ITA-SG-35</v>
      </c>
      <c r="S1116" s="3" t="str">
        <f t="shared" si="118"/>
        <v>927</v>
      </c>
    </row>
    <row r="1117" spans="1:19" ht="12.75" customHeight="1" x14ac:dyDescent="0.3">
      <c r="A1117" s="2">
        <v>1119</v>
      </c>
      <c r="B1117" s="2" t="s">
        <v>553</v>
      </c>
      <c r="C1117" s="8" t="s">
        <v>8</v>
      </c>
      <c r="D1117" s="2" t="s">
        <v>51</v>
      </c>
      <c r="F1117" s="2">
        <v>20</v>
      </c>
      <c r="G1117" s="3">
        <v>37</v>
      </c>
      <c r="H1117" s="3" t="str">
        <f>IF(E1117="","non terminato","terminato")</f>
        <v>non terminato</v>
      </c>
      <c r="J1117" s="2">
        <v>1119</v>
      </c>
      <c r="K1117" s="2" t="str">
        <f t="shared" si="112"/>
        <v>I7074883</v>
      </c>
      <c r="L1117" s="2" t="str">
        <f t="shared" si="113"/>
        <v>ITA</v>
      </c>
      <c r="M1117" s="2" t="str">
        <f t="shared" si="114"/>
        <v>zan S.R.L.</v>
      </c>
      <c r="N1117" s="2" t="str">
        <f t="shared" si="115"/>
        <v/>
      </c>
      <c r="O1117" s="2">
        <v>20</v>
      </c>
      <c r="P1117" s="3">
        <v>37</v>
      </c>
      <c r="Q1117" s="3">
        <f t="shared" si="116"/>
        <v>740</v>
      </c>
      <c r="R1117" s="3" t="str">
        <f t="shared" si="117"/>
        <v>ITA-zan S.R.L.-37</v>
      </c>
      <c r="S1117" s="3" t="str">
        <f t="shared" si="118"/>
        <v>074</v>
      </c>
    </row>
    <row r="1118" spans="1:19" ht="12.75" customHeight="1" x14ac:dyDescent="0.3">
      <c r="A1118" s="2">
        <v>1120</v>
      </c>
      <c r="B1118" s="2" t="s">
        <v>553</v>
      </c>
      <c r="C1118" s="8" t="s">
        <v>8</v>
      </c>
      <c r="D1118" s="2" t="s">
        <v>51</v>
      </c>
      <c r="F1118" s="2">
        <v>20</v>
      </c>
      <c r="G1118" s="3">
        <v>12</v>
      </c>
      <c r="H1118" s="3" t="str">
        <f>IF(E1118="","non terminato","terminato")</f>
        <v>non terminato</v>
      </c>
      <c r="J1118" s="2">
        <v>1120</v>
      </c>
      <c r="K1118" s="2" t="str">
        <f t="shared" si="112"/>
        <v>I7074883</v>
      </c>
      <c r="L1118" s="2" t="str">
        <f t="shared" si="113"/>
        <v>ITA</v>
      </c>
      <c r="M1118" s="2" t="str">
        <f t="shared" si="114"/>
        <v>zan S.R.L.</v>
      </c>
      <c r="N1118" s="2" t="str">
        <f t="shared" si="115"/>
        <v/>
      </c>
      <c r="O1118" s="2">
        <v>20</v>
      </c>
      <c r="P1118" s="3">
        <v>12</v>
      </c>
      <c r="Q1118" s="3">
        <f t="shared" si="116"/>
        <v>240</v>
      </c>
      <c r="R1118" s="3" t="str">
        <f t="shared" si="117"/>
        <v>ITA-zan S.R.L.-12</v>
      </c>
      <c r="S1118" s="3" t="str">
        <f t="shared" si="118"/>
        <v>074</v>
      </c>
    </row>
    <row r="1119" spans="1:19" ht="12.75" customHeight="1" x14ac:dyDescent="0.3">
      <c r="A1119" s="2">
        <v>1121</v>
      </c>
      <c r="B1119" s="2" t="s">
        <v>553</v>
      </c>
      <c r="C1119" s="8" t="s">
        <v>8</v>
      </c>
      <c r="D1119" s="2" t="s">
        <v>51</v>
      </c>
      <c r="F1119" s="2">
        <v>30</v>
      </c>
      <c r="G1119" s="3">
        <v>12</v>
      </c>
      <c r="H1119" s="3" t="str">
        <f>IF(E1119="","non terminato","terminato")</f>
        <v>non terminato</v>
      </c>
      <c r="J1119" s="2">
        <v>1121</v>
      </c>
      <c r="K1119" s="2" t="str">
        <f t="shared" si="112"/>
        <v>I7074883</v>
      </c>
      <c r="L1119" s="2" t="str">
        <f t="shared" si="113"/>
        <v>ITA</v>
      </c>
      <c r="M1119" s="2" t="str">
        <f t="shared" si="114"/>
        <v>zan S.R.L.</v>
      </c>
      <c r="N1119" s="2" t="str">
        <f t="shared" si="115"/>
        <v/>
      </c>
      <c r="O1119" s="2">
        <v>30</v>
      </c>
      <c r="P1119" s="3">
        <v>12</v>
      </c>
      <c r="Q1119" s="3">
        <f t="shared" si="116"/>
        <v>360</v>
      </c>
      <c r="R1119" s="3" t="str">
        <f t="shared" si="117"/>
        <v>ITA-zan S.R.L.-12</v>
      </c>
      <c r="S1119" s="3" t="str">
        <f t="shared" si="118"/>
        <v>074</v>
      </c>
    </row>
    <row r="1120" spans="1:19" ht="12.75" customHeight="1" x14ac:dyDescent="0.3">
      <c r="A1120" s="2">
        <v>1122</v>
      </c>
      <c r="B1120" s="2" t="s">
        <v>553</v>
      </c>
      <c r="C1120" s="8" t="s">
        <v>8</v>
      </c>
      <c r="D1120" s="2" t="s">
        <v>51</v>
      </c>
      <c r="E1120" s="7" t="s">
        <v>10</v>
      </c>
      <c r="F1120" s="2">
        <v>0</v>
      </c>
      <c r="G1120" s="3">
        <v>28</v>
      </c>
      <c r="H1120" s="3" t="s">
        <v>10</v>
      </c>
      <c r="J1120" s="2">
        <v>1122</v>
      </c>
      <c r="K1120" s="2" t="str">
        <f t="shared" si="112"/>
        <v>I7074883</v>
      </c>
      <c r="L1120" s="2" t="str">
        <f t="shared" si="113"/>
        <v>ITA</v>
      </c>
      <c r="M1120" s="2" t="str">
        <f t="shared" si="114"/>
        <v>zan S.R.L.</v>
      </c>
      <c r="N1120" s="2" t="str">
        <f t="shared" si="115"/>
        <v>terminato</v>
      </c>
      <c r="O1120" s="2">
        <v>0</v>
      </c>
      <c r="P1120" s="3">
        <v>28</v>
      </c>
      <c r="Q1120" s="3" t="str">
        <f t="shared" si="116"/>
        <v/>
      </c>
      <c r="R1120" s="3" t="str">
        <f t="shared" si="117"/>
        <v>ITA-zan S.R.L.-28</v>
      </c>
      <c r="S1120" s="3" t="str">
        <f t="shared" si="118"/>
        <v>074</v>
      </c>
    </row>
    <row r="1121" spans="1:19" ht="12.75" customHeight="1" x14ac:dyDescent="0.3">
      <c r="A1121" s="2">
        <v>1123</v>
      </c>
      <c r="B1121" s="2" t="s">
        <v>554</v>
      </c>
      <c r="C1121" s="8" t="s">
        <v>8</v>
      </c>
      <c r="D1121" s="2" t="s">
        <v>62</v>
      </c>
      <c r="F1121" s="2">
        <v>20</v>
      </c>
      <c r="G1121" s="3">
        <v>40</v>
      </c>
      <c r="H1121" s="3" t="str">
        <f>IF(E1121="","non terminato","terminato")</f>
        <v>non terminato</v>
      </c>
      <c r="J1121" s="2">
        <v>1123</v>
      </c>
      <c r="K1121" s="2" t="str">
        <f t="shared" si="112"/>
        <v>A5859670</v>
      </c>
      <c r="L1121" s="2" t="str">
        <f t="shared" si="113"/>
        <v>ITA</v>
      </c>
      <c r="M1121" s="2" t="str">
        <f t="shared" si="114"/>
        <v>zan PAM</v>
      </c>
      <c r="N1121" s="2" t="str">
        <f t="shared" si="115"/>
        <v/>
      </c>
      <c r="O1121" s="2">
        <v>20</v>
      </c>
      <c r="P1121" s="3">
        <v>40</v>
      </c>
      <c r="Q1121" s="3">
        <f t="shared" si="116"/>
        <v>800</v>
      </c>
      <c r="R1121" s="3" t="str">
        <f t="shared" si="117"/>
        <v>ITA-zan PAM-40</v>
      </c>
      <c r="S1121" s="3" t="str">
        <f t="shared" si="118"/>
        <v>859</v>
      </c>
    </row>
    <row r="1122" spans="1:19" ht="12.75" customHeight="1" x14ac:dyDescent="0.3">
      <c r="A1122" s="2">
        <v>1124</v>
      </c>
      <c r="B1122" s="2" t="s">
        <v>554</v>
      </c>
      <c r="C1122" s="8" t="s">
        <v>8</v>
      </c>
      <c r="D1122" s="2" t="s">
        <v>62</v>
      </c>
      <c r="F1122" s="2">
        <v>30</v>
      </c>
      <c r="G1122" s="3">
        <v>31</v>
      </c>
      <c r="H1122" s="3" t="str">
        <f>IF(E1122="","non terminato","terminato")</f>
        <v>non terminato</v>
      </c>
      <c r="J1122" s="2">
        <v>1124</v>
      </c>
      <c r="K1122" s="2" t="str">
        <f t="shared" si="112"/>
        <v>A5859670</v>
      </c>
      <c r="L1122" s="2" t="str">
        <f t="shared" si="113"/>
        <v>ITA</v>
      </c>
      <c r="M1122" s="2" t="str">
        <f t="shared" si="114"/>
        <v>zan PAM</v>
      </c>
      <c r="N1122" s="2" t="str">
        <f t="shared" si="115"/>
        <v/>
      </c>
      <c r="O1122" s="2">
        <v>30</v>
      </c>
      <c r="P1122" s="3">
        <v>31</v>
      </c>
      <c r="Q1122" s="3">
        <f t="shared" si="116"/>
        <v>930</v>
      </c>
      <c r="R1122" s="3" t="str">
        <f t="shared" si="117"/>
        <v>ITA-zan PAM-31</v>
      </c>
      <c r="S1122" s="3" t="str">
        <f t="shared" si="118"/>
        <v>859</v>
      </c>
    </row>
    <row r="1123" spans="1:19" ht="12.75" customHeight="1" x14ac:dyDescent="0.3">
      <c r="A1123" s="2">
        <v>1125</v>
      </c>
      <c r="B1123" s="2" t="s">
        <v>554</v>
      </c>
      <c r="C1123" s="8" t="s">
        <v>8</v>
      </c>
      <c r="D1123" s="2" t="s">
        <v>62</v>
      </c>
      <c r="E1123" s="7" t="s">
        <v>10</v>
      </c>
      <c r="F1123" s="2">
        <v>0</v>
      </c>
      <c r="G1123" s="3">
        <v>30</v>
      </c>
      <c r="H1123" s="3" t="s">
        <v>10</v>
      </c>
      <c r="J1123" s="2">
        <v>1125</v>
      </c>
      <c r="K1123" s="2" t="str">
        <f t="shared" si="112"/>
        <v>A5859670</v>
      </c>
      <c r="L1123" s="2" t="str">
        <f t="shared" si="113"/>
        <v>ITA</v>
      </c>
      <c r="M1123" s="2" t="str">
        <f t="shared" si="114"/>
        <v>zan PAM</v>
      </c>
      <c r="N1123" s="2" t="str">
        <f t="shared" si="115"/>
        <v>terminato</v>
      </c>
      <c r="O1123" s="2">
        <v>0</v>
      </c>
      <c r="P1123" s="3">
        <v>30</v>
      </c>
      <c r="Q1123" s="3" t="str">
        <f t="shared" si="116"/>
        <v/>
      </c>
      <c r="R1123" s="3" t="str">
        <f t="shared" si="117"/>
        <v>ITA-zan PAM-30</v>
      </c>
      <c r="S1123" s="3" t="str">
        <f t="shared" si="118"/>
        <v>859</v>
      </c>
    </row>
    <row r="1124" spans="1:19" ht="12.75" customHeight="1" x14ac:dyDescent="0.3">
      <c r="A1124" s="2">
        <v>1126</v>
      </c>
      <c r="B1124" s="2" t="s">
        <v>555</v>
      </c>
      <c r="C1124" s="8" t="s">
        <v>8</v>
      </c>
      <c r="D1124" s="2" t="s">
        <v>102</v>
      </c>
      <c r="F1124" s="2">
        <v>30</v>
      </c>
      <c r="G1124" s="3">
        <v>20</v>
      </c>
      <c r="H1124" s="3" t="str">
        <f>IF(E1124="","non terminato","terminato")</f>
        <v>non terminato</v>
      </c>
      <c r="J1124" s="2">
        <v>1126</v>
      </c>
      <c r="K1124" s="2" t="str">
        <f t="shared" si="112"/>
        <v>G3413565</v>
      </c>
      <c r="L1124" s="2" t="str">
        <f t="shared" si="113"/>
        <v>ITA</v>
      </c>
      <c r="M1124" s="2" t="str">
        <f t="shared" si="114"/>
        <v>SG DISTRIBUZIONE SRL</v>
      </c>
      <c r="N1124" s="2" t="str">
        <f t="shared" si="115"/>
        <v/>
      </c>
      <c r="O1124" s="2">
        <v>30</v>
      </c>
      <c r="P1124" s="3">
        <v>20</v>
      </c>
      <c r="Q1124" s="3">
        <f t="shared" si="116"/>
        <v>600</v>
      </c>
      <c r="R1124" s="3" t="str">
        <f t="shared" si="117"/>
        <v>ITA-SG DISTRIBUZIONE SRL-20</v>
      </c>
      <c r="S1124" s="3" t="str">
        <f t="shared" si="118"/>
        <v>413</v>
      </c>
    </row>
    <row r="1125" spans="1:19" ht="12.75" customHeight="1" x14ac:dyDescent="0.3">
      <c r="A1125" s="2">
        <v>1127</v>
      </c>
      <c r="B1125" s="2" t="s">
        <v>556</v>
      </c>
      <c r="C1125" s="8" t="s">
        <v>8</v>
      </c>
      <c r="D1125" s="2" t="s">
        <v>9</v>
      </c>
      <c r="E1125" s="7" t="s">
        <v>10</v>
      </c>
      <c r="F1125" s="2">
        <v>0</v>
      </c>
      <c r="G1125" s="3">
        <v>10</v>
      </c>
      <c r="H1125" s="3" t="s">
        <v>10</v>
      </c>
      <c r="J1125" s="2">
        <v>1127</v>
      </c>
      <c r="K1125" s="2" t="str">
        <f t="shared" si="112"/>
        <v>D1293782</v>
      </c>
      <c r="L1125" s="2" t="str">
        <f t="shared" si="113"/>
        <v>ITA</v>
      </c>
      <c r="M1125" s="2" t="str">
        <f t="shared" si="114"/>
        <v>SG</v>
      </c>
      <c r="N1125" s="2" t="str">
        <f t="shared" si="115"/>
        <v>terminato</v>
      </c>
      <c r="O1125" s="2">
        <v>0</v>
      </c>
      <c r="P1125" s="3">
        <v>10</v>
      </c>
      <c r="Q1125" s="3" t="str">
        <f t="shared" si="116"/>
        <v/>
      </c>
      <c r="R1125" s="3" t="str">
        <f t="shared" si="117"/>
        <v>ITA-SG-10</v>
      </c>
      <c r="S1125" s="3" t="str">
        <f t="shared" si="118"/>
        <v>293</v>
      </c>
    </row>
    <row r="1126" spans="1:19" ht="12.75" customHeight="1" x14ac:dyDescent="0.3">
      <c r="A1126" s="2">
        <v>1128</v>
      </c>
      <c r="B1126" s="2" t="s">
        <v>557</v>
      </c>
      <c r="C1126" s="8" t="s">
        <v>8</v>
      </c>
      <c r="D1126" s="2" t="s">
        <v>44</v>
      </c>
      <c r="F1126" s="2">
        <v>30</v>
      </c>
      <c r="G1126" s="3">
        <v>22</v>
      </c>
      <c r="H1126" s="3" t="str">
        <f>IF(E1126="","non terminato","terminato")</f>
        <v>non terminato</v>
      </c>
      <c r="J1126" s="2">
        <v>1128</v>
      </c>
      <c r="K1126" s="2" t="str">
        <f t="shared" si="112"/>
        <v>G6445643</v>
      </c>
      <c r="L1126" s="2" t="str">
        <f t="shared" si="113"/>
        <v>ITA</v>
      </c>
      <c r="M1126" s="2" t="str">
        <f t="shared" si="114"/>
        <v>zan pin SPA</v>
      </c>
      <c r="N1126" s="2" t="str">
        <f t="shared" si="115"/>
        <v/>
      </c>
      <c r="O1126" s="2">
        <v>30</v>
      </c>
      <c r="P1126" s="3">
        <v>22</v>
      </c>
      <c r="Q1126" s="3">
        <f t="shared" si="116"/>
        <v>660</v>
      </c>
      <c r="R1126" s="3" t="str">
        <f t="shared" si="117"/>
        <v>ITA-zan pin SPA-22</v>
      </c>
      <c r="S1126" s="3" t="str">
        <f t="shared" si="118"/>
        <v>445</v>
      </c>
    </row>
    <row r="1127" spans="1:19" ht="12.75" customHeight="1" x14ac:dyDescent="0.3">
      <c r="A1127" s="2">
        <v>1129</v>
      </c>
      <c r="B1127" s="2" t="s">
        <v>557</v>
      </c>
      <c r="C1127" s="8" t="s">
        <v>8</v>
      </c>
      <c r="D1127" s="2" t="s">
        <v>44</v>
      </c>
      <c r="E1127" s="7" t="s">
        <v>10</v>
      </c>
      <c r="F1127" s="2">
        <v>0</v>
      </c>
      <c r="G1127" s="3">
        <v>12</v>
      </c>
      <c r="H1127" s="3" t="s">
        <v>10</v>
      </c>
      <c r="J1127" s="2">
        <v>1129</v>
      </c>
      <c r="K1127" s="2" t="str">
        <f t="shared" si="112"/>
        <v>G6445643</v>
      </c>
      <c r="L1127" s="2" t="str">
        <f t="shared" si="113"/>
        <v>ITA</v>
      </c>
      <c r="M1127" s="2" t="str">
        <f t="shared" si="114"/>
        <v>zan pin SPA</v>
      </c>
      <c r="N1127" s="2" t="str">
        <f t="shared" si="115"/>
        <v>terminato</v>
      </c>
      <c r="O1127" s="2">
        <v>0</v>
      </c>
      <c r="P1127" s="3">
        <v>12</v>
      </c>
      <c r="Q1127" s="3" t="str">
        <f t="shared" si="116"/>
        <v/>
      </c>
      <c r="R1127" s="3" t="str">
        <f t="shared" si="117"/>
        <v>ITA-zan pin SPA-12</v>
      </c>
      <c r="S1127" s="3" t="str">
        <f t="shared" si="118"/>
        <v>445</v>
      </c>
    </row>
    <row r="1128" spans="1:19" ht="12.75" customHeight="1" x14ac:dyDescent="0.3">
      <c r="A1128" s="2">
        <v>1130</v>
      </c>
      <c r="B1128" s="2" t="s">
        <v>557</v>
      </c>
      <c r="C1128" s="8" t="s">
        <v>8</v>
      </c>
      <c r="D1128" s="2" t="s">
        <v>44</v>
      </c>
      <c r="F1128" s="2">
        <v>20</v>
      </c>
      <c r="G1128" s="3">
        <v>23</v>
      </c>
      <c r="H1128" s="3" t="str">
        <f>IF(E1128="","non terminato","terminato")</f>
        <v>non terminato</v>
      </c>
      <c r="J1128" s="2">
        <v>1130</v>
      </c>
      <c r="K1128" s="2" t="str">
        <f t="shared" si="112"/>
        <v>G6445643</v>
      </c>
      <c r="L1128" s="2" t="str">
        <f t="shared" si="113"/>
        <v>ITA</v>
      </c>
      <c r="M1128" s="2" t="str">
        <f t="shared" si="114"/>
        <v>zan pin SPA</v>
      </c>
      <c r="N1128" s="2" t="str">
        <f t="shared" si="115"/>
        <v/>
      </c>
      <c r="O1128" s="2">
        <v>20</v>
      </c>
      <c r="P1128" s="3">
        <v>23</v>
      </c>
      <c r="Q1128" s="3">
        <f t="shared" si="116"/>
        <v>460</v>
      </c>
      <c r="R1128" s="3" t="str">
        <f t="shared" si="117"/>
        <v>ITA-zan pin SPA-23</v>
      </c>
      <c r="S1128" s="3" t="str">
        <f t="shared" si="118"/>
        <v>445</v>
      </c>
    </row>
    <row r="1129" spans="1:19" ht="12.75" customHeight="1" x14ac:dyDescent="0.3">
      <c r="A1129" s="2">
        <v>1131</v>
      </c>
      <c r="B1129" s="2" t="s">
        <v>558</v>
      </c>
      <c r="C1129" s="8" t="s">
        <v>8</v>
      </c>
      <c r="D1129" s="2" t="s">
        <v>33</v>
      </c>
      <c r="E1129" s="7" t="s">
        <v>10</v>
      </c>
      <c r="F1129" s="2">
        <v>0</v>
      </c>
      <c r="G1129" s="3">
        <v>10</v>
      </c>
      <c r="H1129" s="3" t="s">
        <v>10</v>
      </c>
      <c r="J1129" s="2">
        <v>1131</v>
      </c>
      <c r="K1129" s="2" t="str">
        <f t="shared" si="112"/>
        <v>G7560244</v>
      </c>
      <c r="L1129" s="2" t="str">
        <f t="shared" si="113"/>
        <v>ITA</v>
      </c>
      <c r="M1129" s="2" t="str">
        <f t="shared" si="114"/>
        <v>zan VETRI</v>
      </c>
      <c r="N1129" s="2" t="str">
        <f t="shared" si="115"/>
        <v>terminato</v>
      </c>
      <c r="O1129" s="2">
        <v>0</v>
      </c>
      <c r="P1129" s="3">
        <v>10</v>
      </c>
      <c r="Q1129" s="3" t="str">
        <f t="shared" si="116"/>
        <v/>
      </c>
      <c r="R1129" s="3" t="str">
        <f t="shared" si="117"/>
        <v>ITA-zan VETRI-10</v>
      </c>
      <c r="S1129" s="3" t="str">
        <f t="shared" si="118"/>
        <v>560</v>
      </c>
    </row>
    <row r="1130" spans="1:19" ht="12.75" customHeight="1" x14ac:dyDescent="0.3">
      <c r="A1130" s="2">
        <v>1132</v>
      </c>
      <c r="B1130" s="2" t="s">
        <v>558</v>
      </c>
      <c r="C1130" s="8" t="s">
        <v>8</v>
      </c>
      <c r="D1130" s="2" t="s">
        <v>33</v>
      </c>
      <c r="F1130" s="2">
        <v>30</v>
      </c>
      <c r="G1130" s="3">
        <v>11</v>
      </c>
      <c r="H1130" s="3" t="str">
        <f>IF(E1130="","non terminato","terminato")</f>
        <v>non terminato</v>
      </c>
      <c r="J1130" s="2">
        <v>1132</v>
      </c>
      <c r="K1130" s="2" t="str">
        <f t="shared" si="112"/>
        <v>G7560244</v>
      </c>
      <c r="L1130" s="2" t="str">
        <f t="shared" si="113"/>
        <v>ITA</v>
      </c>
      <c r="M1130" s="2" t="str">
        <f t="shared" si="114"/>
        <v>zan VETRI</v>
      </c>
      <c r="N1130" s="2" t="str">
        <f t="shared" si="115"/>
        <v/>
      </c>
      <c r="O1130" s="2">
        <v>30</v>
      </c>
      <c r="P1130" s="3">
        <v>11</v>
      </c>
      <c r="Q1130" s="3">
        <f t="shared" si="116"/>
        <v>330</v>
      </c>
      <c r="R1130" s="3" t="str">
        <f t="shared" si="117"/>
        <v>ITA-zan VETRI-11</v>
      </c>
      <c r="S1130" s="3" t="str">
        <f t="shared" si="118"/>
        <v>560</v>
      </c>
    </row>
    <row r="1131" spans="1:19" ht="12.75" customHeight="1" x14ac:dyDescent="0.3">
      <c r="A1131" s="2">
        <v>1133</v>
      </c>
      <c r="B1131" s="2" t="s">
        <v>558</v>
      </c>
      <c r="C1131" s="8" t="s">
        <v>8</v>
      </c>
      <c r="D1131" s="2" t="s">
        <v>33</v>
      </c>
      <c r="F1131" s="2">
        <v>20</v>
      </c>
      <c r="G1131" s="3">
        <v>37</v>
      </c>
      <c r="H1131" s="3" t="str">
        <f>IF(E1131="","non terminato","terminato")</f>
        <v>non terminato</v>
      </c>
      <c r="J1131" s="2">
        <v>1133</v>
      </c>
      <c r="K1131" s="2" t="str">
        <f t="shared" si="112"/>
        <v>G7560244</v>
      </c>
      <c r="L1131" s="2" t="str">
        <f t="shared" si="113"/>
        <v>ITA</v>
      </c>
      <c r="M1131" s="2" t="str">
        <f t="shared" si="114"/>
        <v>zan VETRI</v>
      </c>
      <c r="N1131" s="2" t="str">
        <f t="shared" si="115"/>
        <v/>
      </c>
      <c r="O1131" s="2">
        <v>20</v>
      </c>
      <c r="P1131" s="3">
        <v>37</v>
      </c>
      <c r="Q1131" s="3">
        <f t="shared" si="116"/>
        <v>740</v>
      </c>
      <c r="R1131" s="3" t="str">
        <f t="shared" si="117"/>
        <v>ITA-zan VETRI-37</v>
      </c>
      <c r="S1131" s="3" t="str">
        <f t="shared" si="118"/>
        <v>560</v>
      </c>
    </row>
    <row r="1132" spans="1:19" ht="12.75" customHeight="1" x14ac:dyDescent="0.3">
      <c r="A1132" s="2">
        <v>1134</v>
      </c>
      <c r="B1132" s="2" t="s">
        <v>559</v>
      </c>
      <c r="C1132" s="8" t="s">
        <v>8</v>
      </c>
      <c r="D1132" s="2" t="s">
        <v>46</v>
      </c>
      <c r="E1132" s="7" t="s">
        <v>10</v>
      </c>
      <c r="F1132" s="2">
        <v>0</v>
      </c>
      <c r="G1132" s="3">
        <v>27</v>
      </c>
      <c r="H1132" s="3" t="s">
        <v>10</v>
      </c>
      <c r="J1132" s="2">
        <v>1134</v>
      </c>
      <c r="K1132" s="2" t="str">
        <f t="shared" si="112"/>
        <v>V2905416</v>
      </c>
      <c r="L1132" s="2" t="str">
        <f t="shared" si="113"/>
        <v>ITA</v>
      </c>
      <c r="M1132" s="2" t="str">
        <f t="shared" si="114"/>
        <v>SICURpin SUD S.r.l</v>
      </c>
      <c r="N1132" s="2" t="str">
        <f t="shared" si="115"/>
        <v>terminato</v>
      </c>
      <c r="O1132" s="2">
        <v>0</v>
      </c>
      <c r="P1132" s="3">
        <v>27</v>
      </c>
      <c r="Q1132" s="3" t="str">
        <f t="shared" si="116"/>
        <v/>
      </c>
      <c r="R1132" s="3" t="str">
        <f t="shared" si="117"/>
        <v>ITA-SICURpin SUD S.r.l-27</v>
      </c>
      <c r="S1132" s="3" t="str">
        <f t="shared" si="118"/>
        <v>905</v>
      </c>
    </row>
    <row r="1133" spans="1:19" ht="12.75" customHeight="1" x14ac:dyDescent="0.3">
      <c r="A1133" s="2">
        <v>1135</v>
      </c>
      <c r="B1133" s="2" t="s">
        <v>559</v>
      </c>
      <c r="C1133" s="8" t="s">
        <v>8</v>
      </c>
      <c r="D1133" s="2" t="s">
        <v>46</v>
      </c>
      <c r="F1133" s="2">
        <v>20</v>
      </c>
      <c r="G1133" s="3">
        <v>11</v>
      </c>
      <c r="H1133" s="3" t="str">
        <f>IF(E1133="","non terminato","terminato")</f>
        <v>non terminato</v>
      </c>
      <c r="J1133" s="2">
        <v>1135</v>
      </c>
      <c r="K1133" s="2" t="str">
        <f t="shared" si="112"/>
        <v>V2905416</v>
      </c>
      <c r="L1133" s="2" t="str">
        <f t="shared" si="113"/>
        <v>ITA</v>
      </c>
      <c r="M1133" s="2" t="str">
        <f t="shared" si="114"/>
        <v>SICURpin SUD S.r.l</v>
      </c>
      <c r="N1133" s="2" t="str">
        <f t="shared" si="115"/>
        <v/>
      </c>
      <c r="O1133" s="2">
        <v>20</v>
      </c>
      <c r="P1133" s="3">
        <v>11</v>
      </c>
      <c r="Q1133" s="3">
        <f t="shared" si="116"/>
        <v>220</v>
      </c>
      <c r="R1133" s="3" t="str">
        <f t="shared" si="117"/>
        <v>ITA-SICURpin SUD S.r.l-11</v>
      </c>
      <c r="S1133" s="3" t="str">
        <f t="shared" si="118"/>
        <v>905</v>
      </c>
    </row>
    <row r="1134" spans="1:19" ht="12.75" customHeight="1" x14ac:dyDescent="0.3">
      <c r="A1134" s="2">
        <v>1136</v>
      </c>
      <c r="B1134" s="2" t="s">
        <v>559</v>
      </c>
      <c r="C1134" s="8" t="s">
        <v>8</v>
      </c>
      <c r="D1134" s="2" t="s">
        <v>46</v>
      </c>
      <c r="F1134" s="2">
        <v>30</v>
      </c>
      <c r="G1134" s="3">
        <v>20</v>
      </c>
      <c r="H1134" s="3" t="str">
        <f>IF(E1134="","non terminato","terminato")</f>
        <v>non terminato</v>
      </c>
      <c r="J1134" s="2">
        <v>1136</v>
      </c>
      <c r="K1134" s="2" t="str">
        <f t="shared" si="112"/>
        <v>V2905416</v>
      </c>
      <c r="L1134" s="2" t="str">
        <f t="shared" si="113"/>
        <v>ITA</v>
      </c>
      <c r="M1134" s="2" t="str">
        <f t="shared" si="114"/>
        <v>SICURpin SUD S.r.l</v>
      </c>
      <c r="N1134" s="2" t="str">
        <f t="shared" si="115"/>
        <v/>
      </c>
      <c r="O1134" s="2">
        <v>30</v>
      </c>
      <c r="P1134" s="3">
        <v>20</v>
      </c>
      <c r="Q1134" s="3">
        <f t="shared" si="116"/>
        <v>600</v>
      </c>
      <c r="R1134" s="3" t="str">
        <f t="shared" si="117"/>
        <v>ITA-SICURpin SUD S.r.l-20</v>
      </c>
      <c r="S1134" s="3" t="str">
        <f t="shared" si="118"/>
        <v>905</v>
      </c>
    </row>
    <row r="1135" spans="1:19" ht="12.75" customHeight="1" x14ac:dyDescent="0.3">
      <c r="A1135" s="2">
        <v>1137</v>
      </c>
      <c r="B1135" s="2" t="s">
        <v>560</v>
      </c>
      <c r="C1135" s="8" t="s">
        <v>8</v>
      </c>
      <c r="D1135" s="2" t="s">
        <v>44</v>
      </c>
      <c r="F1135" s="2">
        <v>30</v>
      </c>
      <c r="G1135" s="3">
        <v>19</v>
      </c>
      <c r="H1135" s="3" t="str">
        <f>IF(E1135="","non terminato","terminato")</f>
        <v>non terminato</v>
      </c>
      <c r="J1135" s="2">
        <v>1137</v>
      </c>
      <c r="K1135" s="2" t="str">
        <f t="shared" si="112"/>
        <v>A6943028</v>
      </c>
      <c r="L1135" s="2" t="str">
        <f t="shared" si="113"/>
        <v>ITA</v>
      </c>
      <c r="M1135" s="2" t="str">
        <f t="shared" si="114"/>
        <v>zan pin SPA</v>
      </c>
      <c r="N1135" s="2" t="str">
        <f t="shared" si="115"/>
        <v/>
      </c>
      <c r="O1135" s="2">
        <v>30</v>
      </c>
      <c r="P1135" s="3">
        <v>19</v>
      </c>
      <c r="Q1135" s="3">
        <f t="shared" si="116"/>
        <v>570</v>
      </c>
      <c r="R1135" s="3" t="str">
        <f t="shared" si="117"/>
        <v>ITA-zan pin SPA-19</v>
      </c>
      <c r="S1135" s="3" t="str">
        <f t="shared" si="118"/>
        <v>943</v>
      </c>
    </row>
    <row r="1136" spans="1:19" ht="12.75" customHeight="1" x14ac:dyDescent="0.3">
      <c r="A1136" s="2">
        <v>1138</v>
      </c>
      <c r="B1136" s="2" t="s">
        <v>560</v>
      </c>
      <c r="C1136" s="8" t="s">
        <v>8</v>
      </c>
      <c r="D1136" s="2" t="s">
        <v>44</v>
      </c>
      <c r="E1136" s="7" t="s">
        <v>10</v>
      </c>
      <c r="F1136" s="2">
        <v>0</v>
      </c>
      <c r="G1136" s="3">
        <v>37</v>
      </c>
      <c r="H1136" s="3" t="s">
        <v>10</v>
      </c>
      <c r="J1136" s="2">
        <v>1138</v>
      </c>
      <c r="K1136" s="2" t="str">
        <f t="shared" si="112"/>
        <v>A6943028</v>
      </c>
      <c r="L1136" s="2" t="str">
        <f t="shared" si="113"/>
        <v>ITA</v>
      </c>
      <c r="M1136" s="2" t="str">
        <f t="shared" si="114"/>
        <v>zan pin SPA</v>
      </c>
      <c r="N1136" s="2" t="str">
        <f t="shared" si="115"/>
        <v>terminato</v>
      </c>
      <c r="O1136" s="2">
        <v>0</v>
      </c>
      <c r="P1136" s="3">
        <v>37</v>
      </c>
      <c r="Q1136" s="3" t="str">
        <f t="shared" si="116"/>
        <v/>
      </c>
      <c r="R1136" s="3" t="str">
        <f t="shared" si="117"/>
        <v>ITA-zan pin SPA-37</v>
      </c>
      <c r="S1136" s="3" t="str">
        <f t="shared" si="118"/>
        <v>943</v>
      </c>
    </row>
    <row r="1137" spans="1:19" ht="12.75" customHeight="1" x14ac:dyDescent="0.3">
      <c r="A1137" s="2">
        <v>1139</v>
      </c>
      <c r="B1137" s="2" t="s">
        <v>561</v>
      </c>
      <c r="C1137" s="8" t="s">
        <v>8</v>
      </c>
      <c r="D1137" s="2" t="s">
        <v>33</v>
      </c>
      <c r="E1137" s="7" t="s">
        <v>10</v>
      </c>
      <c r="F1137" s="2">
        <v>0</v>
      </c>
      <c r="G1137" s="3">
        <v>27</v>
      </c>
      <c r="H1137" s="3" t="s">
        <v>10</v>
      </c>
      <c r="J1137" s="2">
        <v>1139</v>
      </c>
      <c r="K1137" s="2" t="str">
        <f t="shared" si="112"/>
        <v>E7721186</v>
      </c>
      <c r="L1137" s="2" t="str">
        <f t="shared" si="113"/>
        <v>ITA</v>
      </c>
      <c r="M1137" s="2" t="str">
        <f t="shared" si="114"/>
        <v>zan VETRI</v>
      </c>
      <c r="N1137" s="2" t="str">
        <f t="shared" si="115"/>
        <v>terminato</v>
      </c>
      <c r="O1137" s="2">
        <v>0</v>
      </c>
      <c r="P1137" s="3">
        <v>27</v>
      </c>
      <c r="Q1137" s="3" t="str">
        <f t="shared" si="116"/>
        <v/>
      </c>
      <c r="R1137" s="3" t="str">
        <f t="shared" si="117"/>
        <v>ITA-zan VETRI-27</v>
      </c>
      <c r="S1137" s="3" t="str">
        <f t="shared" si="118"/>
        <v>721</v>
      </c>
    </row>
    <row r="1138" spans="1:19" ht="12.75" customHeight="1" x14ac:dyDescent="0.3">
      <c r="A1138" s="2">
        <v>1140</v>
      </c>
      <c r="B1138" s="2" t="s">
        <v>562</v>
      </c>
      <c r="C1138" s="8" t="s">
        <v>8</v>
      </c>
      <c r="D1138" s="2" t="s">
        <v>33</v>
      </c>
      <c r="F1138" s="2">
        <v>30</v>
      </c>
      <c r="G1138" s="3">
        <v>22</v>
      </c>
      <c r="H1138" s="3" t="str">
        <f>IF(E1138="","non terminato","terminato")</f>
        <v>non terminato</v>
      </c>
      <c r="J1138" s="2">
        <v>1140</v>
      </c>
      <c r="K1138" s="2" t="str">
        <f t="shared" si="112"/>
        <v>A6034520</v>
      </c>
      <c r="L1138" s="2" t="str">
        <f t="shared" si="113"/>
        <v>ITA</v>
      </c>
      <c r="M1138" s="2" t="str">
        <f t="shared" si="114"/>
        <v>zan VETRI</v>
      </c>
      <c r="N1138" s="2" t="str">
        <f t="shared" si="115"/>
        <v/>
      </c>
      <c r="O1138" s="2">
        <v>30</v>
      </c>
      <c r="P1138" s="3">
        <v>22</v>
      </c>
      <c r="Q1138" s="3">
        <f t="shared" si="116"/>
        <v>660</v>
      </c>
      <c r="R1138" s="3" t="str">
        <f t="shared" si="117"/>
        <v>ITA-zan VETRI-22</v>
      </c>
      <c r="S1138" s="3" t="str">
        <f t="shared" si="118"/>
        <v>034</v>
      </c>
    </row>
    <row r="1139" spans="1:19" ht="12.75" customHeight="1" x14ac:dyDescent="0.3">
      <c r="A1139" s="2">
        <v>1141</v>
      </c>
      <c r="B1139" s="2" t="s">
        <v>562</v>
      </c>
      <c r="C1139" s="8" t="s">
        <v>8</v>
      </c>
      <c r="D1139" s="2" t="s">
        <v>33</v>
      </c>
      <c r="F1139" s="2">
        <v>20</v>
      </c>
      <c r="G1139" s="3">
        <v>20</v>
      </c>
      <c r="H1139" s="3" t="str">
        <f>IF(E1139="","non terminato","terminato")</f>
        <v>non terminato</v>
      </c>
      <c r="J1139" s="2">
        <v>1141</v>
      </c>
      <c r="K1139" s="2" t="str">
        <f t="shared" si="112"/>
        <v>A6034520</v>
      </c>
      <c r="L1139" s="2" t="str">
        <f t="shared" si="113"/>
        <v>ITA</v>
      </c>
      <c r="M1139" s="2" t="str">
        <f t="shared" si="114"/>
        <v>zan VETRI</v>
      </c>
      <c r="N1139" s="2" t="str">
        <f t="shared" si="115"/>
        <v/>
      </c>
      <c r="O1139" s="2">
        <v>20</v>
      </c>
      <c r="P1139" s="3">
        <v>20</v>
      </c>
      <c r="Q1139" s="3">
        <f t="shared" si="116"/>
        <v>400</v>
      </c>
      <c r="R1139" s="3" t="str">
        <f t="shared" si="117"/>
        <v>ITA-zan VETRI-20</v>
      </c>
      <c r="S1139" s="3" t="str">
        <f t="shared" si="118"/>
        <v>034</v>
      </c>
    </row>
    <row r="1140" spans="1:19" ht="12.75" customHeight="1" x14ac:dyDescent="0.3">
      <c r="A1140" s="2">
        <v>1142</v>
      </c>
      <c r="B1140" s="2" t="s">
        <v>563</v>
      </c>
      <c r="C1140" s="8" t="s">
        <v>8</v>
      </c>
      <c r="D1140" s="2" t="s">
        <v>62</v>
      </c>
      <c r="F1140" s="2">
        <v>30</v>
      </c>
      <c r="G1140" s="3">
        <v>23</v>
      </c>
      <c r="H1140" s="3" t="str">
        <f>IF(E1140="","non terminato","terminato")</f>
        <v>non terminato</v>
      </c>
      <c r="J1140" s="2">
        <v>1142</v>
      </c>
      <c r="K1140" s="2" t="str">
        <f t="shared" si="112"/>
        <v>C7388449</v>
      </c>
      <c r="L1140" s="2" t="str">
        <f t="shared" si="113"/>
        <v>ITA</v>
      </c>
      <c r="M1140" s="2" t="str">
        <f t="shared" si="114"/>
        <v>zan PAM</v>
      </c>
      <c r="N1140" s="2" t="str">
        <f t="shared" si="115"/>
        <v/>
      </c>
      <c r="O1140" s="2">
        <v>30</v>
      </c>
      <c r="P1140" s="3">
        <v>23</v>
      </c>
      <c r="Q1140" s="3">
        <f t="shared" si="116"/>
        <v>690</v>
      </c>
      <c r="R1140" s="3" t="str">
        <f t="shared" si="117"/>
        <v>ITA-zan PAM-23</v>
      </c>
      <c r="S1140" s="3" t="str">
        <f t="shared" si="118"/>
        <v>388</v>
      </c>
    </row>
    <row r="1141" spans="1:19" ht="12.75" customHeight="1" x14ac:dyDescent="0.3">
      <c r="A1141" s="2">
        <v>1143</v>
      </c>
      <c r="B1141" s="2" t="s">
        <v>563</v>
      </c>
      <c r="C1141" s="8" t="s">
        <v>8</v>
      </c>
      <c r="D1141" s="2" t="s">
        <v>62</v>
      </c>
      <c r="F1141" s="2">
        <v>20</v>
      </c>
      <c r="G1141" s="3">
        <v>26</v>
      </c>
      <c r="H1141" s="3" t="str">
        <f>IF(E1141="","non terminato","terminato")</f>
        <v>non terminato</v>
      </c>
      <c r="J1141" s="2">
        <v>1143</v>
      </c>
      <c r="K1141" s="2" t="str">
        <f t="shared" si="112"/>
        <v>C7388449</v>
      </c>
      <c r="L1141" s="2" t="str">
        <f t="shared" si="113"/>
        <v>ITA</v>
      </c>
      <c r="M1141" s="2" t="str">
        <f t="shared" si="114"/>
        <v>zan PAM</v>
      </c>
      <c r="N1141" s="2" t="str">
        <f t="shared" si="115"/>
        <v/>
      </c>
      <c r="O1141" s="2">
        <v>20</v>
      </c>
      <c r="P1141" s="3">
        <v>26</v>
      </c>
      <c r="Q1141" s="3">
        <f t="shared" si="116"/>
        <v>520</v>
      </c>
      <c r="R1141" s="3" t="str">
        <f t="shared" si="117"/>
        <v>ITA-zan PAM-26</v>
      </c>
      <c r="S1141" s="3" t="str">
        <f t="shared" si="118"/>
        <v>388</v>
      </c>
    </row>
    <row r="1142" spans="1:19" ht="12.75" customHeight="1" x14ac:dyDescent="0.3">
      <c r="A1142" s="2">
        <v>1144</v>
      </c>
      <c r="B1142" s="2" t="s">
        <v>563</v>
      </c>
      <c r="C1142" s="8" t="s">
        <v>8</v>
      </c>
      <c r="D1142" s="2" t="s">
        <v>62</v>
      </c>
      <c r="E1142" s="7" t="s">
        <v>10</v>
      </c>
      <c r="F1142" s="2">
        <v>0</v>
      </c>
      <c r="G1142" s="3">
        <v>23</v>
      </c>
      <c r="H1142" s="3" t="s">
        <v>10</v>
      </c>
      <c r="J1142" s="2">
        <v>1144</v>
      </c>
      <c r="K1142" s="2" t="str">
        <f t="shared" si="112"/>
        <v>C7388449</v>
      </c>
      <c r="L1142" s="2" t="str">
        <f t="shared" si="113"/>
        <v>ITA</v>
      </c>
      <c r="M1142" s="2" t="str">
        <f t="shared" si="114"/>
        <v>zan PAM</v>
      </c>
      <c r="N1142" s="2" t="str">
        <f t="shared" si="115"/>
        <v>terminato</v>
      </c>
      <c r="O1142" s="2">
        <v>0</v>
      </c>
      <c r="P1142" s="3">
        <v>23</v>
      </c>
      <c r="Q1142" s="3" t="str">
        <f t="shared" si="116"/>
        <v/>
      </c>
      <c r="R1142" s="3" t="str">
        <f t="shared" si="117"/>
        <v>ITA-zan PAM-23</v>
      </c>
      <c r="S1142" s="3" t="str">
        <f t="shared" si="118"/>
        <v>388</v>
      </c>
    </row>
    <row r="1143" spans="1:19" ht="12.75" customHeight="1" x14ac:dyDescent="0.3">
      <c r="A1143" s="2">
        <v>1145</v>
      </c>
      <c r="B1143" s="2" t="s">
        <v>564</v>
      </c>
      <c r="C1143" s="8" t="s">
        <v>8</v>
      </c>
      <c r="D1143" s="2" t="s">
        <v>46</v>
      </c>
      <c r="E1143" s="7" t="s">
        <v>10</v>
      </c>
      <c r="F1143" s="2">
        <v>0</v>
      </c>
      <c r="G1143" s="3">
        <v>19</v>
      </c>
      <c r="H1143" s="3" t="s">
        <v>10</v>
      </c>
      <c r="J1143" s="2">
        <v>1145</v>
      </c>
      <c r="K1143" s="2" t="str">
        <f t="shared" si="112"/>
        <v>R9808267</v>
      </c>
      <c r="L1143" s="2" t="str">
        <f t="shared" si="113"/>
        <v>ITA</v>
      </c>
      <c r="M1143" s="2" t="str">
        <f t="shared" si="114"/>
        <v>SICURpin SUD S.r.l</v>
      </c>
      <c r="N1143" s="2" t="str">
        <f t="shared" si="115"/>
        <v>terminato</v>
      </c>
      <c r="O1143" s="2">
        <v>0</v>
      </c>
      <c r="P1143" s="3">
        <v>19</v>
      </c>
      <c r="Q1143" s="3" t="str">
        <f t="shared" si="116"/>
        <v/>
      </c>
      <c r="R1143" s="3" t="str">
        <f t="shared" si="117"/>
        <v>ITA-SICURpin SUD S.r.l-19</v>
      </c>
      <c r="S1143" s="3" t="str">
        <f t="shared" si="118"/>
        <v>808</v>
      </c>
    </row>
    <row r="1144" spans="1:19" ht="12.75" customHeight="1" x14ac:dyDescent="0.3">
      <c r="A1144" s="2">
        <v>1146</v>
      </c>
      <c r="B1144" s="2" t="s">
        <v>565</v>
      </c>
      <c r="C1144" s="8" t="s">
        <v>8</v>
      </c>
      <c r="D1144" s="2" t="s">
        <v>51</v>
      </c>
      <c r="E1144" s="7" t="s">
        <v>10</v>
      </c>
      <c r="F1144" s="2">
        <v>0</v>
      </c>
      <c r="G1144" s="3">
        <v>22</v>
      </c>
      <c r="H1144" s="3" t="s">
        <v>10</v>
      </c>
      <c r="J1144" s="2">
        <v>1146</v>
      </c>
      <c r="K1144" s="2" t="str">
        <f t="shared" si="112"/>
        <v>B8276348</v>
      </c>
      <c r="L1144" s="2" t="str">
        <f t="shared" si="113"/>
        <v>ITA</v>
      </c>
      <c r="M1144" s="2" t="str">
        <f t="shared" si="114"/>
        <v>zan S.R.L.</v>
      </c>
      <c r="N1144" s="2" t="str">
        <f t="shared" si="115"/>
        <v>terminato</v>
      </c>
      <c r="O1144" s="2">
        <v>0</v>
      </c>
      <c r="P1144" s="3">
        <v>22</v>
      </c>
      <c r="Q1144" s="3" t="str">
        <f t="shared" si="116"/>
        <v/>
      </c>
      <c r="R1144" s="3" t="str">
        <f t="shared" si="117"/>
        <v>ITA-zan S.R.L.-22</v>
      </c>
      <c r="S1144" s="3" t="str">
        <f t="shared" si="118"/>
        <v>276</v>
      </c>
    </row>
    <row r="1145" spans="1:19" ht="12.75" customHeight="1" x14ac:dyDescent="0.3">
      <c r="A1145" s="2">
        <v>1147</v>
      </c>
      <c r="B1145" s="2" t="s">
        <v>565</v>
      </c>
      <c r="C1145" s="8" t="s">
        <v>8</v>
      </c>
      <c r="D1145" s="2" t="s">
        <v>51</v>
      </c>
      <c r="F1145" s="2">
        <v>20</v>
      </c>
      <c r="G1145" s="3">
        <v>10</v>
      </c>
      <c r="H1145" s="3" t="str">
        <f>IF(E1145="","non terminato","terminato")</f>
        <v>non terminato</v>
      </c>
      <c r="J1145" s="2">
        <v>1147</v>
      </c>
      <c r="K1145" s="2" t="str">
        <f t="shared" si="112"/>
        <v>B8276348</v>
      </c>
      <c r="L1145" s="2" t="str">
        <f t="shared" si="113"/>
        <v>ITA</v>
      </c>
      <c r="M1145" s="2" t="str">
        <f t="shared" si="114"/>
        <v>zan S.R.L.</v>
      </c>
      <c r="N1145" s="2" t="str">
        <f t="shared" si="115"/>
        <v/>
      </c>
      <c r="O1145" s="2">
        <v>20</v>
      </c>
      <c r="P1145" s="3">
        <v>10</v>
      </c>
      <c r="Q1145" s="3">
        <f t="shared" si="116"/>
        <v>200</v>
      </c>
      <c r="R1145" s="3" t="str">
        <f t="shared" si="117"/>
        <v>ITA-zan S.R.L.-10</v>
      </c>
      <c r="S1145" s="3" t="str">
        <f t="shared" si="118"/>
        <v>276</v>
      </c>
    </row>
    <row r="1146" spans="1:19" ht="12.75" customHeight="1" x14ac:dyDescent="0.3">
      <c r="A1146" s="2">
        <v>1148</v>
      </c>
      <c r="B1146" s="2" t="s">
        <v>566</v>
      </c>
      <c r="C1146" s="8" t="s">
        <v>8</v>
      </c>
      <c r="D1146" s="2" t="s">
        <v>51</v>
      </c>
      <c r="F1146" s="2">
        <v>20</v>
      </c>
      <c r="G1146" s="3">
        <v>16</v>
      </c>
      <c r="H1146" s="3" t="str">
        <f>IF(E1146="","non terminato","terminato")</f>
        <v>non terminato</v>
      </c>
      <c r="J1146" s="2">
        <v>1148</v>
      </c>
      <c r="K1146" s="2" t="str">
        <f t="shared" si="112"/>
        <v>C4552698</v>
      </c>
      <c r="L1146" s="2" t="str">
        <f t="shared" si="113"/>
        <v>ITA</v>
      </c>
      <c r="M1146" s="2" t="str">
        <f t="shared" si="114"/>
        <v>zan S.R.L.</v>
      </c>
      <c r="N1146" s="2" t="str">
        <f t="shared" si="115"/>
        <v/>
      </c>
      <c r="O1146" s="2">
        <v>20</v>
      </c>
      <c r="P1146" s="3">
        <v>16</v>
      </c>
      <c r="Q1146" s="3">
        <f t="shared" si="116"/>
        <v>320</v>
      </c>
      <c r="R1146" s="3" t="str">
        <f t="shared" si="117"/>
        <v>ITA-zan S.R.L.-16</v>
      </c>
      <c r="S1146" s="3" t="str">
        <f t="shared" si="118"/>
        <v>552</v>
      </c>
    </row>
    <row r="1147" spans="1:19" ht="12.75" customHeight="1" x14ac:dyDescent="0.3">
      <c r="A1147" s="2">
        <v>1149</v>
      </c>
      <c r="B1147" s="2" t="s">
        <v>567</v>
      </c>
      <c r="C1147" s="8" t="s">
        <v>8</v>
      </c>
      <c r="D1147" s="2" t="s">
        <v>33</v>
      </c>
      <c r="E1147" s="7" t="s">
        <v>10</v>
      </c>
      <c r="F1147" s="2">
        <v>0</v>
      </c>
      <c r="G1147" s="3">
        <v>12</v>
      </c>
      <c r="H1147" s="3" t="s">
        <v>10</v>
      </c>
      <c r="J1147" s="2">
        <v>1149</v>
      </c>
      <c r="K1147" s="2" t="str">
        <f t="shared" si="112"/>
        <v>P5663639</v>
      </c>
      <c r="L1147" s="2" t="str">
        <f t="shared" si="113"/>
        <v>ITA</v>
      </c>
      <c r="M1147" s="2" t="str">
        <f t="shared" si="114"/>
        <v>zan VETRI</v>
      </c>
      <c r="N1147" s="2" t="str">
        <f t="shared" si="115"/>
        <v>terminato</v>
      </c>
      <c r="O1147" s="2">
        <v>0</v>
      </c>
      <c r="P1147" s="3">
        <v>12</v>
      </c>
      <c r="Q1147" s="3" t="str">
        <f t="shared" si="116"/>
        <v/>
      </c>
      <c r="R1147" s="3" t="str">
        <f t="shared" si="117"/>
        <v>ITA-zan VETRI-12</v>
      </c>
      <c r="S1147" s="3" t="str">
        <f t="shared" si="118"/>
        <v>663</v>
      </c>
    </row>
    <row r="1148" spans="1:19" ht="12.75" customHeight="1" x14ac:dyDescent="0.3">
      <c r="A1148" s="2">
        <v>1150</v>
      </c>
      <c r="B1148" s="2" t="s">
        <v>567</v>
      </c>
      <c r="C1148" s="8" t="s">
        <v>8</v>
      </c>
      <c r="D1148" s="2" t="s">
        <v>33</v>
      </c>
      <c r="F1148" s="2">
        <v>20</v>
      </c>
      <c r="G1148" s="3">
        <v>18</v>
      </c>
      <c r="H1148" s="3" t="str">
        <f>IF(E1148="","non terminato","terminato")</f>
        <v>non terminato</v>
      </c>
      <c r="J1148" s="2">
        <v>1150</v>
      </c>
      <c r="K1148" s="2" t="str">
        <f t="shared" si="112"/>
        <v>P5663639</v>
      </c>
      <c r="L1148" s="2" t="str">
        <f t="shared" si="113"/>
        <v>ITA</v>
      </c>
      <c r="M1148" s="2" t="str">
        <f t="shared" si="114"/>
        <v>zan VETRI</v>
      </c>
      <c r="N1148" s="2" t="str">
        <f t="shared" si="115"/>
        <v/>
      </c>
      <c r="O1148" s="2">
        <v>20</v>
      </c>
      <c r="P1148" s="3">
        <v>18</v>
      </c>
      <c r="Q1148" s="3">
        <f t="shared" si="116"/>
        <v>360</v>
      </c>
      <c r="R1148" s="3" t="str">
        <f t="shared" si="117"/>
        <v>ITA-zan VETRI-18</v>
      </c>
      <c r="S1148" s="3" t="str">
        <f t="shared" si="118"/>
        <v>663</v>
      </c>
    </row>
    <row r="1149" spans="1:19" ht="12.75" customHeight="1" x14ac:dyDescent="0.3">
      <c r="A1149" s="2">
        <v>1151</v>
      </c>
      <c r="B1149" s="2" t="s">
        <v>567</v>
      </c>
      <c r="C1149" s="8" t="s">
        <v>8</v>
      </c>
      <c r="D1149" s="2" t="s">
        <v>33</v>
      </c>
      <c r="F1149" s="2">
        <v>30</v>
      </c>
      <c r="G1149" s="3">
        <v>23</v>
      </c>
      <c r="H1149" s="3" t="str">
        <f>IF(E1149="","non terminato","terminato")</f>
        <v>non terminato</v>
      </c>
      <c r="J1149" s="2">
        <v>1151</v>
      </c>
      <c r="K1149" s="2" t="str">
        <f t="shared" si="112"/>
        <v>P5663639</v>
      </c>
      <c r="L1149" s="2" t="str">
        <f t="shared" si="113"/>
        <v>ITA</v>
      </c>
      <c r="M1149" s="2" t="str">
        <f t="shared" si="114"/>
        <v>zan VETRI</v>
      </c>
      <c r="N1149" s="2" t="str">
        <f t="shared" si="115"/>
        <v/>
      </c>
      <c r="O1149" s="2">
        <v>30</v>
      </c>
      <c r="P1149" s="3">
        <v>23</v>
      </c>
      <c r="Q1149" s="3">
        <f t="shared" si="116"/>
        <v>690</v>
      </c>
      <c r="R1149" s="3" t="str">
        <f t="shared" si="117"/>
        <v>ITA-zan VETRI-23</v>
      </c>
      <c r="S1149" s="3" t="str">
        <f t="shared" si="118"/>
        <v>663</v>
      </c>
    </row>
    <row r="1150" spans="1:19" ht="12.75" customHeight="1" x14ac:dyDescent="0.3">
      <c r="A1150" s="2">
        <v>1152</v>
      </c>
      <c r="B1150" s="2" t="s">
        <v>567</v>
      </c>
      <c r="C1150" s="8" t="s">
        <v>8</v>
      </c>
      <c r="D1150" s="2" t="s">
        <v>33</v>
      </c>
      <c r="F1150" s="2">
        <v>20</v>
      </c>
      <c r="G1150" s="3">
        <v>37</v>
      </c>
      <c r="H1150" s="3" t="str">
        <f>IF(E1150="","non terminato","terminato")</f>
        <v>non terminato</v>
      </c>
      <c r="J1150" s="2">
        <v>1152</v>
      </c>
      <c r="K1150" s="2" t="str">
        <f t="shared" si="112"/>
        <v>P5663639</v>
      </c>
      <c r="L1150" s="2" t="str">
        <f t="shared" si="113"/>
        <v>ITA</v>
      </c>
      <c r="M1150" s="2" t="str">
        <f t="shared" si="114"/>
        <v>zan VETRI</v>
      </c>
      <c r="N1150" s="2" t="str">
        <f t="shared" si="115"/>
        <v/>
      </c>
      <c r="O1150" s="2">
        <v>20</v>
      </c>
      <c r="P1150" s="3">
        <v>37</v>
      </c>
      <c r="Q1150" s="3">
        <f t="shared" si="116"/>
        <v>740</v>
      </c>
      <c r="R1150" s="3" t="str">
        <f t="shared" si="117"/>
        <v>ITA-zan VETRI-37</v>
      </c>
      <c r="S1150" s="3" t="str">
        <f t="shared" si="118"/>
        <v>663</v>
      </c>
    </row>
    <row r="1151" spans="1:19" ht="12.75" customHeight="1" x14ac:dyDescent="0.3">
      <c r="A1151" s="2">
        <v>1153</v>
      </c>
      <c r="B1151" s="2" t="s">
        <v>568</v>
      </c>
      <c r="C1151" s="8" t="s">
        <v>8</v>
      </c>
      <c r="D1151" s="2" t="s">
        <v>177</v>
      </c>
      <c r="F1151" s="2">
        <v>20</v>
      </c>
      <c r="G1151" s="3">
        <v>24</v>
      </c>
      <c r="H1151" s="3" t="str">
        <f>IF(E1151="","non terminato","terminato")</f>
        <v>non terminato</v>
      </c>
      <c r="J1151" s="2">
        <v>1153</v>
      </c>
      <c r="K1151" s="2" t="str">
        <f t="shared" si="112"/>
        <v>S4779705</v>
      </c>
      <c r="L1151" s="2" t="str">
        <f t="shared" si="113"/>
        <v>ITA</v>
      </c>
      <c r="M1151" s="2" t="str">
        <f t="shared" si="114"/>
        <v>mull</v>
      </c>
      <c r="N1151" s="2" t="str">
        <f t="shared" si="115"/>
        <v/>
      </c>
      <c r="O1151" s="2">
        <v>20</v>
      </c>
      <c r="P1151" s="3">
        <v>24</v>
      </c>
      <c r="Q1151" s="3">
        <f t="shared" si="116"/>
        <v>480</v>
      </c>
      <c r="R1151" s="3" t="str">
        <f t="shared" si="117"/>
        <v>ITA-mull-24</v>
      </c>
      <c r="S1151" s="3" t="str">
        <f t="shared" si="118"/>
        <v>779</v>
      </c>
    </row>
    <row r="1152" spans="1:19" ht="12.75" customHeight="1" x14ac:dyDescent="0.3">
      <c r="A1152" s="2">
        <v>1154</v>
      </c>
      <c r="B1152" s="2" t="s">
        <v>568</v>
      </c>
      <c r="C1152" s="8" t="s">
        <v>8</v>
      </c>
      <c r="D1152" s="2" t="s">
        <v>177</v>
      </c>
      <c r="F1152" s="2">
        <v>30</v>
      </c>
      <c r="G1152" s="3">
        <v>26</v>
      </c>
      <c r="H1152" s="3" t="str">
        <f>IF(E1152="","non terminato","terminato")</f>
        <v>non terminato</v>
      </c>
      <c r="J1152" s="2">
        <v>1154</v>
      </c>
      <c r="K1152" s="2" t="str">
        <f t="shared" si="112"/>
        <v>S4779705</v>
      </c>
      <c r="L1152" s="2" t="str">
        <f t="shared" si="113"/>
        <v>ITA</v>
      </c>
      <c r="M1152" s="2" t="str">
        <f t="shared" si="114"/>
        <v>mull</v>
      </c>
      <c r="N1152" s="2" t="str">
        <f t="shared" si="115"/>
        <v/>
      </c>
      <c r="O1152" s="2">
        <v>30</v>
      </c>
      <c r="P1152" s="3">
        <v>26</v>
      </c>
      <c r="Q1152" s="3">
        <f t="shared" si="116"/>
        <v>780</v>
      </c>
      <c r="R1152" s="3" t="str">
        <f t="shared" si="117"/>
        <v>ITA-mull-26</v>
      </c>
      <c r="S1152" s="3" t="str">
        <f t="shared" si="118"/>
        <v>779</v>
      </c>
    </row>
    <row r="1153" spans="1:19" ht="12.75" customHeight="1" x14ac:dyDescent="0.3">
      <c r="A1153" s="2">
        <v>1155</v>
      </c>
      <c r="B1153" s="2" t="s">
        <v>568</v>
      </c>
      <c r="C1153" s="8" t="s">
        <v>8</v>
      </c>
      <c r="D1153" s="2" t="s">
        <v>177</v>
      </c>
      <c r="E1153" s="7" t="s">
        <v>10</v>
      </c>
      <c r="F1153" s="2">
        <v>0</v>
      </c>
      <c r="G1153" s="3">
        <v>40</v>
      </c>
      <c r="H1153" s="3" t="s">
        <v>10</v>
      </c>
      <c r="J1153" s="2">
        <v>1155</v>
      </c>
      <c r="K1153" s="2" t="str">
        <f t="shared" si="112"/>
        <v>S4779705</v>
      </c>
      <c r="L1153" s="2" t="str">
        <f t="shared" si="113"/>
        <v>ITA</v>
      </c>
      <c r="M1153" s="2" t="str">
        <f t="shared" si="114"/>
        <v>mull</v>
      </c>
      <c r="N1153" s="2" t="str">
        <f t="shared" si="115"/>
        <v>terminato</v>
      </c>
      <c r="O1153" s="2">
        <v>0</v>
      </c>
      <c r="P1153" s="3">
        <v>40</v>
      </c>
      <c r="Q1153" s="3" t="str">
        <f t="shared" si="116"/>
        <v/>
      </c>
      <c r="R1153" s="3" t="str">
        <f t="shared" si="117"/>
        <v>ITA-mull-40</v>
      </c>
      <c r="S1153" s="3" t="str">
        <f t="shared" si="118"/>
        <v>779</v>
      </c>
    </row>
    <row r="1154" spans="1:19" ht="12.75" customHeight="1" x14ac:dyDescent="0.3">
      <c r="A1154" s="2">
        <v>1156</v>
      </c>
      <c r="B1154" s="2" t="s">
        <v>569</v>
      </c>
      <c r="C1154" s="8" t="s">
        <v>8</v>
      </c>
      <c r="D1154" s="2" t="s">
        <v>44</v>
      </c>
      <c r="E1154" s="7" t="s">
        <v>10</v>
      </c>
      <c r="F1154" s="2">
        <v>0</v>
      </c>
      <c r="G1154" s="3">
        <v>18</v>
      </c>
      <c r="H1154" s="3" t="s">
        <v>10</v>
      </c>
      <c r="J1154" s="2">
        <v>1156</v>
      </c>
      <c r="K1154" s="2" t="str">
        <f t="shared" ref="K1154:K1217" si="119">TRIM(B1154)</f>
        <v>A2495087</v>
      </c>
      <c r="L1154" s="2" t="str">
        <f t="shared" ref="L1154:L1217" si="120">TRIM(C1154)</f>
        <v>ITA</v>
      </c>
      <c r="M1154" s="2" t="str">
        <f t="shared" ref="M1154:M1217" si="121">TRIM(D1154)</f>
        <v>zan pin SPA</v>
      </c>
      <c r="N1154" s="2" t="str">
        <f t="shared" ref="N1154:N1217" si="122">TRIM(E1154)</f>
        <v>terminato</v>
      </c>
      <c r="O1154" s="2">
        <v>0</v>
      </c>
      <c r="P1154" s="3">
        <v>18</v>
      </c>
      <c r="Q1154" s="3" t="str">
        <f t="shared" si="116"/>
        <v/>
      </c>
      <c r="R1154" s="3" t="str">
        <f t="shared" si="117"/>
        <v>ITA-zan pin SPA-18</v>
      </c>
      <c r="S1154" s="3" t="str">
        <f t="shared" si="118"/>
        <v>495</v>
      </c>
    </row>
    <row r="1155" spans="1:19" ht="12.75" customHeight="1" x14ac:dyDescent="0.3">
      <c r="A1155" s="2">
        <v>1157</v>
      </c>
      <c r="B1155" s="2" t="s">
        <v>570</v>
      </c>
      <c r="C1155" s="8" t="s">
        <v>8</v>
      </c>
      <c r="D1155" s="2" t="s">
        <v>9</v>
      </c>
      <c r="E1155" s="7" t="s">
        <v>10</v>
      </c>
      <c r="F1155" s="2">
        <v>0</v>
      </c>
      <c r="G1155" s="3">
        <v>24</v>
      </c>
      <c r="H1155" s="3" t="s">
        <v>10</v>
      </c>
      <c r="J1155" s="2">
        <v>1157</v>
      </c>
      <c r="K1155" s="2" t="str">
        <f t="shared" si="119"/>
        <v>D4025106</v>
      </c>
      <c r="L1155" s="2" t="str">
        <f t="shared" si="120"/>
        <v>ITA</v>
      </c>
      <c r="M1155" s="2" t="str">
        <f t="shared" si="121"/>
        <v>SG</v>
      </c>
      <c r="N1155" s="2" t="str">
        <f t="shared" si="122"/>
        <v>terminato</v>
      </c>
      <c r="O1155" s="2">
        <v>0</v>
      </c>
      <c r="P1155" s="3">
        <v>24</v>
      </c>
      <c r="Q1155" s="3" t="str">
        <f t="shared" ref="Q1155:Q1218" si="123">IF(F1155=0,"",F1155*G1155)</f>
        <v/>
      </c>
      <c r="R1155" s="3" t="str">
        <f t="shared" ref="R1155:R1218" si="124">_xlfn.CONCAT(C1155,"-",D1155,"-",G1155)</f>
        <v>ITA-SG-24</v>
      </c>
      <c r="S1155" s="3" t="str">
        <f t="shared" ref="S1155:S1218" si="125">MID(B1155,3,3)</f>
        <v>025</v>
      </c>
    </row>
    <row r="1156" spans="1:19" ht="12.75" customHeight="1" x14ac:dyDescent="0.3">
      <c r="A1156" s="2">
        <v>1158</v>
      </c>
      <c r="B1156" s="2" t="s">
        <v>571</v>
      </c>
      <c r="C1156" s="8" t="s">
        <v>8</v>
      </c>
      <c r="D1156" s="2" t="s">
        <v>44</v>
      </c>
      <c r="E1156" s="7" t="s">
        <v>10</v>
      </c>
      <c r="F1156" s="2">
        <v>0</v>
      </c>
      <c r="G1156" s="3">
        <v>40</v>
      </c>
      <c r="H1156" s="3" t="s">
        <v>10</v>
      </c>
      <c r="J1156" s="2">
        <v>1158</v>
      </c>
      <c r="K1156" s="2" t="str">
        <f t="shared" si="119"/>
        <v>D2399636</v>
      </c>
      <c r="L1156" s="2" t="str">
        <f t="shared" si="120"/>
        <v>ITA</v>
      </c>
      <c r="M1156" s="2" t="str">
        <f t="shared" si="121"/>
        <v>zan pin SPA</v>
      </c>
      <c r="N1156" s="2" t="str">
        <f t="shared" si="122"/>
        <v>terminato</v>
      </c>
      <c r="O1156" s="2">
        <v>0</v>
      </c>
      <c r="P1156" s="3">
        <v>40</v>
      </c>
      <c r="Q1156" s="3" t="str">
        <f t="shared" si="123"/>
        <v/>
      </c>
      <c r="R1156" s="3" t="str">
        <f t="shared" si="124"/>
        <v>ITA-zan pin SPA-40</v>
      </c>
      <c r="S1156" s="3" t="str">
        <f t="shared" si="125"/>
        <v>399</v>
      </c>
    </row>
    <row r="1157" spans="1:19" ht="12.75" customHeight="1" x14ac:dyDescent="0.3">
      <c r="A1157" s="2">
        <v>1159</v>
      </c>
      <c r="B1157" s="2" t="s">
        <v>572</v>
      </c>
      <c r="C1157" s="8" t="s">
        <v>8</v>
      </c>
      <c r="D1157" s="2" t="s">
        <v>9</v>
      </c>
      <c r="F1157" s="2">
        <v>30</v>
      </c>
      <c r="G1157" s="3">
        <v>24</v>
      </c>
      <c r="H1157" s="3" t="str">
        <f>IF(E1157="","non terminato","terminato")</f>
        <v>non terminato</v>
      </c>
      <c r="J1157" s="2">
        <v>1159</v>
      </c>
      <c r="K1157" s="2" t="str">
        <f t="shared" si="119"/>
        <v>N4238154</v>
      </c>
      <c r="L1157" s="2" t="str">
        <f t="shared" si="120"/>
        <v>ITA</v>
      </c>
      <c r="M1157" s="2" t="str">
        <f t="shared" si="121"/>
        <v>SG</v>
      </c>
      <c r="N1157" s="2" t="str">
        <f t="shared" si="122"/>
        <v/>
      </c>
      <c r="O1157" s="2">
        <v>30</v>
      </c>
      <c r="P1157" s="3">
        <v>24</v>
      </c>
      <c r="Q1157" s="3">
        <f t="shared" si="123"/>
        <v>720</v>
      </c>
      <c r="R1157" s="3" t="str">
        <f t="shared" si="124"/>
        <v>ITA-SG-24</v>
      </c>
      <c r="S1157" s="3" t="str">
        <f t="shared" si="125"/>
        <v>238</v>
      </c>
    </row>
    <row r="1158" spans="1:19" ht="12.75" customHeight="1" x14ac:dyDescent="0.3">
      <c r="A1158" s="2">
        <v>1160</v>
      </c>
      <c r="B1158" s="2" t="s">
        <v>572</v>
      </c>
      <c r="C1158" s="8" t="s">
        <v>8</v>
      </c>
      <c r="D1158" s="2" t="s">
        <v>9</v>
      </c>
      <c r="E1158" s="7" t="s">
        <v>10</v>
      </c>
      <c r="F1158" s="2">
        <v>0</v>
      </c>
      <c r="G1158" s="3">
        <v>27</v>
      </c>
      <c r="H1158" s="3" t="s">
        <v>10</v>
      </c>
      <c r="J1158" s="2">
        <v>1160</v>
      </c>
      <c r="K1158" s="2" t="str">
        <f t="shared" si="119"/>
        <v>N4238154</v>
      </c>
      <c r="L1158" s="2" t="str">
        <f t="shared" si="120"/>
        <v>ITA</v>
      </c>
      <c r="M1158" s="2" t="str">
        <f t="shared" si="121"/>
        <v>SG</v>
      </c>
      <c r="N1158" s="2" t="str">
        <f t="shared" si="122"/>
        <v>terminato</v>
      </c>
      <c r="O1158" s="2">
        <v>0</v>
      </c>
      <c r="P1158" s="3">
        <v>27</v>
      </c>
      <c r="Q1158" s="3" t="str">
        <f t="shared" si="123"/>
        <v/>
      </c>
      <c r="R1158" s="3" t="str">
        <f t="shared" si="124"/>
        <v>ITA-SG-27</v>
      </c>
      <c r="S1158" s="3" t="str">
        <f t="shared" si="125"/>
        <v>238</v>
      </c>
    </row>
    <row r="1159" spans="1:19" ht="12.75" customHeight="1" x14ac:dyDescent="0.3">
      <c r="A1159" s="2">
        <v>1161</v>
      </c>
      <c r="B1159" s="2" t="s">
        <v>573</v>
      </c>
      <c r="C1159" s="8" t="s">
        <v>8</v>
      </c>
      <c r="D1159" s="2" t="s">
        <v>9</v>
      </c>
      <c r="E1159" s="7" t="s">
        <v>10</v>
      </c>
      <c r="F1159" s="2">
        <v>0</v>
      </c>
      <c r="G1159" s="3">
        <v>19</v>
      </c>
      <c r="H1159" s="3" t="s">
        <v>10</v>
      </c>
      <c r="J1159" s="2">
        <v>1161</v>
      </c>
      <c r="K1159" s="2" t="str">
        <f t="shared" si="119"/>
        <v>A6289302</v>
      </c>
      <c r="L1159" s="2" t="str">
        <f t="shared" si="120"/>
        <v>ITA</v>
      </c>
      <c r="M1159" s="2" t="str">
        <f t="shared" si="121"/>
        <v>SG</v>
      </c>
      <c r="N1159" s="2" t="str">
        <f t="shared" si="122"/>
        <v>terminato</v>
      </c>
      <c r="O1159" s="2">
        <v>0</v>
      </c>
      <c r="P1159" s="3">
        <v>19</v>
      </c>
      <c r="Q1159" s="3" t="str">
        <f t="shared" si="123"/>
        <v/>
      </c>
      <c r="R1159" s="3" t="str">
        <f t="shared" si="124"/>
        <v>ITA-SG-19</v>
      </c>
      <c r="S1159" s="3" t="str">
        <f t="shared" si="125"/>
        <v>289</v>
      </c>
    </row>
    <row r="1160" spans="1:19" ht="12.75" customHeight="1" x14ac:dyDescent="0.3">
      <c r="A1160" s="2">
        <v>1162</v>
      </c>
      <c r="B1160" s="2" t="s">
        <v>573</v>
      </c>
      <c r="C1160" s="8" t="s">
        <v>8</v>
      </c>
      <c r="D1160" s="2" t="s">
        <v>9</v>
      </c>
      <c r="F1160" s="2">
        <v>30</v>
      </c>
      <c r="G1160" s="3">
        <v>20</v>
      </c>
      <c r="H1160" s="3" t="str">
        <f>IF(E1160="","non terminato","terminato")</f>
        <v>non terminato</v>
      </c>
      <c r="J1160" s="2">
        <v>1162</v>
      </c>
      <c r="K1160" s="2" t="str">
        <f t="shared" si="119"/>
        <v>A6289302</v>
      </c>
      <c r="L1160" s="2" t="str">
        <f t="shared" si="120"/>
        <v>ITA</v>
      </c>
      <c r="M1160" s="2" t="str">
        <f t="shared" si="121"/>
        <v>SG</v>
      </c>
      <c r="N1160" s="2" t="str">
        <f t="shared" si="122"/>
        <v/>
      </c>
      <c r="O1160" s="2">
        <v>30</v>
      </c>
      <c r="P1160" s="3">
        <v>20</v>
      </c>
      <c r="Q1160" s="3">
        <f t="shared" si="123"/>
        <v>600</v>
      </c>
      <c r="R1160" s="3" t="str">
        <f t="shared" si="124"/>
        <v>ITA-SG-20</v>
      </c>
      <c r="S1160" s="3" t="str">
        <f t="shared" si="125"/>
        <v>289</v>
      </c>
    </row>
    <row r="1161" spans="1:19" ht="12.75" customHeight="1" x14ac:dyDescent="0.3">
      <c r="A1161" s="2">
        <v>1163</v>
      </c>
      <c r="B1161" s="2" t="s">
        <v>574</v>
      </c>
      <c r="C1161" s="8" t="s">
        <v>8</v>
      </c>
      <c r="D1161" s="2" t="s">
        <v>33</v>
      </c>
      <c r="F1161" s="2">
        <v>20</v>
      </c>
      <c r="G1161" s="3">
        <v>34</v>
      </c>
      <c r="H1161" s="3" t="str">
        <f>IF(E1161="","non terminato","terminato")</f>
        <v>non terminato</v>
      </c>
      <c r="J1161" s="2">
        <v>1163</v>
      </c>
      <c r="K1161" s="2" t="str">
        <f t="shared" si="119"/>
        <v>A3833469</v>
      </c>
      <c r="L1161" s="2" t="str">
        <f t="shared" si="120"/>
        <v>ITA</v>
      </c>
      <c r="M1161" s="2" t="str">
        <f t="shared" si="121"/>
        <v>zan VETRI</v>
      </c>
      <c r="N1161" s="2" t="str">
        <f t="shared" si="122"/>
        <v/>
      </c>
      <c r="O1161" s="2">
        <v>20</v>
      </c>
      <c r="P1161" s="3">
        <v>34</v>
      </c>
      <c r="Q1161" s="3">
        <f t="shared" si="123"/>
        <v>680</v>
      </c>
      <c r="R1161" s="3" t="str">
        <f t="shared" si="124"/>
        <v>ITA-zan VETRI-34</v>
      </c>
      <c r="S1161" s="3" t="str">
        <f t="shared" si="125"/>
        <v>833</v>
      </c>
    </row>
    <row r="1162" spans="1:19" ht="12.75" customHeight="1" x14ac:dyDescent="0.3">
      <c r="A1162" s="2">
        <v>1164</v>
      </c>
      <c r="B1162" s="2" t="s">
        <v>574</v>
      </c>
      <c r="C1162" s="8" t="s">
        <v>8</v>
      </c>
      <c r="D1162" s="2" t="s">
        <v>33</v>
      </c>
      <c r="F1162" s="2">
        <v>30</v>
      </c>
      <c r="G1162" s="3">
        <v>32</v>
      </c>
      <c r="H1162" s="3" t="str">
        <f>IF(E1162="","non terminato","terminato")</f>
        <v>non terminato</v>
      </c>
      <c r="J1162" s="2">
        <v>1164</v>
      </c>
      <c r="K1162" s="2" t="str">
        <f t="shared" si="119"/>
        <v>A3833469</v>
      </c>
      <c r="L1162" s="2" t="str">
        <f t="shared" si="120"/>
        <v>ITA</v>
      </c>
      <c r="M1162" s="2" t="str">
        <f t="shared" si="121"/>
        <v>zan VETRI</v>
      </c>
      <c r="N1162" s="2" t="str">
        <f t="shared" si="122"/>
        <v/>
      </c>
      <c r="O1162" s="2">
        <v>30</v>
      </c>
      <c r="P1162" s="3">
        <v>32</v>
      </c>
      <c r="Q1162" s="3">
        <f t="shared" si="123"/>
        <v>960</v>
      </c>
      <c r="R1162" s="3" t="str">
        <f t="shared" si="124"/>
        <v>ITA-zan VETRI-32</v>
      </c>
      <c r="S1162" s="3" t="str">
        <f t="shared" si="125"/>
        <v>833</v>
      </c>
    </row>
    <row r="1163" spans="1:19" ht="12.75" customHeight="1" x14ac:dyDescent="0.3">
      <c r="A1163" s="2">
        <v>1165</v>
      </c>
      <c r="B1163" s="2" t="s">
        <v>574</v>
      </c>
      <c r="C1163" s="8" t="s">
        <v>8</v>
      </c>
      <c r="D1163" s="2" t="s">
        <v>33</v>
      </c>
      <c r="E1163" s="7" t="s">
        <v>10</v>
      </c>
      <c r="F1163" s="2">
        <v>0</v>
      </c>
      <c r="G1163" s="3">
        <v>12</v>
      </c>
      <c r="H1163" s="3" t="s">
        <v>10</v>
      </c>
      <c r="J1163" s="2">
        <v>1165</v>
      </c>
      <c r="K1163" s="2" t="str">
        <f t="shared" si="119"/>
        <v>A3833469</v>
      </c>
      <c r="L1163" s="2" t="str">
        <f t="shared" si="120"/>
        <v>ITA</v>
      </c>
      <c r="M1163" s="2" t="str">
        <f t="shared" si="121"/>
        <v>zan VETRI</v>
      </c>
      <c r="N1163" s="2" t="str">
        <f t="shared" si="122"/>
        <v>terminato</v>
      </c>
      <c r="O1163" s="2">
        <v>0</v>
      </c>
      <c r="P1163" s="3">
        <v>12</v>
      </c>
      <c r="Q1163" s="3" t="str">
        <f t="shared" si="123"/>
        <v/>
      </c>
      <c r="R1163" s="3" t="str">
        <f t="shared" si="124"/>
        <v>ITA-zan VETRI-12</v>
      </c>
      <c r="S1163" s="3" t="str">
        <f t="shared" si="125"/>
        <v>833</v>
      </c>
    </row>
    <row r="1164" spans="1:19" ht="12.75" customHeight="1" x14ac:dyDescent="0.3">
      <c r="A1164" s="2">
        <v>1166</v>
      </c>
      <c r="B1164" s="2" t="s">
        <v>575</v>
      </c>
      <c r="C1164" s="8" t="s">
        <v>8</v>
      </c>
      <c r="D1164" s="2" t="s">
        <v>44</v>
      </c>
      <c r="E1164" s="7" t="s">
        <v>10</v>
      </c>
      <c r="F1164" s="2">
        <v>0</v>
      </c>
      <c r="G1164" s="3">
        <v>32</v>
      </c>
      <c r="H1164" s="3" t="s">
        <v>10</v>
      </c>
      <c r="J1164" s="2">
        <v>1166</v>
      </c>
      <c r="K1164" s="2" t="str">
        <f t="shared" si="119"/>
        <v>E7115278</v>
      </c>
      <c r="L1164" s="2" t="str">
        <f t="shared" si="120"/>
        <v>ITA</v>
      </c>
      <c r="M1164" s="2" t="str">
        <f t="shared" si="121"/>
        <v>zan pin SPA</v>
      </c>
      <c r="N1164" s="2" t="str">
        <f t="shared" si="122"/>
        <v>terminato</v>
      </c>
      <c r="O1164" s="2">
        <v>0</v>
      </c>
      <c r="P1164" s="3">
        <v>32</v>
      </c>
      <c r="Q1164" s="3" t="str">
        <f t="shared" si="123"/>
        <v/>
      </c>
      <c r="R1164" s="3" t="str">
        <f t="shared" si="124"/>
        <v>ITA-zan pin SPA-32</v>
      </c>
      <c r="S1164" s="3" t="str">
        <f t="shared" si="125"/>
        <v>115</v>
      </c>
    </row>
    <row r="1165" spans="1:19" ht="12.75" customHeight="1" x14ac:dyDescent="0.3">
      <c r="A1165" s="2">
        <v>1167</v>
      </c>
      <c r="B1165" s="2" t="s">
        <v>575</v>
      </c>
      <c r="C1165" s="8" t="s">
        <v>8</v>
      </c>
      <c r="D1165" s="2" t="s">
        <v>44</v>
      </c>
      <c r="F1165" s="2">
        <v>20</v>
      </c>
      <c r="G1165" s="3">
        <v>30</v>
      </c>
      <c r="H1165" s="3" t="str">
        <f>IF(E1165="","non terminato","terminato")</f>
        <v>non terminato</v>
      </c>
      <c r="J1165" s="2">
        <v>1167</v>
      </c>
      <c r="K1165" s="2" t="str">
        <f t="shared" si="119"/>
        <v>E7115278</v>
      </c>
      <c r="L1165" s="2" t="str">
        <f t="shared" si="120"/>
        <v>ITA</v>
      </c>
      <c r="M1165" s="2" t="str">
        <f t="shared" si="121"/>
        <v>zan pin SPA</v>
      </c>
      <c r="N1165" s="2" t="str">
        <f t="shared" si="122"/>
        <v/>
      </c>
      <c r="O1165" s="2">
        <v>20</v>
      </c>
      <c r="P1165" s="3">
        <v>30</v>
      </c>
      <c r="Q1165" s="3">
        <f t="shared" si="123"/>
        <v>600</v>
      </c>
      <c r="R1165" s="3" t="str">
        <f t="shared" si="124"/>
        <v>ITA-zan pin SPA-30</v>
      </c>
      <c r="S1165" s="3" t="str">
        <f t="shared" si="125"/>
        <v>115</v>
      </c>
    </row>
    <row r="1166" spans="1:19" ht="12.75" customHeight="1" x14ac:dyDescent="0.3">
      <c r="A1166" s="2">
        <v>1168</v>
      </c>
      <c r="B1166" s="2" t="s">
        <v>575</v>
      </c>
      <c r="C1166" s="8" t="s">
        <v>8</v>
      </c>
      <c r="D1166" s="2" t="s">
        <v>44</v>
      </c>
      <c r="F1166" s="2">
        <v>30</v>
      </c>
      <c r="G1166" s="3">
        <v>17</v>
      </c>
      <c r="H1166" s="3" t="str">
        <f>IF(E1166="","non terminato","terminato")</f>
        <v>non terminato</v>
      </c>
      <c r="J1166" s="2">
        <v>1168</v>
      </c>
      <c r="K1166" s="2" t="str">
        <f t="shared" si="119"/>
        <v>E7115278</v>
      </c>
      <c r="L1166" s="2" t="str">
        <f t="shared" si="120"/>
        <v>ITA</v>
      </c>
      <c r="M1166" s="2" t="str">
        <f t="shared" si="121"/>
        <v>zan pin SPA</v>
      </c>
      <c r="N1166" s="2" t="str">
        <f t="shared" si="122"/>
        <v/>
      </c>
      <c r="O1166" s="2">
        <v>30</v>
      </c>
      <c r="P1166" s="3">
        <v>17</v>
      </c>
      <c r="Q1166" s="3">
        <f t="shared" si="123"/>
        <v>510</v>
      </c>
      <c r="R1166" s="3" t="str">
        <f t="shared" si="124"/>
        <v>ITA-zan pin SPA-17</v>
      </c>
      <c r="S1166" s="3" t="str">
        <f t="shared" si="125"/>
        <v>115</v>
      </c>
    </row>
    <row r="1167" spans="1:19" ht="12.75" customHeight="1" x14ac:dyDescent="0.3">
      <c r="A1167" s="2">
        <v>1169</v>
      </c>
      <c r="B1167" s="2" t="s">
        <v>576</v>
      </c>
      <c r="C1167" s="8" t="s">
        <v>8</v>
      </c>
      <c r="D1167" s="2" t="s">
        <v>102</v>
      </c>
      <c r="F1167" s="2">
        <v>30</v>
      </c>
      <c r="G1167" s="3">
        <v>23</v>
      </c>
      <c r="H1167" s="3" t="str">
        <f>IF(E1167="","non terminato","terminato")</f>
        <v>non terminato</v>
      </c>
      <c r="J1167" s="2">
        <v>1169</v>
      </c>
      <c r="K1167" s="2" t="str">
        <f t="shared" si="119"/>
        <v>M2014310</v>
      </c>
      <c r="L1167" s="2" t="str">
        <f t="shared" si="120"/>
        <v>ITA</v>
      </c>
      <c r="M1167" s="2" t="str">
        <f t="shared" si="121"/>
        <v>SG DISTRIBUZIONE SRL</v>
      </c>
      <c r="N1167" s="2" t="str">
        <f t="shared" si="122"/>
        <v/>
      </c>
      <c r="O1167" s="2">
        <v>30</v>
      </c>
      <c r="P1167" s="3">
        <v>23</v>
      </c>
      <c r="Q1167" s="3">
        <f t="shared" si="123"/>
        <v>690</v>
      </c>
      <c r="R1167" s="3" t="str">
        <f t="shared" si="124"/>
        <v>ITA-SG DISTRIBUZIONE SRL-23</v>
      </c>
      <c r="S1167" s="3" t="str">
        <f t="shared" si="125"/>
        <v>014</v>
      </c>
    </row>
    <row r="1168" spans="1:19" ht="12.75" customHeight="1" x14ac:dyDescent="0.3">
      <c r="A1168" s="2">
        <v>1170</v>
      </c>
      <c r="B1168" s="2" t="s">
        <v>577</v>
      </c>
      <c r="C1168" s="8" t="s">
        <v>8</v>
      </c>
      <c r="D1168" s="2" t="s">
        <v>9</v>
      </c>
      <c r="E1168" s="7" t="s">
        <v>10</v>
      </c>
      <c r="F1168" s="2">
        <v>0</v>
      </c>
      <c r="G1168" s="3">
        <v>15</v>
      </c>
      <c r="H1168" s="3" t="s">
        <v>10</v>
      </c>
      <c r="J1168" s="2">
        <v>1170</v>
      </c>
      <c r="K1168" s="2" t="str">
        <f t="shared" si="119"/>
        <v>S0552945</v>
      </c>
      <c r="L1168" s="2" t="str">
        <f t="shared" si="120"/>
        <v>ITA</v>
      </c>
      <c r="M1168" s="2" t="str">
        <f t="shared" si="121"/>
        <v>SG</v>
      </c>
      <c r="N1168" s="2" t="str">
        <f t="shared" si="122"/>
        <v>terminato</v>
      </c>
      <c r="O1168" s="2">
        <v>0</v>
      </c>
      <c r="P1168" s="3">
        <v>15</v>
      </c>
      <c r="Q1168" s="3" t="str">
        <f t="shared" si="123"/>
        <v/>
      </c>
      <c r="R1168" s="3" t="str">
        <f t="shared" si="124"/>
        <v>ITA-SG-15</v>
      </c>
      <c r="S1168" s="3" t="str">
        <f t="shared" si="125"/>
        <v>552</v>
      </c>
    </row>
    <row r="1169" spans="1:19" ht="12.75" customHeight="1" x14ac:dyDescent="0.3">
      <c r="A1169" s="2">
        <v>1171</v>
      </c>
      <c r="B1169" s="2" t="s">
        <v>578</v>
      </c>
      <c r="C1169" s="8" t="s">
        <v>8</v>
      </c>
      <c r="D1169" s="2" t="s">
        <v>9</v>
      </c>
      <c r="E1169" s="7" t="s">
        <v>10</v>
      </c>
      <c r="F1169" s="2">
        <v>0</v>
      </c>
      <c r="G1169" s="3">
        <v>29</v>
      </c>
      <c r="H1169" s="3" t="s">
        <v>10</v>
      </c>
      <c r="J1169" s="2">
        <v>1171</v>
      </c>
      <c r="K1169" s="2" t="str">
        <f t="shared" si="119"/>
        <v>A3807405</v>
      </c>
      <c r="L1169" s="2" t="str">
        <f t="shared" si="120"/>
        <v>ITA</v>
      </c>
      <c r="M1169" s="2" t="str">
        <f t="shared" si="121"/>
        <v>SG</v>
      </c>
      <c r="N1169" s="2" t="str">
        <f t="shared" si="122"/>
        <v>terminato</v>
      </c>
      <c r="O1169" s="2">
        <v>0</v>
      </c>
      <c r="P1169" s="3">
        <v>29</v>
      </c>
      <c r="Q1169" s="3" t="str">
        <f t="shared" si="123"/>
        <v/>
      </c>
      <c r="R1169" s="3" t="str">
        <f t="shared" si="124"/>
        <v>ITA-SG-29</v>
      </c>
      <c r="S1169" s="3" t="str">
        <f t="shared" si="125"/>
        <v>807</v>
      </c>
    </row>
    <row r="1170" spans="1:19" ht="12.75" customHeight="1" x14ac:dyDescent="0.3">
      <c r="A1170" s="2">
        <v>1172</v>
      </c>
      <c r="B1170" s="2" t="s">
        <v>578</v>
      </c>
      <c r="C1170" s="8" t="s">
        <v>8</v>
      </c>
      <c r="D1170" s="2" t="s">
        <v>9</v>
      </c>
      <c r="F1170" s="2">
        <v>20</v>
      </c>
      <c r="G1170" s="3">
        <v>38</v>
      </c>
      <c r="H1170" s="3" t="str">
        <f>IF(E1170="","non terminato","terminato")</f>
        <v>non terminato</v>
      </c>
      <c r="J1170" s="2">
        <v>1172</v>
      </c>
      <c r="K1170" s="2" t="str">
        <f t="shared" si="119"/>
        <v>A3807405</v>
      </c>
      <c r="L1170" s="2" t="str">
        <f t="shared" si="120"/>
        <v>ITA</v>
      </c>
      <c r="M1170" s="2" t="str">
        <f t="shared" si="121"/>
        <v>SG</v>
      </c>
      <c r="N1170" s="2" t="str">
        <f t="shared" si="122"/>
        <v/>
      </c>
      <c r="O1170" s="2">
        <v>20</v>
      </c>
      <c r="P1170" s="3">
        <v>38</v>
      </c>
      <c r="Q1170" s="3">
        <f t="shared" si="123"/>
        <v>760</v>
      </c>
      <c r="R1170" s="3" t="str">
        <f t="shared" si="124"/>
        <v>ITA-SG-38</v>
      </c>
      <c r="S1170" s="3" t="str">
        <f t="shared" si="125"/>
        <v>807</v>
      </c>
    </row>
    <row r="1171" spans="1:19" ht="12.75" customHeight="1" x14ac:dyDescent="0.3">
      <c r="A1171" s="2">
        <v>1173</v>
      </c>
      <c r="B1171" s="2" t="s">
        <v>578</v>
      </c>
      <c r="C1171" s="8" t="s">
        <v>8</v>
      </c>
      <c r="D1171" s="2" t="s">
        <v>9</v>
      </c>
      <c r="F1171" s="2">
        <v>30</v>
      </c>
      <c r="G1171" s="3">
        <v>40</v>
      </c>
      <c r="H1171" s="3" t="str">
        <f>IF(E1171="","non terminato","terminato")</f>
        <v>non terminato</v>
      </c>
      <c r="J1171" s="2">
        <v>1173</v>
      </c>
      <c r="K1171" s="2" t="str">
        <f t="shared" si="119"/>
        <v>A3807405</v>
      </c>
      <c r="L1171" s="2" t="str">
        <f t="shared" si="120"/>
        <v>ITA</v>
      </c>
      <c r="M1171" s="2" t="str">
        <f t="shared" si="121"/>
        <v>SG</v>
      </c>
      <c r="N1171" s="2" t="str">
        <f t="shared" si="122"/>
        <v/>
      </c>
      <c r="O1171" s="2">
        <v>30</v>
      </c>
      <c r="P1171" s="3">
        <v>40</v>
      </c>
      <c r="Q1171" s="3">
        <f t="shared" si="123"/>
        <v>1200</v>
      </c>
      <c r="R1171" s="3" t="str">
        <f t="shared" si="124"/>
        <v>ITA-SG-40</v>
      </c>
      <c r="S1171" s="3" t="str">
        <f t="shared" si="125"/>
        <v>807</v>
      </c>
    </row>
    <row r="1172" spans="1:19" ht="12.75" customHeight="1" x14ac:dyDescent="0.3">
      <c r="A1172" s="2">
        <v>1174</v>
      </c>
      <c r="B1172" s="2" t="s">
        <v>579</v>
      </c>
      <c r="C1172" s="2" t="s">
        <v>13</v>
      </c>
      <c r="D1172" s="2" t="s">
        <v>12</v>
      </c>
      <c r="F1172" s="2">
        <v>20</v>
      </c>
      <c r="G1172" s="3">
        <v>10</v>
      </c>
      <c r="H1172" s="3" t="str">
        <f>IF(E1172="","non terminato","terminato")</f>
        <v>non terminato</v>
      </c>
      <c r="J1172" s="2">
        <v>1174</v>
      </c>
      <c r="K1172" s="2" t="str">
        <f t="shared" si="119"/>
        <v>G5289232</v>
      </c>
      <c r="L1172" s="2" t="str">
        <f t="shared" si="120"/>
        <v>EGY</v>
      </c>
      <c r="M1172" s="2" t="str">
        <f t="shared" si="121"/>
        <v>ccc order</v>
      </c>
      <c r="N1172" s="2" t="str">
        <f t="shared" si="122"/>
        <v/>
      </c>
      <c r="O1172" s="2">
        <v>20</v>
      </c>
      <c r="P1172" s="3">
        <v>10</v>
      </c>
      <c r="Q1172" s="3">
        <f t="shared" si="123"/>
        <v>200</v>
      </c>
      <c r="R1172" s="3" t="str">
        <f t="shared" si="124"/>
        <v>EGY-ccc order-10</v>
      </c>
      <c r="S1172" s="3" t="str">
        <f t="shared" si="125"/>
        <v>289</v>
      </c>
    </row>
    <row r="1173" spans="1:19" ht="12.75" customHeight="1" x14ac:dyDescent="0.3">
      <c r="A1173" s="2">
        <v>1175</v>
      </c>
      <c r="B1173" s="2" t="s">
        <v>579</v>
      </c>
      <c r="C1173" s="2" t="s">
        <v>13</v>
      </c>
      <c r="D1173" s="2" t="s">
        <v>12</v>
      </c>
      <c r="F1173" s="2">
        <v>30</v>
      </c>
      <c r="G1173" s="3">
        <v>18</v>
      </c>
      <c r="H1173" s="3" t="str">
        <f>IF(E1173="","non terminato","terminato")</f>
        <v>non terminato</v>
      </c>
      <c r="J1173" s="2">
        <v>1175</v>
      </c>
      <c r="K1173" s="2" t="str">
        <f t="shared" si="119"/>
        <v>G5289232</v>
      </c>
      <c r="L1173" s="2" t="str">
        <f t="shared" si="120"/>
        <v>EGY</v>
      </c>
      <c r="M1173" s="2" t="str">
        <f t="shared" si="121"/>
        <v>ccc order</v>
      </c>
      <c r="N1173" s="2" t="str">
        <f t="shared" si="122"/>
        <v/>
      </c>
      <c r="O1173" s="2">
        <v>30</v>
      </c>
      <c r="P1173" s="3">
        <v>18</v>
      </c>
      <c r="Q1173" s="3">
        <f t="shared" si="123"/>
        <v>540</v>
      </c>
      <c r="R1173" s="3" t="str">
        <f t="shared" si="124"/>
        <v>EGY-ccc order-18</v>
      </c>
      <c r="S1173" s="3" t="str">
        <f t="shared" si="125"/>
        <v>289</v>
      </c>
    </row>
    <row r="1174" spans="1:19" ht="12.75" customHeight="1" x14ac:dyDescent="0.3">
      <c r="A1174" s="2">
        <v>1176</v>
      </c>
      <c r="B1174" s="2" t="s">
        <v>579</v>
      </c>
      <c r="C1174" s="2" t="s">
        <v>13</v>
      </c>
      <c r="D1174" s="2" t="s">
        <v>12</v>
      </c>
      <c r="E1174" s="7" t="s">
        <v>10</v>
      </c>
      <c r="F1174" s="2">
        <v>0</v>
      </c>
      <c r="G1174" s="3">
        <v>35</v>
      </c>
      <c r="H1174" s="3" t="s">
        <v>10</v>
      </c>
      <c r="J1174" s="2">
        <v>1176</v>
      </c>
      <c r="K1174" s="2" t="str">
        <f t="shared" si="119"/>
        <v>G5289232</v>
      </c>
      <c r="L1174" s="2" t="str">
        <f t="shared" si="120"/>
        <v>EGY</v>
      </c>
      <c r="M1174" s="2" t="str">
        <f t="shared" si="121"/>
        <v>ccc order</v>
      </c>
      <c r="N1174" s="2" t="str">
        <f t="shared" si="122"/>
        <v>terminato</v>
      </c>
      <c r="O1174" s="2">
        <v>0</v>
      </c>
      <c r="P1174" s="3">
        <v>35</v>
      </c>
      <c r="Q1174" s="3" t="str">
        <f t="shared" si="123"/>
        <v/>
      </c>
      <c r="R1174" s="3" t="str">
        <f t="shared" si="124"/>
        <v>EGY-ccc order-35</v>
      </c>
      <c r="S1174" s="3" t="str">
        <f t="shared" si="125"/>
        <v>289</v>
      </c>
    </row>
    <row r="1175" spans="1:19" ht="12.75" customHeight="1" x14ac:dyDescent="0.3">
      <c r="A1175" s="2">
        <v>1177</v>
      </c>
      <c r="B1175" s="2" t="s">
        <v>580</v>
      </c>
      <c r="C1175" s="8" t="s">
        <v>8</v>
      </c>
      <c r="D1175" s="2" t="s">
        <v>62</v>
      </c>
      <c r="F1175" s="2">
        <v>20</v>
      </c>
      <c r="G1175" s="3">
        <v>37</v>
      </c>
      <c r="H1175" s="3" t="str">
        <f>IF(E1175="","non terminato","terminato")</f>
        <v>non terminato</v>
      </c>
      <c r="J1175" s="2">
        <v>1177</v>
      </c>
      <c r="K1175" s="2" t="str">
        <f t="shared" si="119"/>
        <v>O6033940</v>
      </c>
      <c r="L1175" s="2" t="str">
        <f t="shared" si="120"/>
        <v>ITA</v>
      </c>
      <c r="M1175" s="2" t="str">
        <f t="shared" si="121"/>
        <v>zan PAM</v>
      </c>
      <c r="N1175" s="2" t="str">
        <f t="shared" si="122"/>
        <v/>
      </c>
      <c r="O1175" s="2">
        <v>20</v>
      </c>
      <c r="P1175" s="3">
        <v>37</v>
      </c>
      <c r="Q1175" s="3">
        <f t="shared" si="123"/>
        <v>740</v>
      </c>
      <c r="R1175" s="3" t="str">
        <f t="shared" si="124"/>
        <v>ITA-zan PAM-37</v>
      </c>
      <c r="S1175" s="3" t="str">
        <f t="shared" si="125"/>
        <v>033</v>
      </c>
    </row>
    <row r="1176" spans="1:19" ht="12.75" customHeight="1" x14ac:dyDescent="0.3">
      <c r="A1176" s="2">
        <v>1178</v>
      </c>
      <c r="B1176" s="2" t="s">
        <v>580</v>
      </c>
      <c r="C1176" s="8" t="s">
        <v>8</v>
      </c>
      <c r="D1176" s="2" t="s">
        <v>62</v>
      </c>
      <c r="F1176" s="2">
        <v>30</v>
      </c>
      <c r="G1176" s="3">
        <v>21</v>
      </c>
      <c r="H1176" s="3" t="str">
        <f>IF(E1176="","non terminato","terminato")</f>
        <v>non terminato</v>
      </c>
      <c r="J1176" s="2">
        <v>1178</v>
      </c>
      <c r="K1176" s="2" t="str">
        <f t="shared" si="119"/>
        <v>O6033940</v>
      </c>
      <c r="L1176" s="2" t="str">
        <f t="shared" si="120"/>
        <v>ITA</v>
      </c>
      <c r="M1176" s="2" t="str">
        <f t="shared" si="121"/>
        <v>zan PAM</v>
      </c>
      <c r="N1176" s="2" t="str">
        <f t="shared" si="122"/>
        <v/>
      </c>
      <c r="O1176" s="2">
        <v>30</v>
      </c>
      <c r="P1176" s="3">
        <v>21</v>
      </c>
      <c r="Q1176" s="3">
        <f t="shared" si="123"/>
        <v>630</v>
      </c>
      <c r="R1176" s="3" t="str">
        <f t="shared" si="124"/>
        <v>ITA-zan PAM-21</v>
      </c>
      <c r="S1176" s="3" t="str">
        <f t="shared" si="125"/>
        <v>033</v>
      </c>
    </row>
    <row r="1177" spans="1:19" ht="12.75" customHeight="1" x14ac:dyDescent="0.3">
      <c r="A1177" s="2">
        <v>1179</v>
      </c>
      <c r="B1177" s="2" t="s">
        <v>580</v>
      </c>
      <c r="C1177" s="8" t="s">
        <v>8</v>
      </c>
      <c r="D1177" s="2" t="s">
        <v>62</v>
      </c>
      <c r="E1177" s="7" t="s">
        <v>10</v>
      </c>
      <c r="F1177" s="2">
        <v>0</v>
      </c>
      <c r="G1177" s="3">
        <v>24</v>
      </c>
      <c r="H1177" s="3" t="s">
        <v>10</v>
      </c>
      <c r="J1177" s="2">
        <v>1179</v>
      </c>
      <c r="K1177" s="2" t="str">
        <f t="shared" si="119"/>
        <v>O6033940</v>
      </c>
      <c r="L1177" s="2" t="str">
        <f t="shared" si="120"/>
        <v>ITA</v>
      </c>
      <c r="M1177" s="2" t="str">
        <f t="shared" si="121"/>
        <v>zan PAM</v>
      </c>
      <c r="N1177" s="2" t="str">
        <f t="shared" si="122"/>
        <v>terminato</v>
      </c>
      <c r="O1177" s="2">
        <v>0</v>
      </c>
      <c r="P1177" s="3">
        <v>24</v>
      </c>
      <c r="Q1177" s="3" t="str">
        <f t="shared" si="123"/>
        <v/>
      </c>
      <c r="R1177" s="3" t="str">
        <f t="shared" si="124"/>
        <v>ITA-zan PAM-24</v>
      </c>
      <c r="S1177" s="3" t="str">
        <f t="shared" si="125"/>
        <v>033</v>
      </c>
    </row>
    <row r="1178" spans="1:19" ht="12.75" customHeight="1" x14ac:dyDescent="0.3">
      <c r="A1178" s="2">
        <v>1180</v>
      </c>
      <c r="B1178" s="2" t="s">
        <v>581</v>
      </c>
      <c r="C1178" s="8" t="s">
        <v>8</v>
      </c>
      <c r="D1178" s="2" t="s">
        <v>94</v>
      </c>
      <c r="E1178" s="7" t="s">
        <v>10</v>
      </c>
      <c r="F1178" s="2">
        <v>0</v>
      </c>
      <c r="G1178" s="3">
        <v>14</v>
      </c>
      <c r="H1178" s="3" t="s">
        <v>10</v>
      </c>
      <c r="J1178" s="2">
        <v>1180</v>
      </c>
      <c r="K1178" s="2" t="str">
        <f t="shared" si="119"/>
        <v>O2453319</v>
      </c>
      <c r="L1178" s="2" t="str">
        <f t="shared" si="120"/>
        <v>ITA</v>
      </c>
      <c r="M1178" s="2" t="str">
        <f t="shared" si="121"/>
        <v>zan SPA</v>
      </c>
      <c r="N1178" s="2" t="str">
        <f t="shared" si="122"/>
        <v>terminato</v>
      </c>
      <c r="O1178" s="2">
        <v>0</v>
      </c>
      <c r="P1178" s="3">
        <v>14</v>
      </c>
      <c r="Q1178" s="3" t="str">
        <f t="shared" si="123"/>
        <v/>
      </c>
      <c r="R1178" s="3" t="str">
        <f t="shared" si="124"/>
        <v>ITA-zan SPA-14</v>
      </c>
      <c r="S1178" s="3" t="str">
        <f t="shared" si="125"/>
        <v>453</v>
      </c>
    </row>
    <row r="1179" spans="1:19" ht="12.75" customHeight="1" x14ac:dyDescent="0.3">
      <c r="A1179" s="2">
        <v>1181</v>
      </c>
      <c r="B1179" s="2" t="s">
        <v>581</v>
      </c>
      <c r="C1179" s="8" t="s">
        <v>8</v>
      </c>
      <c r="D1179" s="2" t="s">
        <v>94</v>
      </c>
      <c r="F1179" s="2">
        <v>20</v>
      </c>
      <c r="G1179" s="3">
        <v>13</v>
      </c>
      <c r="H1179" s="3" t="str">
        <f>IF(E1179="","non terminato","terminato")</f>
        <v>non terminato</v>
      </c>
      <c r="J1179" s="2">
        <v>1181</v>
      </c>
      <c r="K1179" s="2" t="str">
        <f t="shared" si="119"/>
        <v>O2453319</v>
      </c>
      <c r="L1179" s="2" t="str">
        <f t="shared" si="120"/>
        <v>ITA</v>
      </c>
      <c r="M1179" s="2" t="str">
        <f t="shared" si="121"/>
        <v>zan SPA</v>
      </c>
      <c r="N1179" s="2" t="str">
        <f t="shared" si="122"/>
        <v/>
      </c>
      <c r="O1179" s="2">
        <v>20</v>
      </c>
      <c r="P1179" s="3">
        <v>13</v>
      </c>
      <c r="Q1179" s="3">
        <f t="shared" si="123"/>
        <v>260</v>
      </c>
      <c r="R1179" s="3" t="str">
        <f t="shared" si="124"/>
        <v>ITA-zan SPA-13</v>
      </c>
      <c r="S1179" s="3" t="str">
        <f t="shared" si="125"/>
        <v>453</v>
      </c>
    </row>
    <row r="1180" spans="1:19" ht="12.75" customHeight="1" x14ac:dyDescent="0.3">
      <c r="A1180" s="2">
        <v>1182</v>
      </c>
      <c r="B1180" s="2" t="s">
        <v>581</v>
      </c>
      <c r="C1180" s="8" t="s">
        <v>8</v>
      </c>
      <c r="D1180" s="2" t="s">
        <v>94</v>
      </c>
      <c r="F1180" s="2">
        <v>30</v>
      </c>
      <c r="G1180" s="3">
        <v>10</v>
      </c>
      <c r="H1180" s="3" t="str">
        <f>IF(E1180="","non terminato","terminato")</f>
        <v>non terminato</v>
      </c>
      <c r="J1180" s="2">
        <v>1182</v>
      </c>
      <c r="K1180" s="2" t="str">
        <f t="shared" si="119"/>
        <v>O2453319</v>
      </c>
      <c r="L1180" s="2" t="str">
        <f t="shared" si="120"/>
        <v>ITA</v>
      </c>
      <c r="M1180" s="2" t="str">
        <f t="shared" si="121"/>
        <v>zan SPA</v>
      </c>
      <c r="N1180" s="2" t="str">
        <f t="shared" si="122"/>
        <v/>
      </c>
      <c r="O1180" s="2">
        <v>30</v>
      </c>
      <c r="P1180" s="3">
        <v>10</v>
      </c>
      <c r="Q1180" s="3">
        <f t="shared" si="123"/>
        <v>300</v>
      </c>
      <c r="R1180" s="3" t="str">
        <f t="shared" si="124"/>
        <v>ITA-zan SPA-10</v>
      </c>
      <c r="S1180" s="3" t="str">
        <f t="shared" si="125"/>
        <v>453</v>
      </c>
    </row>
    <row r="1181" spans="1:19" ht="12.75" customHeight="1" x14ac:dyDescent="0.3">
      <c r="A1181" s="2">
        <v>1183</v>
      </c>
      <c r="B1181" s="2" t="s">
        <v>582</v>
      </c>
      <c r="C1181" s="8" t="s">
        <v>8</v>
      </c>
      <c r="D1181" s="2" t="s">
        <v>51</v>
      </c>
      <c r="E1181" s="7" t="s">
        <v>10</v>
      </c>
      <c r="F1181" s="2">
        <v>0</v>
      </c>
      <c r="G1181" s="3">
        <v>39</v>
      </c>
      <c r="H1181" s="3" t="s">
        <v>10</v>
      </c>
      <c r="J1181" s="2">
        <v>1183</v>
      </c>
      <c r="K1181" s="2" t="str">
        <f t="shared" si="119"/>
        <v>F9861381</v>
      </c>
      <c r="L1181" s="2" t="str">
        <f t="shared" si="120"/>
        <v>ITA</v>
      </c>
      <c r="M1181" s="2" t="str">
        <f t="shared" si="121"/>
        <v>zan S.R.L.</v>
      </c>
      <c r="N1181" s="2" t="str">
        <f t="shared" si="122"/>
        <v>terminato</v>
      </c>
      <c r="O1181" s="2">
        <v>0</v>
      </c>
      <c r="P1181" s="3">
        <v>39</v>
      </c>
      <c r="Q1181" s="3" t="str">
        <f t="shared" si="123"/>
        <v/>
      </c>
      <c r="R1181" s="3" t="str">
        <f t="shared" si="124"/>
        <v>ITA-zan S.R.L.-39</v>
      </c>
      <c r="S1181" s="3" t="str">
        <f t="shared" si="125"/>
        <v>861</v>
      </c>
    </row>
    <row r="1182" spans="1:19" ht="12.75" customHeight="1" x14ac:dyDescent="0.3">
      <c r="A1182" s="2">
        <v>1184</v>
      </c>
      <c r="B1182" s="2" t="s">
        <v>582</v>
      </c>
      <c r="C1182" s="8" t="s">
        <v>8</v>
      </c>
      <c r="D1182" s="2" t="s">
        <v>51</v>
      </c>
      <c r="F1182" s="2">
        <v>20</v>
      </c>
      <c r="G1182" s="3">
        <v>27</v>
      </c>
      <c r="H1182" s="3" t="str">
        <f>IF(E1182="","non terminato","terminato")</f>
        <v>non terminato</v>
      </c>
      <c r="J1182" s="2">
        <v>1184</v>
      </c>
      <c r="K1182" s="2" t="str">
        <f t="shared" si="119"/>
        <v>F9861381</v>
      </c>
      <c r="L1182" s="2" t="str">
        <f t="shared" si="120"/>
        <v>ITA</v>
      </c>
      <c r="M1182" s="2" t="str">
        <f t="shared" si="121"/>
        <v>zan S.R.L.</v>
      </c>
      <c r="N1182" s="2" t="str">
        <f t="shared" si="122"/>
        <v/>
      </c>
      <c r="O1182" s="2">
        <v>20</v>
      </c>
      <c r="P1182" s="3">
        <v>27</v>
      </c>
      <c r="Q1182" s="3">
        <f t="shared" si="123"/>
        <v>540</v>
      </c>
      <c r="R1182" s="3" t="str">
        <f t="shared" si="124"/>
        <v>ITA-zan S.R.L.-27</v>
      </c>
      <c r="S1182" s="3" t="str">
        <f t="shared" si="125"/>
        <v>861</v>
      </c>
    </row>
    <row r="1183" spans="1:19" ht="12.75" customHeight="1" x14ac:dyDescent="0.3">
      <c r="A1183" s="2">
        <v>1185</v>
      </c>
      <c r="B1183" s="2" t="s">
        <v>583</v>
      </c>
      <c r="C1183" s="8" t="s">
        <v>8</v>
      </c>
      <c r="D1183" s="2" t="s">
        <v>94</v>
      </c>
      <c r="E1183" s="7" t="s">
        <v>10</v>
      </c>
      <c r="F1183" s="2">
        <v>0</v>
      </c>
      <c r="G1183" s="3">
        <v>19</v>
      </c>
      <c r="H1183" s="3" t="s">
        <v>10</v>
      </c>
      <c r="J1183" s="2">
        <v>1185</v>
      </c>
      <c r="K1183" s="2" t="str">
        <f t="shared" si="119"/>
        <v>C4270337</v>
      </c>
      <c r="L1183" s="2" t="str">
        <f t="shared" si="120"/>
        <v>ITA</v>
      </c>
      <c r="M1183" s="2" t="str">
        <f t="shared" si="121"/>
        <v>zan SPA</v>
      </c>
      <c r="N1183" s="2" t="str">
        <f t="shared" si="122"/>
        <v>terminato</v>
      </c>
      <c r="O1183" s="2">
        <v>0</v>
      </c>
      <c r="P1183" s="3">
        <v>19</v>
      </c>
      <c r="Q1183" s="3" t="str">
        <f t="shared" si="123"/>
        <v/>
      </c>
      <c r="R1183" s="3" t="str">
        <f t="shared" si="124"/>
        <v>ITA-zan SPA-19</v>
      </c>
      <c r="S1183" s="3" t="str">
        <f t="shared" si="125"/>
        <v>270</v>
      </c>
    </row>
    <row r="1184" spans="1:19" ht="12.75" customHeight="1" x14ac:dyDescent="0.3">
      <c r="A1184" s="2">
        <v>1186</v>
      </c>
      <c r="B1184" s="2" t="s">
        <v>583</v>
      </c>
      <c r="C1184" s="8" t="s">
        <v>8</v>
      </c>
      <c r="D1184" s="2" t="s">
        <v>94</v>
      </c>
      <c r="F1184" s="2">
        <v>20</v>
      </c>
      <c r="G1184" s="3">
        <v>19</v>
      </c>
      <c r="H1184" s="3" t="str">
        <f>IF(E1184="","non terminato","terminato")</f>
        <v>non terminato</v>
      </c>
      <c r="J1184" s="2">
        <v>1186</v>
      </c>
      <c r="K1184" s="2" t="str">
        <f t="shared" si="119"/>
        <v>C4270337</v>
      </c>
      <c r="L1184" s="2" t="str">
        <f t="shared" si="120"/>
        <v>ITA</v>
      </c>
      <c r="M1184" s="2" t="str">
        <f t="shared" si="121"/>
        <v>zan SPA</v>
      </c>
      <c r="N1184" s="2" t="str">
        <f t="shared" si="122"/>
        <v/>
      </c>
      <c r="O1184" s="2">
        <v>20</v>
      </c>
      <c r="P1184" s="3">
        <v>19</v>
      </c>
      <c r="Q1184" s="3">
        <f t="shared" si="123"/>
        <v>380</v>
      </c>
      <c r="R1184" s="3" t="str">
        <f t="shared" si="124"/>
        <v>ITA-zan SPA-19</v>
      </c>
      <c r="S1184" s="3" t="str">
        <f t="shared" si="125"/>
        <v>270</v>
      </c>
    </row>
    <row r="1185" spans="1:19" ht="12.75" customHeight="1" x14ac:dyDescent="0.3">
      <c r="A1185" s="2">
        <v>1187</v>
      </c>
      <c r="B1185" s="2" t="s">
        <v>583</v>
      </c>
      <c r="C1185" s="8" t="s">
        <v>8</v>
      </c>
      <c r="D1185" s="2" t="s">
        <v>94</v>
      </c>
      <c r="F1185" s="2">
        <v>30</v>
      </c>
      <c r="G1185" s="3">
        <v>16</v>
      </c>
      <c r="H1185" s="3" t="str">
        <f>IF(E1185="","non terminato","terminato")</f>
        <v>non terminato</v>
      </c>
      <c r="J1185" s="2">
        <v>1187</v>
      </c>
      <c r="K1185" s="2" t="str">
        <f t="shared" si="119"/>
        <v>C4270337</v>
      </c>
      <c r="L1185" s="2" t="str">
        <f t="shared" si="120"/>
        <v>ITA</v>
      </c>
      <c r="M1185" s="2" t="str">
        <f t="shared" si="121"/>
        <v>zan SPA</v>
      </c>
      <c r="N1185" s="2" t="str">
        <f t="shared" si="122"/>
        <v/>
      </c>
      <c r="O1185" s="2">
        <v>30</v>
      </c>
      <c r="P1185" s="3">
        <v>16</v>
      </c>
      <c r="Q1185" s="3">
        <f t="shared" si="123"/>
        <v>480</v>
      </c>
      <c r="R1185" s="3" t="str">
        <f t="shared" si="124"/>
        <v>ITA-zan SPA-16</v>
      </c>
      <c r="S1185" s="3" t="str">
        <f t="shared" si="125"/>
        <v>270</v>
      </c>
    </row>
    <row r="1186" spans="1:19" ht="12.75" customHeight="1" x14ac:dyDescent="0.3">
      <c r="A1186" s="2">
        <v>1188</v>
      </c>
      <c r="B1186" s="2" t="s">
        <v>584</v>
      </c>
      <c r="C1186" s="8" t="s">
        <v>8</v>
      </c>
      <c r="D1186" s="2" t="s">
        <v>9</v>
      </c>
      <c r="E1186" s="7" t="s">
        <v>10</v>
      </c>
      <c r="F1186" s="2">
        <v>0</v>
      </c>
      <c r="G1186" s="3">
        <v>28</v>
      </c>
      <c r="H1186" s="3" t="s">
        <v>10</v>
      </c>
      <c r="J1186" s="2">
        <v>1188</v>
      </c>
      <c r="K1186" s="2" t="str">
        <f t="shared" si="119"/>
        <v>M2632896</v>
      </c>
      <c r="L1186" s="2" t="str">
        <f t="shared" si="120"/>
        <v>ITA</v>
      </c>
      <c r="M1186" s="2" t="str">
        <f t="shared" si="121"/>
        <v>SG</v>
      </c>
      <c r="N1186" s="2" t="str">
        <f t="shared" si="122"/>
        <v>terminato</v>
      </c>
      <c r="O1186" s="2">
        <v>0</v>
      </c>
      <c r="P1186" s="3">
        <v>28</v>
      </c>
      <c r="Q1186" s="3" t="str">
        <f t="shared" si="123"/>
        <v/>
      </c>
      <c r="R1186" s="3" t="str">
        <f t="shared" si="124"/>
        <v>ITA-SG-28</v>
      </c>
      <c r="S1186" s="3" t="str">
        <f t="shared" si="125"/>
        <v>632</v>
      </c>
    </row>
    <row r="1187" spans="1:19" ht="12.75" customHeight="1" x14ac:dyDescent="0.3">
      <c r="A1187" s="2">
        <v>1189</v>
      </c>
      <c r="B1187" s="2" t="s">
        <v>584</v>
      </c>
      <c r="C1187" s="8" t="s">
        <v>8</v>
      </c>
      <c r="D1187" s="2" t="s">
        <v>9</v>
      </c>
      <c r="F1187" s="2">
        <v>30</v>
      </c>
      <c r="G1187" s="3">
        <v>31</v>
      </c>
      <c r="H1187" s="3" t="str">
        <f>IF(E1187="","non terminato","terminato")</f>
        <v>non terminato</v>
      </c>
      <c r="J1187" s="2">
        <v>1189</v>
      </c>
      <c r="K1187" s="2" t="str">
        <f t="shared" si="119"/>
        <v>M2632896</v>
      </c>
      <c r="L1187" s="2" t="str">
        <f t="shared" si="120"/>
        <v>ITA</v>
      </c>
      <c r="M1187" s="2" t="str">
        <f t="shared" si="121"/>
        <v>SG</v>
      </c>
      <c r="N1187" s="2" t="str">
        <f t="shared" si="122"/>
        <v/>
      </c>
      <c r="O1187" s="2">
        <v>30</v>
      </c>
      <c r="P1187" s="3">
        <v>31</v>
      </c>
      <c r="Q1187" s="3">
        <f t="shared" si="123"/>
        <v>930</v>
      </c>
      <c r="R1187" s="3" t="str">
        <f t="shared" si="124"/>
        <v>ITA-SG-31</v>
      </c>
      <c r="S1187" s="3" t="str">
        <f t="shared" si="125"/>
        <v>632</v>
      </c>
    </row>
    <row r="1188" spans="1:19" ht="12.75" customHeight="1" x14ac:dyDescent="0.3">
      <c r="A1188" s="2">
        <v>1190</v>
      </c>
      <c r="B1188" s="2" t="s">
        <v>585</v>
      </c>
      <c r="C1188" s="8" t="s">
        <v>8</v>
      </c>
      <c r="D1188" s="2" t="s">
        <v>9</v>
      </c>
      <c r="F1188" s="2">
        <v>30</v>
      </c>
      <c r="G1188" s="3">
        <v>10</v>
      </c>
      <c r="H1188" s="3" t="str">
        <f>IF(E1188="","non terminato","terminato")</f>
        <v>non terminato</v>
      </c>
      <c r="J1188" s="2">
        <v>1190</v>
      </c>
      <c r="K1188" s="2" t="str">
        <f t="shared" si="119"/>
        <v>M2479357</v>
      </c>
      <c r="L1188" s="2" t="str">
        <f t="shared" si="120"/>
        <v>ITA</v>
      </c>
      <c r="M1188" s="2" t="str">
        <f t="shared" si="121"/>
        <v>SG</v>
      </c>
      <c r="N1188" s="2" t="str">
        <f t="shared" si="122"/>
        <v/>
      </c>
      <c r="O1188" s="2">
        <v>30</v>
      </c>
      <c r="P1188" s="3">
        <v>10</v>
      </c>
      <c r="Q1188" s="3">
        <f t="shared" si="123"/>
        <v>300</v>
      </c>
      <c r="R1188" s="3" t="str">
        <f t="shared" si="124"/>
        <v>ITA-SG-10</v>
      </c>
      <c r="S1188" s="3" t="str">
        <f t="shared" si="125"/>
        <v>479</v>
      </c>
    </row>
    <row r="1189" spans="1:19" ht="12.75" customHeight="1" x14ac:dyDescent="0.3">
      <c r="A1189" s="2">
        <v>1191</v>
      </c>
      <c r="B1189" s="2" t="s">
        <v>585</v>
      </c>
      <c r="C1189" s="8" t="s">
        <v>8</v>
      </c>
      <c r="D1189" s="2" t="s">
        <v>9</v>
      </c>
      <c r="E1189" s="7" t="s">
        <v>10</v>
      </c>
      <c r="F1189" s="2">
        <v>0</v>
      </c>
      <c r="G1189" s="3">
        <v>28</v>
      </c>
      <c r="H1189" s="3" t="s">
        <v>10</v>
      </c>
      <c r="J1189" s="2">
        <v>1191</v>
      </c>
      <c r="K1189" s="2" t="str">
        <f t="shared" si="119"/>
        <v>M2479357</v>
      </c>
      <c r="L1189" s="2" t="str">
        <f t="shared" si="120"/>
        <v>ITA</v>
      </c>
      <c r="M1189" s="2" t="str">
        <f t="shared" si="121"/>
        <v>SG</v>
      </c>
      <c r="N1189" s="2" t="str">
        <f t="shared" si="122"/>
        <v>terminato</v>
      </c>
      <c r="O1189" s="2">
        <v>0</v>
      </c>
      <c r="P1189" s="3">
        <v>28</v>
      </c>
      <c r="Q1189" s="3" t="str">
        <f t="shared" si="123"/>
        <v/>
      </c>
      <c r="R1189" s="3" t="str">
        <f t="shared" si="124"/>
        <v>ITA-SG-28</v>
      </c>
      <c r="S1189" s="3" t="str">
        <f t="shared" si="125"/>
        <v>479</v>
      </c>
    </row>
    <row r="1190" spans="1:19" ht="12.75" customHeight="1" x14ac:dyDescent="0.3">
      <c r="A1190" s="2">
        <v>1192</v>
      </c>
      <c r="B1190" s="2" t="s">
        <v>586</v>
      </c>
      <c r="C1190" s="2" t="s">
        <v>80</v>
      </c>
      <c r="D1190" s="2" t="s">
        <v>587</v>
      </c>
      <c r="F1190" s="2">
        <v>20</v>
      </c>
      <c r="G1190" s="3">
        <v>39</v>
      </c>
      <c r="H1190" s="3" t="str">
        <f>IF(E1190="","non terminato","terminato")</f>
        <v>non terminato</v>
      </c>
      <c r="J1190" s="2">
        <v>1192</v>
      </c>
      <c r="K1190" s="2" t="str">
        <f t="shared" si="119"/>
        <v>M9695771</v>
      </c>
      <c r="L1190" s="2" t="str">
        <f t="shared" si="120"/>
        <v>GRC</v>
      </c>
      <c r="M1190" s="2" t="str">
        <f t="shared" si="121"/>
        <v>zan pin</v>
      </c>
      <c r="N1190" s="2" t="str">
        <f t="shared" si="122"/>
        <v/>
      </c>
      <c r="O1190" s="2">
        <v>20</v>
      </c>
      <c r="P1190" s="3">
        <v>39</v>
      </c>
      <c r="Q1190" s="3">
        <f t="shared" si="123"/>
        <v>780</v>
      </c>
      <c r="R1190" s="3" t="str">
        <f t="shared" si="124"/>
        <v>GRC-zan pin-39</v>
      </c>
      <c r="S1190" s="3" t="str">
        <f t="shared" si="125"/>
        <v>695</v>
      </c>
    </row>
    <row r="1191" spans="1:19" ht="12.75" customHeight="1" x14ac:dyDescent="0.3">
      <c r="A1191" s="2">
        <v>1193</v>
      </c>
      <c r="B1191" s="2" t="s">
        <v>586</v>
      </c>
      <c r="C1191" s="2" t="s">
        <v>80</v>
      </c>
      <c r="D1191" s="2" t="s">
        <v>587</v>
      </c>
      <c r="E1191" s="7" t="s">
        <v>10</v>
      </c>
      <c r="F1191" s="2">
        <v>0</v>
      </c>
      <c r="G1191" s="3">
        <v>36</v>
      </c>
      <c r="H1191" s="3" t="s">
        <v>10</v>
      </c>
      <c r="J1191" s="2">
        <v>1193</v>
      </c>
      <c r="K1191" s="2" t="str">
        <f t="shared" si="119"/>
        <v>M9695771</v>
      </c>
      <c r="L1191" s="2" t="str">
        <f t="shared" si="120"/>
        <v>GRC</v>
      </c>
      <c r="M1191" s="2" t="str">
        <f t="shared" si="121"/>
        <v>zan pin</v>
      </c>
      <c r="N1191" s="2" t="str">
        <f t="shared" si="122"/>
        <v>terminato</v>
      </c>
      <c r="O1191" s="2">
        <v>0</v>
      </c>
      <c r="P1191" s="3">
        <v>36</v>
      </c>
      <c r="Q1191" s="3" t="str">
        <f t="shared" si="123"/>
        <v/>
      </c>
      <c r="R1191" s="3" t="str">
        <f t="shared" si="124"/>
        <v>GRC-zan pin-36</v>
      </c>
      <c r="S1191" s="3" t="str">
        <f t="shared" si="125"/>
        <v>695</v>
      </c>
    </row>
    <row r="1192" spans="1:19" ht="12.75" customHeight="1" x14ac:dyDescent="0.3">
      <c r="A1192" s="2">
        <v>1194</v>
      </c>
      <c r="B1192" s="2" t="s">
        <v>586</v>
      </c>
      <c r="C1192" s="2" t="s">
        <v>80</v>
      </c>
      <c r="D1192" s="2" t="s">
        <v>587</v>
      </c>
      <c r="F1192" s="2">
        <v>30</v>
      </c>
      <c r="G1192" s="3">
        <v>27</v>
      </c>
      <c r="H1192" s="3" t="str">
        <f>IF(E1192="","non terminato","terminato")</f>
        <v>non terminato</v>
      </c>
      <c r="J1192" s="2">
        <v>1194</v>
      </c>
      <c r="K1192" s="2" t="str">
        <f t="shared" si="119"/>
        <v>M9695771</v>
      </c>
      <c r="L1192" s="2" t="str">
        <f t="shared" si="120"/>
        <v>GRC</v>
      </c>
      <c r="M1192" s="2" t="str">
        <f t="shared" si="121"/>
        <v>zan pin</v>
      </c>
      <c r="N1192" s="2" t="str">
        <f t="shared" si="122"/>
        <v/>
      </c>
      <c r="O1192" s="2">
        <v>30</v>
      </c>
      <c r="P1192" s="3">
        <v>27</v>
      </c>
      <c r="Q1192" s="3">
        <f t="shared" si="123"/>
        <v>810</v>
      </c>
      <c r="R1192" s="3" t="str">
        <f t="shared" si="124"/>
        <v>GRC-zan pin-27</v>
      </c>
      <c r="S1192" s="3" t="str">
        <f t="shared" si="125"/>
        <v>695</v>
      </c>
    </row>
    <row r="1193" spans="1:19" ht="12.75" customHeight="1" x14ac:dyDescent="0.3">
      <c r="A1193" s="2">
        <v>1195</v>
      </c>
      <c r="B1193" s="2" t="s">
        <v>588</v>
      </c>
      <c r="C1193" s="8" t="s">
        <v>8</v>
      </c>
      <c r="D1193" s="2" t="s">
        <v>9</v>
      </c>
      <c r="E1193" s="7" t="s">
        <v>10</v>
      </c>
      <c r="F1193" s="2">
        <v>0</v>
      </c>
      <c r="G1193" s="3">
        <v>25</v>
      </c>
      <c r="H1193" s="3" t="s">
        <v>10</v>
      </c>
      <c r="J1193" s="2">
        <v>1195</v>
      </c>
      <c r="K1193" s="2" t="str">
        <f t="shared" si="119"/>
        <v>R1257967</v>
      </c>
      <c r="L1193" s="2" t="str">
        <f t="shared" si="120"/>
        <v>ITA</v>
      </c>
      <c r="M1193" s="2" t="str">
        <f t="shared" si="121"/>
        <v>SG</v>
      </c>
      <c r="N1193" s="2" t="str">
        <f t="shared" si="122"/>
        <v>terminato</v>
      </c>
      <c r="O1193" s="2">
        <v>0</v>
      </c>
      <c r="P1193" s="3">
        <v>25</v>
      </c>
      <c r="Q1193" s="3" t="str">
        <f t="shared" si="123"/>
        <v/>
      </c>
      <c r="R1193" s="3" t="str">
        <f t="shared" si="124"/>
        <v>ITA-SG-25</v>
      </c>
      <c r="S1193" s="3" t="str">
        <f t="shared" si="125"/>
        <v>257</v>
      </c>
    </row>
    <row r="1194" spans="1:19" ht="12.75" customHeight="1" x14ac:dyDescent="0.3">
      <c r="A1194" s="2">
        <v>1196</v>
      </c>
      <c r="B1194" s="2" t="s">
        <v>588</v>
      </c>
      <c r="C1194" s="8" t="s">
        <v>8</v>
      </c>
      <c r="D1194" s="2" t="s">
        <v>9</v>
      </c>
      <c r="F1194" s="2">
        <v>30</v>
      </c>
      <c r="G1194" s="3">
        <v>24</v>
      </c>
      <c r="H1194" s="3" t="str">
        <f>IF(E1194="","non terminato","terminato")</f>
        <v>non terminato</v>
      </c>
      <c r="J1194" s="2">
        <v>1196</v>
      </c>
      <c r="K1194" s="2" t="str">
        <f t="shared" si="119"/>
        <v>R1257967</v>
      </c>
      <c r="L1194" s="2" t="str">
        <f t="shared" si="120"/>
        <v>ITA</v>
      </c>
      <c r="M1194" s="2" t="str">
        <f t="shared" si="121"/>
        <v>SG</v>
      </c>
      <c r="N1194" s="2" t="str">
        <f t="shared" si="122"/>
        <v/>
      </c>
      <c r="O1194" s="2">
        <v>30</v>
      </c>
      <c r="P1194" s="3">
        <v>24</v>
      </c>
      <c r="Q1194" s="3">
        <f t="shared" si="123"/>
        <v>720</v>
      </c>
      <c r="R1194" s="3" t="str">
        <f t="shared" si="124"/>
        <v>ITA-SG-24</v>
      </c>
      <c r="S1194" s="3" t="str">
        <f t="shared" si="125"/>
        <v>257</v>
      </c>
    </row>
    <row r="1195" spans="1:19" ht="12.75" customHeight="1" x14ac:dyDescent="0.3">
      <c r="A1195" s="2">
        <v>1197</v>
      </c>
      <c r="B1195" s="2" t="s">
        <v>589</v>
      </c>
      <c r="C1195" s="8" t="s">
        <v>8</v>
      </c>
      <c r="D1195" s="2" t="s">
        <v>94</v>
      </c>
      <c r="F1195" s="2">
        <v>20</v>
      </c>
      <c r="G1195" s="3">
        <v>39</v>
      </c>
      <c r="H1195" s="3" t="str">
        <f>IF(E1195="","non terminato","terminato")</f>
        <v>non terminato</v>
      </c>
      <c r="J1195" s="2">
        <v>1197</v>
      </c>
      <c r="K1195" s="2" t="str">
        <f t="shared" si="119"/>
        <v>A2433628</v>
      </c>
      <c r="L1195" s="2" t="str">
        <f t="shared" si="120"/>
        <v>ITA</v>
      </c>
      <c r="M1195" s="2" t="str">
        <f t="shared" si="121"/>
        <v>zan SPA</v>
      </c>
      <c r="N1195" s="2" t="str">
        <f t="shared" si="122"/>
        <v/>
      </c>
      <c r="O1195" s="2">
        <v>20</v>
      </c>
      <c r="P1195" s="3">
        <v>39</v>
      </c>
      <c r="Q1195" s="3">
        <f t="shared" si="123"/>
        <v>780</v>
      </c>
      <c r="R1195" s="3" t="str">
        <f t="shared" si="124"/>
        <v>ITA-zan SPA-39</v>
      </c>
      <c r="S1195" s="3" t="str">
        <f t="shared" si="125"/>
        <v>433</v>
      </c>
    </row>
    <row r="1196" spans="1:19" ht="12.75" customHeight="1" x14ac:dyDescent="0.3">
      <c r="A1196" s="2">
        <v>1198</v>
      </c>
      <c r="B1196" s="2" t="s">
        <v>589</v>
      </c>
      <c r="C1196" s="8" t="s">
        <v>8</v>
      </c>
      <c r="D1196" s="2" t="s">
        <v>94</v>
      </c>
      <c r="F1196" s="2">
        <v>20</v>
      </c>
      <c r="G1196" s="3">
        <v>40</v>
      </c>
      <c r="H1196" s="3" t="str">
        <f>IF(E1196="","non terminato","terminato")</f>
        <v>non terminato</v>
      </c>
      <c r="J1196" s="2">
        <v>1198</v>
      </c>
      <c r="K1196" s="2" t="str">
        <f t="shared" si="119"/>
        <v>A2433628</v>
      </c>
      <c r="L1196" s="2" t="str">
        <f t="shared" si="120"/>
        <v>ITA</v>
      </c>
      <c r="M1196" s="2" t="str">
        <f t="shared" si="121"/>
        <v>zan SPA</v>
      </c>
      <c r="N1196" s="2" t="str">
        <f t="shared" si="122"/>
        <v/>
      </c>
      <c r="O1196" s="2">
        <v>20</v>
      </c>
      <c r="P1196" s="3">
        <v>40</v>
      </c>
      <c r="Q1196" s="3">
        <f t="shared" si="123"/>
        <v>800</v>
      </c>
      <c r="R1196" s="3" t="str">
        <f t="shared" si="124"/>
        <v>ITA-zan SPA-40</v>
      </c>
      <c r="S1196" s="3" t="str">
        <f t="shared" si="125"/>
        <v>433</v>
      </c>
    </row>
    <row r="1197" spans="1:19" ht="12.75" customHeight="1" x14ac:dyDescent="0.3">
      <c r="A1197" s="2">
        <v>1199</v>
      </c>
      <c r="B1197" s="2" t="s">
        <v>589</v>
      </c>
      <c r="C1197" s="8" t="s">
        <v>8</v>
      </c>
      <c r="D1197" s="2" t="s">
        <v>94</v>
      </c>
      <c r="F1197" s="2">
        <v>30</v>
      </c>
      <c r="G1197" s="3">
        <v>34</v>
      </c>
      <c r="H1197" s="3" t="str">
        <f>IF(E1197="","non terminato","terminato")</f>
        <v>non terminato</v>
      </c>
      <c r="J1197" s="2">
        <v>1199</v>
      </c>
      <c r="K1197" s="2" t="str">
        <f t="shared" si="119"/>
        <v>A2433628</v>
      </c>
      <c r="L1197" s="2" t="str">
        <f t="shared" si="120"/>
        <v>ITA</v>
      </c>
      <c r="M1197" s="2" t="str">
        <f t="shared" si="121"/>
        <v>zan SPA</v>
      </c>
      <c r="N1197" s="2" t="str">
        <f t="shared" si="122"/>
        <v/>
      </c>
      <c r="O1197" s="2">
        <v>30</v>
      </c>
      <c r="P1197" s="3">
        <v>34</v>
      </c>
      <c r="Q1197" s="3">
        <f t="shared" si="123"/>
        <v>1020</v>
      </c>
      <c r="R1197" s="3" t="str">
        <f t="shared" si="124"/>
        <v>ITA-zan SPA-34</v>
      </c>
      <c r="S1197" s="3" t="str">
        <f t="shared" si="125"/>
        <v>433</v>
      </c>
    </row>
    <row r="1198" spans="1:19" ht="12.75" customHeight="1" x14ac:dyDescent="0.3">
      <c r="A1198" s="2">
        <v>1200</v>
      </c>
      <c r="B1198" s="2" t="s">
        <v>589</v>
      </c>
      <c r="C1198" s="8" t="s">
        <v>8</v>
      </c>
      <c r="D1198" s="2" t="s">
        <v>94</v>
      </c>
      <c r="E1198" s="7" t="s">
        <v>10</v>
      </c>
      <c r="F1198" s="2">
        <v>0</v>
      </c>
      <c r="G1198" s="3">
        <v>17</v>
      </c>
      <c r="H1198" s="3" t="s">
        <v>10</v>
      </c>
      <c r="J1198" s="2">
        <v>1200</v>
      </c>
      <c r="K1198" s="2" t="str">
        <f t="shared" si="119"/>
        <v>A2433628</v>
      </c>
      <c r="L1198" s="2" t="str">
        <f t="shared" si="120"/>
        <v>ITA</v>
      </c>
      <c r="M1198" s="2" t="str">
        <f t="shared" si="121"/>
        <v>zan SPA</v>
      </c>
      <c r="N1198" s="2" t="str">
        <f t="shared" si="122"/>
        <v>terminato</v>
      </c>
      <c r="O1198" s="2">
        <v>0</v>
      </c>
      <c r="P1198" s="3">
        <v>17</v>
      </c>
      <c r="Q1198" s="3" t="str">
        <f t="shared" si="123"/>
        <v/>
      </c>
      <c r="R1198" s="3" t="str">
        <f t="shared" si="124"/>
        <v>ITA-zan SPA-17</v>
      </c>
      <c r="S1198" s="3" t="str">
        <f t="shared" si="125"/>
        <v>433</v>
      </c>
    </row>
    <row r="1199" spans="1:19" ht="12.75" customHeight="1" x14ac:dyDescent="0.3">
      <c r="A1199" s="2">
        <v>1201</v>
      </c>
      <c r="B1199" s="2" t="s">
        <v>590</v>
      </c>
      <c r="C1199" s="8" t="s">
        <v>8</v>
      </c>
      <c r="D1199" s="2" t="s">
        <v>9</v>
      </c>
      <c r="F1199" s="2">
        <v>20</v>
      </c>
      <c r="G1199" s="3">
        <v>36</v>
      </c>
      <c r="H1199" s="3" t="str">
        <f>IF(E1199="","non terminato","terminato")</f>
        <v>non terminato</v>
      </c>
      <c r="J1199" s="2">
        <v>1201</v>
      </c>
      <c r="K1199" s="2" t="str">
        <f t="shared" si="119"/>
        <v>P5777512</v>
      </c>
      <c r="L1199" s="2" t="str">
        <f t="shared" si="120"/>
        <v>ITA</v>
      </c>
      <c r="M1199" s="2" t="str">
        <f t="shared" si="121"/>
        <v>SG</v>
      </c>
      <c r="N1199" s="2" t="str">
        <f t="shared" si="122"/>
        <v/>
      </c>
      <c r="O1199" s="2">
        <v>20</v>
      </c>
      <c r="P1199" s="3">
        <v>36</v>
      </c>
      <c r="Q1199" s="3">
        <f t="shared" si="123"/>
        <v>720</v>
      </c>
      <c r="R1199" s="3" t="str">
        <f t="shared" si="124"/>
        <v>ITA-SG-36</v>
      </c>
      <c r="S1199" s="3" t="str">
        <f t="shared" si="125"/>
        <v>777</v>
      </c>
    </row>
    <row r="1200" spans="1:19" ht="12.75" customHeight="1" x14ac:dyDescent="0.3">
      <c r="A1200" s="2">
        <v>1202</v>
      </c>
      <c r="B1200" s="2" t="s">
        <v>590</v>
      </c>
      <c r="C1200" s="8" t="s">
        <v>8</v>
      </c>
      <c r="D1200" s="2" t="s">
        <v>9</v>
      </c>
      <c r="E1200" s="7" t="s">
        <v>10</v>
      </c>
      <c r="F1200" s="2">
        <v>0</v>
      </c>
      <c r="G1200" s="3">
        <v>20</v>
      </c>
      <c r="H1200" s="3" t="s">
        <v>10</v>
      </c>
      <c r="J1200" s="2">
        <v>1202</v>
      </c>
      <c r="K1200" s="2" t="str">
        <f t="shared" si="119"/>
        <v>P5777512</v>
      </c>
      <c r="L1200" s="2" t="str">
        <f t="shared" si="120"/>
        <v>ITA</v>
      </c>
      <c r="M1200" s="2" t="str">
        <f t="shared" si="121"/>
        <v>SG</v>
      </c>
      <c r="N1200" s="2" t="str">
        <f t="shared" si="122"/>
        <v>terminato</v>
      </c>
      <c r="O1200" s="2">
        <v>0</v>
      </c>
      <c r="P1200" s="3">
        <v>20</v>
      </c>
      <c r="Q1200" s="3" t="str">
        <f t="shared" si="123"/>
        <v/>
      </c>
      <c r="R1200" s="3" t="str">
        <f t="shared" si="124"/>
        <v>ITA-SG-20</v>
      </c>
      <c r="S1200" s="3" t="str">
        <f t="shared" si="125"/>
        <v>777</v>
      </c>
    </row>
    <row r="1201" spans="1:19" ht="12.75" customHeight="1" x14ac:dyDescent="0.3">
      <c r="A1201" s="2">
        <v>1203</v>
      </c>
      <c r="B1201" s="2" t="s">
        <v>590</v>
      </c>
      <c r="C1201" s="8" t="s">
        <v>8</v>
      </c>
      <c r="D1201" s="2" t="s">
        <v>9</v>
      </c>
      <c r="F1201" s="2">
        <v>30</v>
      </c>
      <c r="G1201" s="3">
        <v>30</v>
      </c>
      <c r="H1201" s="3" t="str">
        <f>IF(E1201="","non terminato","terminato")</f>
        <v>non terminato</v>
      </c>
      <c r="J1201" s="2">
        <v>1203</v>
      </c>
      <c r="K1201" s="2" t="str">
        <f t="shared" si="119"/>
        <v>P5777512</v>
      </c>
      <c r="L1201" s="2" t="str">
        <f t="shared" si="120"/>
        <v>ITA</v>
      </c>
      <c r="M1201" s="2" t="str">
        <f t="shared" si="121"/>
        <v>SG</v>
      </c>
      <c r="N1201" s="2" t="str">
        <f t="shared" si="122"/>
        <v/>
      </c>
      <c r="O1201" s="2">
        <v>30</v>
      </c>
      <c r="P1201" s="3">
        <v>30</v>
      </c>
      <c r="Q1201" s="3">
        <f t="shared" si="123"/>
        <v>900</v>
      </c>
      <c r="R1201" s="3" t="str">
        <f t="shared" si="124"/>
        <v>ITA-SG-30</v>
      </c>
      <c r="S1201" s="3" t="str">
        <f t="shared" si="125"/>
        <v>777</v>
      </c>
    </row>
    <row r="1202" spans="1:19" ht="12.75" customHeight="1" x14ac:dyDescent="0.3">
      <c r="A1202" s="2">
        <v>1204</v>
      </c>
      <c r="B1202" s="2" t="s">
        <v>590</v>
      </c>
      <c r="C1202" s="8" t="s">
        <v>8</v>
      </c>
      <c r="D1202" s="2" t="s">
        <v>9</v>
      </c>
      <c r="F1202" s="2">
        <v>20</v>
      </c>
      <c r="G1202" s="3">
        <v>22</v>
      </c>
      <c r="H1202" s="3" t="str">
        <f>IF(E1202="","non terminato","terminato")</f>
        <v>non terminato</v>
      </c>
      <c r="J1202" s="2">
        <v>1204</v>
      </c>
      <c r="K1202" s="2" t="str">
        <f t="shared" si="119"/>
        <v>P5777512</v>
      </c>
      <c r="L1202" s="2" t="str">
        <f t="shared" si="120"/>
        <v>ITA</v>
      </c>
      <c r="M1202" s="2" t="str">
        <f t="shared" si="121"/>
        <v>SG</v>
      </c>
      <c r="N1202" s="2" t="str">
        <f t="shared" si="122"/>
        <v/>
      </c>
      <c r="O1202" s="2">
        <v>20</v>
      </c>
      <c r="P1202" s="3">
        <v>22</v>
      </c>
      <c r="Q1202" s="3">
        <f t="shared" si="123"/>
        <v>440</v>
      </c>
      <c r="R1202" s="3" t="str">
        <f t="shared" si="124"/>
        <v>ITA-SG-22</v>
      </c>
      <c r="S1202" s="3" t="str">
        <f t="shared" si="125"/>
        <v>777</v>
      </c>
    </row>
    <row r="1203" spans="1:19" ht="12.75" customHeight="1" x14ac:dyDescent="0.3">
      <c r="A1203" s="2">
        <v>1205</v>
      </c>
      <c r="B1203" s="2" t="s">
        <v>591</v>
      </c>
      <c r="C1203" s="8" t="s">
        <v>8</v>
      </c>
      <c r="D1203" s="2" t="s">
        <v>51</v>
      </c>
      <c r="F1203" s="2">
        <v>20</v>
      </c>
      <c r="G1203" s="3">
        <v>14</v>
      </c>
      <c r="H1203" s="3" t="str">
        <f>IF(E1203="","non terminato","terminato")</f>
        <v>non terminato</v>
      </c>
      <c r="J1203" s="2">
        <v>1205</v>
      </c>
      <c r="K1203" s="2" t="str">
        <f t="shared" si="119"/>
        <v>R2097796</v>
      </c>
      <c r="L1203" s="2" t="str">
        <f t="shared" si="120"/>
        <v>ITA</v>
      </c>
      <c r="M1203" s="2" t="str">
        <f t="shared" si="121"/>
        <v>zan S.R.L.</v>
      </c>
      <c r="N1203" s="2" t="str">
        <f t="shared" si="122"/>
        <v/>
      </c>
      <c r="O1203" s="2">
        <v>20</v>
      </c>
      <c r="P1203" s="3">
        <v>14</v>
      </c>
      <c r="Q1203" s="3">
        <f t="shared" si="123"/>
        <v>280</v>
      </c>
      <c r="R1203" s="3" t="str">
        <f t="shared" si="124"/>
        <v>ITA-zan S.R.L.-14</v>
      </c>
      <c r="S1203" s="3" t="str">
        <f t="shared" si="125"/>
        <v>097</v>
      </c>
    </row>
    <row r="1204" spans="1:19" ht="12.75" customHeight="1" x14ac:dyDescent="0.3">
      <c r="A1204" s="2">
        <v>1206</v>
      </c>
      <c r="B1204" s="2" t="s">
        <v>591</v>
      </c>
      <c r="C1204" s="8" t="s">
        <v>8</v>
      </c>
      <c r="D1204" s="2" t="s">
        <v>51</v>
      </c>
      <c r="F1204" s="2">
        <v>30</v>
      </c>
      <c r="G1204" s="3">
        <v>39</v>
      </c>
      <c r="H1204" s="3" t="str">
        <f>IF(E1204="","non terminato","terminato")</f>
        <v>non terminato</v>
      </c>
      <c r="J1204" s="2">
        <v>1206</v>
      </c>
      <c r="K1204" s="2" t="str">
        <f t="shared" si="119"/>
        <v>R2097796</v>
      </c>
      <c r="L1204" s="2" t="str">
        <f t="shared" si="120"/>
        <v>ITA</v>
      </c>
      <c r="M1204" s="2" t="str">
        <f t="shared" si="121"/>
        <v>zan S.R.L.</v>
      </c>
      <c r="N1204" s="2" t="str">
        <f t="shared" si="122"/>
        <v/>
      </c>
      <c r="O1204" s="2">
        <v>30</v>
      </c>
      <c r="P1204" s="3">
        <v>39</v>
      </c>
      <c r="Q1204" s="3">
        <f t="shared" si="123"/>
        <v>1170</v>
      </c>
      <c r="R1204" s="3" t="str">
        <f t="shared" si="124"/>
        <v>ITA-zan S.R.L.-39</v>
      </c>
      <c r="S1204" s="3" t="str">
        <f t="shared" si="125"/>
        <v>097</v>
      </c>
    </row>
    <row r="1205" spans="1:19" ht="12.75" customHeight="1" x14ac:dyDescent="0.3">
      <c r="A1205" s="2">
        <v>1207</v>
      </c>
      <c r="B1205" s="2" t="s">
        <v>592</v>
      </c>
      <c r="C1205" s="8" t="s">
        <v>8</v>
      </c>
      <c r="D1205" s="2" t="s">
        <v>72</v>
      </c>
      <c r="F1205" s="2">
        <v>30</v>
      </c>
      <c r="G1205" s="3">
        <v>18</v>
      </c>
      <c r="H1205" s="3" t="str">
        <f>IF(E1205="","non terminato","terminato")</f>
        <v>non terminato</v>
      </c>
      <c r="J1205" s="2">
        <v>1207</v>
      </c>
      <c r="K1205" s="2" t="str">
        <f t="shared" si="119"/>
        <v>M5225274</v>
      </c>
      <c r="L1205" s="2" t="str">
        <f t="shared" si="120"/>
        <v>ITA</v>
      </c>
      <c r="M1205" s="2" t="str">
        <f t="shared" si="121"/>
        <v>lollo SRL</v>
      </c>
      <c r="N1205" s="2" t="str">
        <f t="shared" si="122"/>
        <v/>
      </c>
      <c r="O1205" s="2">
        <v>30</v>
      </c>
      <c r="P1205" s="3">
        <v>18</v>
      </c>
      <c r="Q1205" s="3">
        <f t="shared" si="123"/>
        <v>540</v>
      </c>
      <c r="R1205" s="3" t="str">
        <f t="shared" si="124"/>
        <v>ITA-lollo SRL-18</v>
      </c>
      <c r="S1205" s="3" t="str">
        <f t="shared" si="125"/>
        <v>225</v>
      </c>
    </row>
    <row r="1206" spans="1:19" ht="12.75" customHeight="1" x14ac:dyDescent="0.3">
      <c r="A1206" s="2">
        <v>1208</v>
      </c>
      <c r="B1206" s="2" t="s">
        <v>592</v>
      </c>
      <c r="C1206" s="8" t="s">
        <v>8</v>
      </c>
      <c r="D1206" s="2" t="s">
        <v>72</v>
      </c>
      <c r="F1206" s="2">
        <v>20</v>
      </c>
      <c r="G1206" s="3">
        <v>15</v>
      </c>
      <c r="H1206" s="3" t="str">
        <f>IF(E1206="","non terminato","terminato")</f>
        <v>non terminato</v>
      </c>
      <c r="J1206" s="2">
        <v>1208</v>
      </c>
      <c r="K1206" s="2" t="str">
        <f t="shared" si="119"/>
        <v>M5225274</v>
      </c>
      <c r="L1206" s="2" t="str">
        <f t="shared" si="120"/>
        <v>ITA</v>
      </c>
      <c r="M1206" s="2" t="str">
        <f t="shared" si="121"/>
        <v>lollo SRL</v>
      </c>
      <c r="N1206" s="2" t="str">
        <f t="shared" si="122"/>
        <v/>
      </c>
      <c r="O1206" s="2">
        <v>20</v>
      </c>
      <c r="P1206" s="3">
        <v>15</v>
      </c>
      <c r="Q1206" s="3">
        <f t="shared" si="123"/>
        <v>300</v>
      </c>
      <c r="R1206" s="3" t="str">
        <f t="shared" si="124"/>
        <v>ITA-lollo SRL-15</v>
      </c>
      <c r="S1206" s="3" t="str">
        <f t="shared" si="125"/>
        <v>225</v>
      </c>
    </row>
    <row r="1207" spans="1:19" ht="12.75" customHeight="1" x14ac:dyDescent="0.3">
      <c r="A1207" s="2">
        <v>1209</v>
      </c>
      <c r="B1207" s="2" t="s">
        <v>592</v>
      </c>
      <c r="C1207" s="8" t="s">
        <v>8</v>
      </c>
      <c r="D1207" s="2" t="s">
        <v>72</v>
      </c>
      <c r="E1207" s="7" t="s">
        <v>10</v>
      </c>
      <c r="F1207" s="2">
        <v>0</v>
      </c>
      <c r="G1207" s="3">
        <v>19</v>
      </c>
      <c r="H1207" s="3" t="s">
        <v>10</v>
      </c>
      <c r="J1207" s="2">
        <v>1209</v>
      </c>
      <c r="K1207" s="2" t="str">
        <f t="shared" si="119"/>
        <v>M5225274</v>
      </c>
      <c r="L1207" s="2" t="str">
        <f t="shared" si="120"/>
        <v>ITA</v>
      </c>
      <c r="M1207" s="2" t="str">
        <f t="shared" si="121"/>
        <v>lollo SRL</v>
      </c>
      <c r="N1207" s="2" t="str">
        <f t="shared" si="122"/>
        <v>terminato</v>
      </c>
      <c r="O1207" s="2">
        <v>0</v>
      </c>
      <c r="P1207" s="3">
        <v>19</v>
      </c>
      <c r="Q1207" s="3" t="str">
        <f t="shared" si="123"/>
        <v/>
      </c>
      <c r="R1207" s="3" t="str">
        <f t="shared" si="124"/>
        <v>ITA-lollo SRL-19</v>
      </c>
      <c r="S1207" s="3" t="str">
        <f t="shared" si="125"/>
        <v>225</v>
      </c>
    </row>
    <row r="1208" spans="1:19" ht="12.75" customHeight="1" x14ac:dyDescent="0.3">
      <c r="A1208" s="2">
        <v>1210</v>
      </c>
      <c r="B1208" s="2" t="s">
        <v>593</v>
      </c>
      <c r="C1208" s="8" t="s">
        <v>8</v>
      </c>
      <c r="D1208" s="2" t="s">
        <v>51</v>
      </c>
      <c r="F1208" s="2">
        <v>30</v>
      </c>
      <c r="G1208" s="3">
        <v>16</v>
      </c>
      <c r="H1208" s="3" t="str">
        <f>IF(E1208="","non terminato","terminato")</f>
        <v>non terminato</v>
      </c>
      <c r="J1208" s="2">
        <v>1210</v>
      </c>
      <c r="K1208" s="2" t="str">
        <f t="shared" si="119"/>
        <v>S8460847</v>
      </c>
      <c r="L1208" s="2" t="str">
        <f t="shared" si="120"/>
        <v>ITA</v>
      </c>
      <c r="M1208" s="2" t="str">
        <f t="shared" si="121"/>
        <v>zan S.R.L.</v>
      </c>
      <c r="N1208" s="2" t="str">
        <f t="shared" si="122"/>
        <v/>
      </c>
      <c r="O1208" s="2">
        <v>30</v>
      </c>
      <c r="P1208" s="3">
        <v>16</v>
      </c>
      <c r="Q1208" s="3">
        <f t="shared" si="123"/>
        <v>480</v>
      </c>
      <c r="R1208" s="3" t="str">
        <f t="shared" si="124"/>
        <v>ITA-zan S.R.L.-16</v>
      </c>
      <c r="S1208" s="3" t="str">
        <f t="shared" si="125"/>
        <v>460</v>
      </c>
    </row>
    <row r="1209" spans="1:19" ht="12.75" customHeight="1" x14ac:dyDescent="0.3">
      <c r="A1209" s="2">
        <v>1211</v>
      </c>
      <c r="B1209" s="2" t="s">
        <v>594</v>
      </c>
      <c r="C1209" s="8" t="s">
        <v>8</v>
      </c>
      <c r="D1209" s="2" t="s">
        <v>9</v>
      </c>
      <c r="E1209" s="7" t="s">
        <v>10</v>
      </c>
      <c r="F1209" s="2">
        <v>0</v>
      </c>
      <c r="G1209" s="3">
        <v>39</v>
      </c>
      <c r="H1209" s="3" t="s">
        <v>10</v>
      </c>
      <c r="J1209" s="2">
        <v>1211</v>
      </c>
      <c r="K1209" s="2" t="str">
        <f t="shared" si="119"/>
        <v>S3277498</v>
      </c>
      <c r="L1209" s="2" t="str">
        <f t="shared" si="120"/>
        <v>ITA</v>
      </c>
      <c r="M1209" s="2" t="str">
        <f t="shared" si="121"/>
        <v>SG</v>
      </c>
      <c r="N1209" s="2" t="str">
        <f t="shared" si="122"/>
        <v>terminato</v>
      </c>
      <c r="O1209" s="2">
        <v>0</v>
      </c>
      <c r="P1209" s="3">
        <v>39</v>
      </c>
      <c r="Q1209" s="3" t="str">
        <f t="shared" si="123"/>
        <v/>
      </c>
      <c r="R1209" s="3" t="str">
        <f t="shared" si="124"/>
        <v>ITA-SG-39</v>
      </c>
      <c r="S1209" s="3" t="str">
        <f t="shared" si="125"/>
        <v>277</v>
      </c>
    </row>
    <row r="1210" spans="1:19" ht="12.75" customHeight="1" x14ac:dyDescent="0.3">
      <c r="A1210" s="2">
        <v>1212</v>
      </c>
      <c r="B1210" s="2" t="s">
        <v>595</v>
      </c>
      <c r="C1210" s="8" t="s">
        <v>8</v>
      </c>
      <c r="D1210" s="2" t="s">
        <v>44</v>
      </c>
      <c r="F1210" s="2">
        <v>20</v>
      </c>
      <c r="G1210" s="3">
        <v>21</v>
      </c>
      <c r="H1210" s="3" t="str">
        <f>IF(E1210="","non terminato","terminato")</f>
        <v>non terminato</v>
      </c>
      <c r="J1210" s="2">
        <v>1212</v>
      </c>
      <c r="K1210" s="2" t="str">
        <f t="shared" si="119"/>
        <v>P9842043</v>
      </c>
      <c r="L1210" s="2" t="str">
        <f t="shared" si="120"/>
        <v>ITA</v>
      </c>
      <c r="M1210" s="2" t="str">
        <f t="shared" si="121"/>
        <v>zan pin SPA</v>
      </c>
      <c r="N1210" s="2" t="str">
        <f t="shared" si="122"/>
        <v/>
      </c>
      <c r="O1210" s="2">
        <v>20</v>
      </c>
      <c r="P1210" s="3">
        <v>21</v>
      </c>
      <c r="Q1210" s="3">
        <f t="shared" si="123"/>
        <v>420</v>
      </c>
      <c r="R1210" s="3" t="str">
        <f t="shared" si="124"/>
        <v>ITA-zan pin SPA-21</v>
      </c>
      <c r="S1210" s="3" t="str">
        <f t="shared" si="125"/>
        <v>842</v>
      </c>
    </row>
    <row r="1211" spans="1:19" ht="12.75" customHeight="1" x14ac:dyDescent="0.3">
      <c r="A1211" s="2">
        <v>1213</v>
      </c>
      <c r="B1211" s="2" t="s">
        <v>595</v>
      </c>
      <c r="C1211" s="8" t="s">
        <v>8</v>
      </c>
      <c r="D1211" s="2" t="s">
        <v>44</v>
      </c>
      <c r="E1211" s="7" t="s">
        <v>10</v>
      </c>
      <c r="F1211" s="2">
        <v>0</v>
      </c>
      <c r="G1211" s="3">
        <v>20</v>
      </c>
      <c r="H1211" s="3" t="s">
        <v>10</v>
      </c>
      <c r="J1211" s="2">
        <v>1213</v>
      </c>
      <c r="K1211" s="2" t="str">
        <f t="shared" si="119"/>
        <v>P9842043</v>
      </c>
      <c r="L1211" s="2" t="str">
        <f t="shared" si="120"/>
        <v>ITA</v>
      </c>
      <c r="M1211" s="2" t="str">
        <f t="shared" si="121"/>
        <v>zan pin SPA</v>
      </c>
      <c r="N1211" s="2" t="str">
        <f t="shared" si="122"/>
        <v>terminato</v>
      </c>
      <c r="O1211" s="2">
        <v>0</v>
      </c>
      <c r="P1211" s="3">
        <v>20</v>
      </c>
      <c r="Q1211" s="3" t="str">
        <f t="shared" si="123"/>
        <v/>
      </c>
      <c r="R1211" s="3" t="str">
        <f t="shared" si="124"/>
        <v>ITA-zan pin SPA-20</v>
      </c>
      <c r="S1211" s="3" t="str">
        <f t="shared" si="125"/>
        <v>842</v>
      </c>
    </row>
    <row r="1212" spans="1:19" ht="12.75" customHeight="1" x14ac:dyDescent="0.3">
      <c r="A1212" s="2">
        <v>1214</v>
      </c>
      <c r="B1212" s="2" t="s">
        <v>595</v>
      </c>
      <c r="C1212" s="8" t="s">
        <v>8</v>
      </c>
      <c r="D1212" s="2" t="s">
        <v>44</v>
      </c>
      <c r="F1212" s="2">
        <v>30</v>
      </c>
      <c r="G1212" s="3">
        <v>19</v>
      </c>
      <c r="H1212" s="3" t="str">
        <f>IF(E1212="","non terminato","terminato")</f>
        <v>non terminato</v>
      </c>
      <c r="J1212" s="2">
        <v>1214</v>
      </c>
      <c r="K1212" s="2" t="str">
        <f t="shared" si="119"/>
        <v>P9842043</v>
      </c>
      <c r="L1212" s="2" t="str">
        <f t="shared" si="120"/>
        <v>ITA</v>
      </c>
      <c r="M1212" s="2" t="str">
        <f t="shared" si="121"/>
        <v>zan pin SPA</v>
      </c>
      <c r="N1212" s="2" t="str">
        <f t="shared" si="122"/>
        <v/>
      </c>
      <c r="O1212" s="2">
        <v>30</v>
      </c>
      <c r="P1212" s="3">
        <v>19</v>
      </c>
      <c r="Q1212" s="3">
        <f t="shared" si="123"/>
        <v>570</v>
      </c>
      <c r="R1212" s="3" t="str">
        <f t="shared" si="124"/>
        <v>ITA-zan pin SPA-19</v>
      </c>
      <c r="S1212" s="3" t="str">
        <f t="shared" si="125"/>
        <v>842</v>
      </c>
    </row>
    <row r="1213" spans="1:19" ht="12.75" customHeight="1" x14ac:dyDescent="0.3">
      <c r="A1213" s="2">
        <v>1215</v>
      </c>
      <c r="B1213" s="2" t="s">
        <v>596</v>
      </c>
      <c r="C1213" s="8" t="s">
        <v>8</v>
      </c>
      <c r="D1213" s="2" t="s">
        <v>44</v>
      </c>
      <c r="F1213" s="2">
        <v>20</v>
      </c>
      <c r="G1213" s="3">
        <v>29</v>
      </c>
      <c r="H1213" s="3" t="str">
        <f>IF(E1213="","non terminato","terminato")</f>
        <v>non terminato</v>
      </c>
      <c r="J1213" s="2">
        <v>1215</v>
      </c>
      <c r="K1213" s="2" t="str">
        <f t="shared" si="119"/>
        <v>C7272077</v>
      </c>
      <c r="L1213" s="2" t="str">
        <f t="shared" si="120"/>
        <v>ITA</v>
      </c>
      <c r="M1213" s="2" t="str">
        <f t="shared" si="121"/>
        <v>zan pin SPA</v>
      </c>
      <c r="N1213" s="2" t="str">
        <f t="shared" si="122"/>
        <v/>
      </c>
      <c r="O1213" s="2">
        <v>20</v>
      </c>
      <c r="P1213" s="3">
        <v>29</v>
      </c>
      <c r="Q1213" s="3">
        <f t="shared" si="123"/>
        <v>580</v>
      </c>
      <c r="R1213" s="3" t="str">
        <f t="shared" si="124"/>
        <v>ITA-zan pin SPA-29</v>
      </c>
      <c r="S1213" s="3" t="str">
        <f t="shared" si="125"/>
        <v>272</v>
      </c>
    </row>
    <row r="1214" spans="1:19" ht="12.75" customHeight="1" x14ac:dyDescent="0.3">
      <c r="A1214" s="2">
        <v>1216</v>
      </c>
      <c r="B1214" s="2" t="s">
        <v>596</v>
      </c>
      <c r="C1214" s="8" t="s">
        <v>8</v>
      </c>
      <c r="D1214" s="2" t="s">
        <v>44</v>
      </c>
      <c r="E1214" s="7" t="s">
        <v>10</v>
      </c>
      <c r="F1214" s="2">
        <v>0</v>
      </c>
      <c r="G1214" s="3">
        <v>34</v>
      </c>
      <c r="H1214" s="3" t="s">
        <v>10</v>
      </c>
      <c r="J1214" s="2">
        <v>1216</v>
      </c>
      <c r="K1214" s="2" t="str">
        <f t="shared" si="119"/>
        <v>C7272077</v>
      </c>
      <c r="L1214" s="2" t="str">
        <f t="shared" si="120"/>
        <v>ITA</v>
      </c>
      <c r="M1214" s="2" t="str">
        <f t="shared" si="121"/>
        <v>zan pin SPA</v>
      </c>
      <c r="N1214" s="2" t="str">
        <f t="shared" si="122"/>
        <v>terminato</v>
      </c>
      <c r="O1214" s="2">
        <v>0</v>
      </c>
      <c r="P1214" s="3">
        <v>34</v>
      </c>
      <c r="Q1214" s="3" t="str">
        <f t="shared" si="123"/>
        <v/>
      </c>
      <c r="R1214" s="3" t="str">
        <f t="shared" si="124"/>
        <v>ITA-zan pin SPA-34</v>
      </c>
      <c r="S1214" s="3" t="str">
        <f t="shared" si="125"/>
        <v>272</v>
      </c>
    </row>
    <row r="1215" spans="1:19" ht="12.75" customHeight="1" x14ac:dyDescent="0.3">
      <c r="A1215" s="2">
        <v>1217</v>
      </c>
      <c r="B1215" s="2" t="s">
        <v>596</v>
      </c>
      <c r="C1215" s="8" t="s">
        <v>8</v>
      </c>
      <c r="D1215" s="2" t="s">
        <v>44</v>
      </c>
      <c r="F1215" s="2">
        <v>30</v>
      </c>
      <c r="G1215" s="3">
        <v>34</v>
      </c>
      <c r="H1215" s="3" t="str">
        <f>IF(E1215="","non terminato","terminato")</f>
        <v>non terminato</v>
      </c>
      <c r="J1215" s="2">
        <v>1217</v>
      </c>
      <c r="K1215" s="2" t="str">
        <f t="shared" si="119"/>
        <v>C7272077</v>
      </c>
      <c r="L1215" s="2" t="str">
        <f t="shared" si="120"/>
        <v>ITA</v>
      </c>
      <c r="M1215" s="2" t="str">
        <f t="shared" si="121"/>
        <v>zan pin SPA</v>
      </c>
      <c r="N1215" s="2" t="str">
        <f t="shared" si="122"/>
        <v/>
      </c>
      <c r="O1215" s="2">
        <v>30</v>
      </c>
      <c r="P1215" s="3">
        <v>34</v>
      </c>
      <c r="Q1215" s="3">
        <f t="shared" si="123"/>
        <v>1020</v>
      </c>
      <c r="R1215" s="3" t="str">
        <f t="shared" si="124"/>
        <v>ITA-zan pin SPA-34</v>
      </c>
      <c r="S1215" s="3" t="str">
        <f t="shared" si="125"/>
        <v>272</v>
      </c>
    </row>
    <row r="1216" spans="1:19" ht="12.75" customHeight="1" x14ac:dyDescent="0.3">
      <c r="A1216" s="2">
        <v>1218</v>
      </c>
      <c r="B1216" s="2" t="s">
        <v>597</v>
      </c>
      <c r="C1216" s="8" t="s">
        <v>8</v>
      </c>
      <c r="D1216" s="2" t="s">
        <v>51</v>
      </c>
      <c r="E1216" s="7" t="s">
        <v>10</v>
      </c>
      <c r="F1216" s="2">
        <v>0</v>
      </c>
      <c r="G1216" s="3">
        <v>28</v>
      </c>
      <c r="H1216" s="3" t="s">
        <v>10</v>
      </c>
      <c r="J1216" s="2">
        <v>1218</v>
      </c>
      <c r="K1216" s="2" t="str">
        <f t="shared" si="119"/>
        <v>M3867657</v>
      </c>
      <c r="L1216" s="2" t="str">
        <f t="shared" si="120"/>
        <v>ITA</v>
      </c>
      <c r="M1216" s="2" t="str">
        <f t="shared" si="121"/>
        <v>zan S.R.L.</v>
      </c>
      <c r="N1216" s="2" t="str">
        <f t="shared" si="122"/>
        <v>terminato</v>
      </c>
      <c r="O1216" s="2">
        <v>0</v>
      </c>
      <c r="P1216" s="3">
        <v>28</v>
      </c>
      <c r="Q1216" s="3" t="str">
        <f t="shared" si="123"/>
        <v/>
      </c>
      <c r="R1216" s="3" t="str">
        <f t="shared" si="124"/>
        <v>ITA-zan S.R.L.-28</v>
      </c>
      <c r="S1216" s="3" t="str">
        <f t="shared" si="125"/>
        <v>867</v>
      </c>
    </row>
    <row r="1217" spans="1:19" ht="12.75" customHeight="1" x14ac:dyDescent="0.3">
      <c r="A1217" s="2">
        <v>1219</v>
      </c>
      <c r="B1217" s="2" t="s">
        <v>597</v>
      </c>
      <c r="C1217" s="8" t="s">
        <v>8</v>
      </c>
      <c r="D1217" s="2" t="s">
        <v>51</v>
      </c>
      <c r="F1217" s="2">
        <v>20</v>
      </c>
      <c r="G1217" s="3">
        <v>17</v>
      </c>
      <c r="H1217" s="3" t="str">
        <f>IF(E1217="","non terminato","terminato")</f>
        <v>non terminato</v>
      </c>
      <c r="J1217" s="2">
        <v>1219</v>
      </c>
      <c r="K1217" s="2" t="str">
        <f t="shared" si="119"/>
        <v>M3867657</v>
      </c>
      <c r="L1217" s="2" t="str">
        <f t="shared" si="120"/>
        <v>ITA</v>
      </c>
      <c r="M1217" s="2" t="str">
        <f t="shared" si="121"/>
        <v>zan S.R.L.</v>
      </c>
      <c r="N1217" s="2" t="str">
        <f t="shared" si="122"/>
        <v/>
      </c>
      <c r="O1217" s="2">
        <v>20</v>
      </c>
      <c r="P1217" s="3">
        <v>17</v>
      </c>
      <c r="Q1217" s="3">
        <f t="shared" si="123"/>
        <v>340</v>
      </c>
      <c r="R1217" s="3" t="str">
        <f t="shared" si="124"/>
        <v>ITA-zan S.R.L.-17</v>
      </c>
      <c r="S1217" s="3" t="str">
        <f t="shared" si="125"/>
        <v>867</v>
      </c>
    </row>
    <row r="1218" spans="1:19" ht="12.75" customHeight="1" x14ac:dyDescent="0.3">
      <c r="A1218" s="2">
        <v>1220</v>
      </c>
      <c r="B1218" s="2" t="s">
        <v>597</v>
      </c>
      <c r="C1218" s="8" t="s">
        <v>8</v>
      </c>
      <c r="D1218" s="2" t="s">
        <v>51</v>
      </c>
      <c r="F1218" s="2">
        <v>30</v>
      </c>
      <c r="G1218" s="3">
        <v>36</v>
      </c>
      <c r="H1218" s="3" t="str">
        <f>IF(E1218="","non terminato","terminato")</f>
        <v>non terminato</v>
      </c>
      <c r="J1218" s="2">
        <v>1220</v>
      </c>
      <c r="K1218" s="2" t="str">
        <f t="shared" ref="K1218:K1281" si="126">TRIM(B1218)</f>
        <v>M3867657</v>
      </c>
      <c r="L1218" s="2" t="str">
        <f t="shared" ref="L1218:L1281" si="127">TRIM(C1218)</f>
        <v>ITA</v>
      </c>
      <c r="M1218" s="2" t="str">
        <f t="shared" ref="M1218:M1281" si="128">TRIM(D1218)</f>
        <v>zan S.R.L.</v>
      </c>
      <c r="N1218" s="2" t="str">
        <f t="shared" ref="N1218:N1281" si="129">TRIM(E1218)</f>
        <v/>
      </c>
      <c r="O1218" s="2">
        <v>30</v>
      </c>
      <c r="P1218" s="3">
        <v>36</v>
      </c>
      <c r="Q1218" s="3">
        <f t="shared" si="123"/>
        <v>1080</v>
      </c>
      <c r="R1218" s="3" t="str">
        <f t="shared" si="124"/>
        <v>ITA-zan S.R.L.-36</v>
      </c>
      <c r="S1218" s="3" t="str">
        <f t="shared" si="125"/>
        <v>867</v>
      </c>
    </row>
    <row r="1219" spans="1:19" ht="12.75" customHeight="1" x14ac:dyDescent="0.3">
      <c r="A1219" s="2">
        <v>1221</v>
      </c>
      <c r="B1219" s="2" t="s">
        <v>598</v>
      </c>
      <c r="C1219" s="2" t="s">
        <v>27</v>
      </c>
      <c r="D1219" s="2" t="s">
        <v>15</v>
      </c>
      <c r="E1219" s="7" t="s">
        <v>10</v>
      </c>
      <c r="F1219" s="2">
        <v>0</v>
      </c>
      <c r="G1219" s="3">
        <v>24</v>
      </c>
      <c r="H1219" s="3" t="s">
        <v>10</v>
      </c>
      <c r="J1219" s="2">
        <v>1221</v>
      </c>
      <c r="K1219" s="2" t="str">
        <f t="shared" si="126"/>
        <v>S0729328</v>
      </c>
      <c r="L1219" s="2" t="str">
        <f t="shared" si="127"/>
        <v>NON PRESENTE</v>
      </c>
      <c r="M1219" s="2" t="str">
        <f t="shared" si="128"/>
        <v>EGYPTIAN SAE</v>
      </c>
      <c r="N1219" s="2" t="str">
        <f t="shared" si="129"/>
        <v>terminato</v>
      </c>
      <c r="O1219" s="2">
        <v>0</v>
      </c>
      <c r="P1219" s="3">
        <v>24</v>
      </c>
      <c r="Q1219" s="3" t="str">
        <f t="shared" ref="Q1219:Q1282" si="130">IF(F1219=0,"",F1219*G1219)</f>
        <v/>
      </c>
      <c r="R1219" s="3" t="str">
        <f t="shared" ref="R1219:R1282" si="131">_xlfn.CONCAT(C1219,"-",D1219,"-",G1219)</f>
        <v>NON PRESENTE-EGYPTIAN SAE-24</v>
      </c>
      <c r="S1219" s="3" t="str">
        <f t="shared" ref="S1219:S1282" si="132">MID(B1219,3,3)</f>
        <v>729</v>
      </c>
    </row>
    <row r="1220" spans="1:19" ht="12.75" customHeight="1" x14ac:dyDescent="0.3">
      <c r="A1220" s="2">
        <v>1222</v>
      </c>
      <c r="B1220" s="2" t="s">
        <v>598</v>
      </c>
      <c r="C1220" s="2" t="s">
        <v>27</v>
      </c>
      <c r="D1220" s="2" t="s">
        <v>15</v>
      </c>
      <c r="F1220" s="2">
        <v>30</v>
      </c>
      <c r="G1220" s="3">
        <v>17</v>
      </c>
      <c r="H1220" s="3" t="str">
        <f>IF(E1220="","non terminato","terminato")</f>
        <v>non terminato</v>
      </c>
      <c r="J1220" s="2">
        <v>1222</v>
      </c>
      <c r="K1220" s="2" t="str">
        <f t="shared" si="126"/>
        <v>S0729328</v>
      </c>
      <c r="L1220" s="2" t="str">
        <f t="shared" si="127"/>
        <v>NON PRESENTE</v>
      </c>
      <c r="M1220" s="2" t="str">
        <f t="shared" si="128"/>
        <v>EGYPTIAN SAE</v>
      </c>
      <c r="N1220" s="2" t="str">
        <f t="shared" si="129"/>
        <v/>
      </c>
      <c r="O1220" s="2">
        <v>30</v>
      </c>
      <c r="P1220" s="3">
        <v>17</v>
      </c>
      <c r="Q1220" s="3">
        <f t="shared" si="130"/>
        <v>510</v>
      </c>
      <c r="R1220" s="3" t="str">
        <f t="shared" si="131"/>
        <v>NON PRESENTE-EGYPTIAN SAE-17</v>
      </c>
      <c r="S1220" s="3" t="str">
        <f t="shared" si="132"/>
        <v>729</v>
      </c>
    </row>
    <row r="1221" spans="1:19" ht="12.75" customHeight="1" x14ac:dyDescent="0.3">
      <c r="A1221" s="2">
        <v>1223</v>
      </c>
      <c r="B1221" s="2" t="s">
        <v>599</v>
      </c>
      <c r="C1221" s="8" t="s">
        <v>8</v>
      </c>
      <c r="D1221" s="2" t="s">
        <v>9</v>
      </c>
      <c r="F1221" s="2">
        <v>30</v>
      </c>
      <c r="G1221" s="3">
        <v>29</v>
      </c>
      <c r="H1221" s="3" t="str">
        <f>IF(E1221="","non terminato","terminato")</f>
        <v>non terminato</v>
      </c>
      <c r="J1221" s="2">
        <v>1223</v>
      </c>
      <c r="K1221" s="2" t="str">
        <f t="shared" si="126"/>
        <v>A6979713</v>
      </c>
      <c r="L1221" s="2" t="str">
        <f t="shared" si="127"/>
        <v>ITA</v>
      </c>
      <c r="M1221" s="2" t="str">
        <f t="shared" si="128"/>
        <v>SG</v>
      </c>
      <c r="N1221" s="2" t="str">
        <f t="shared" si="129"/>
        <v/>
      </c>
      <c r="O1221" s="2">
        <v>30</v>
      </c>
      <c r="P1221" s="3">
        <v>29</v>
      </c>
      <c r="Q1221" s="3">
        <f t="shared" si="130"/>
        <v>870</v>
      </c>
      <c r="R1221" s="3" t="str">
        <f t="shared" si="131"/>
        <v>ITA-SG-29</v>
      </c>
      <c r="S1221" s="3" t="str">
        <f t="shared" si="132"/>
        <v>979</v>
      </c>
    </row>
    <row r="1222" spans="1:19" ht="12.75" customHeight="1" x14ac:dyDescent="0.3">
      <c r="A1222" s="2">
        <v>1224</v>
      </c>
      <c r="B1222" s="2" t="s">
        <v>599</v>
      </c>
      <c r="C1222" s="8" t="s">
        <v>8</v>
      </c>
      <c r="D1222" s="2" t="s">
        <v>9</v>
      </c>
      <c r="F1222" s="2">
        <v>20</v>
      </c>
      <c r="G1222" s="3">
        <v>18</v>
      </c>
      <c r="H1222" s="3" t="str">
        <f>IF(E1222="","non terminato","terminato")</f>
        <v>non terminato</v>
      </c>
      <c r="J1222" s="2">
        <v>1224</v>
      </c>
      <c r="K1222" s="2" t="str">
        <f t="shared" si="126"/>
        <v>A6979713</v>
      </c>
      <c r="L1222" s="2" t="str">
        <f t="shared" si="127"/>
        <v>ITA</v>
      </c>
      <c r="M1222" s="2" t="str">
        <f t="shared" si="128"/>
        <v>SG</v>
      </c>
      <c r="N1222" s="2" t="str">
        <f t="shared" si="129"/>
        <v/>
      </c>
      <c r="O1222" s="2">
        <v>20</v>
      </c>
      <c r="P1222" s="3">
        <v>18</v>
      </c>
      <c r="Q1222" s="3">
        <f t="shared" si="130"/>
        <v>360</v>
      </c>
      <c r="R1222" s="3" t="str">
        <f t="shared" si="131"/>
        <v>ITA-SG-18</v>
      </c>
      <c r="S1222" s="3" t="str">
        <f t="shared" si="132"/>
        <v>979</v>
      </c>
    </row>
    <row r="1223" spans="1:19" ht="12.75" customHeight="1" x14ac:dyDescent="0.3">
      <c r="A1223" s="2">
        <v>1225</v>
      </c>
      <c r="B1223" s="2" t="s">
        <v>599</v>
      </c>
      <c r="C1223" s="8" t="s">
        <v>8</v>
      </c>
      <c r="D1223" s="2" t="s">
        <v>9</v>
      </c>
      <c r="E1223" s="7" t="s">
        <v>10</v>
      </c>
      <c r="F1223" s="2">
        <v>0</v>
      </c>
      <c r="G1223" s="3">
        <v>22</v>
      </c>
      <c r="H1223" s="3" t="s">
        <v>10</v>
      </c>
      <c r="J1223" s="2">
        <v>1225</v>
      </c>
      <c r="K1223" s="2" t="str">
        <f t="shared" si="126"/>
        <v>A6979713</v>
      </c>
      <c r="L1223" s="2" t="str">
        <f t="shared" si="127"/>
        <v>ITA</v>
      </c>
      <c r="M1223" s="2" t="str">
        <f t="shared" si="128"/>
        <v>SG</v>
      </c>
      <c r="N1223" s="2" t="str">
        <f t="shared" si="129"/>
        <v>terminato</v>
      </c>
      <c r="O1223" s="2">
        <v>0</v>
      </c>
      <c r="P1223" s="3">
        <v>22</v>
      </c>
      <c r="Q1223" s="3" t="str">
        <f t="shared" si="130"/>
        <v/>
      </c>
      <c r="R1223" s="3" t="str">
        <f t="shared" si="131"/>
        <v>ITA-SG-22</v>
      </c>
      <c r="S1223" s="3" t="str">
        <f t="shared" si="132"/>
        <v>979</v>
      </c>
    </row>
    <row r="1224" spans="1:19" ht="12.75" customHeight="1" x14ac:dyDescent="0.3">
      <c r="A1224" s="2">
        <v>1226</v>
      </c>
      <c r="B1224" s="2" t="s">
        <v>600</v>
      </c>
      <c r="C1224" s="8" t="s">
        <v>8</v>
      </c>
      <c r="D1224" s="2" t="s">
        <v>33</v>
      </c>
      <c r="F1224" s="2">
        <v>20</v>
      </c>
      <c r="G1224" s="3">
        <v>38</v>
      </c>
      <c r="H1224" s="3" t="str">
        <f>IF(E1224="","non terminato","terminato")</f>
        <v>non terminato</v>
      </c>
      <c r="J1224" s="2">
        <v>1226</v>
      </c>
      <c r="K1224" s="2" t="str">
        <f t="shared" si="126"/>
        <v>S4300905</v>
      </c>
      <c r="L1224" s="2" t="str">
        <f t="shared" si="127"/>
        <v>ITA</v>
      </c>
      <c r="M1224" s="2" t="str">
        <f t="shared" si="128"/>
        <v>zan VETRI</v>
      </c>
      <c r="N1224" s="2" t="str">
        <f t="shared" si="129"/>
        <v/>
      </c>
      <c r="O1224" s="2">
        <v>20</v>
      </c>
      <c r="P1224" s="3">
        <v>38</v>
      </c>
      <c r="Q1224" s="3">
        <f t="shared" si="130"/>
        <v>760</v>
      </c>
      <c r="R1224" s="3" t="str">
        <f t="shared" si="131"/>
        <v>ITA-zan VETRI-38</v>
      </c>
      <c r="S1224" s="3" t="str">
        <f t="shared" si="132"/>
        <v>300</v>
      </c>
    </row>
    <row r="1225" spans="1:19" ht="12.75" customHeight="1" x14ac:dyDescent="0.3">
      <c r="A1225" s="2">
        <v>1227</v>
      </c>
      <c r="B1225" s="2" t="s">
        <v>601</v>
      </c>
      <c r="C1225" s="8" t="s">
        <v>8</v>
      </c>
      <c r="D1225" s="2" t="s">
        <v>177</v>
      </c>
      <c r="F1225" s="2">
        <v>30</v>
      </c>
      <c r="G1225" s="3">
        <v>34</v>
      </c>
      <c r="H1225" s="3" t="str">
        <f>IF(E1225="","non terminato","terminato")</f>
        <v>non terminato</v>
      </c>
      <c r="J1225" s="2">
        <v>1227</v>
      </c>
      <c r="K1225" s="2" t="str">
        <f t="shared" si="126"/>
        <v>G5320521</v>
      </c>
      <c r="L1225" s="2" t="str">
        <f t="shared" si="127"/>
        <v>ITA</v>
      </c>
      <c r="M1225" s="2" t="str">
        <f t="shared" si="128"/>
        <v>mull</v>
      </c>
      <c r="N1225" s="2" t="str">
        <f t="shared" si="129"/>
        <v/>
      </c>
      <c r="O1225" s="2">
        <v>30</v>
      </c>
      <c r="P1225" s="3">
        <v>34</v>
      </c>
      <c r="Q1225" s="3">
        <f t="shared" si="130"/>
        <v>1020</v>
      </c>
      <c r="R1225" s="3" t="str">
        <f t="shared" si="131"/>
        <v>ITA-mull-34</v>
      </c>
      <c r="S1225" s="3" t="str">
        <f t="shared" si="132"/>
        <v>320</v>
      </c>
    </row>
    <row r="1226" spans="1:19" ht="12.75" customHeight="1" x14ac:dyDescent="0.3">
      <c r="A1226" s="2">
        <v>1228</v>
      </c>
      <c r="B1226" s="2" t="s">
        <v>601</v>
      </c>
      <c r="C1226" s="8" t="s">
        <v>8</v>
      </c>
      <c r="D1226" s="2" t="s">
        <v>177</v>
      </c>
      <c r="F1226" s="2">
        <v>20</v>
      </c>
      <c r="G1226" s="3">
        <v>32</v>
      </c>
      <c r="H1226" s="3" t="str">
        <f>IF(E1226="","non terminato","terminato")</f>
        <v>non terminato</v>
      </c>
      <c r="J1226" s="2">
        <v>1228</v>
      </c>
      <c r="K1226" s="2" t="str">
        <f t="shared" si="126"/>
        <v>G5320521</v>
      </c>
      <c r="L1226" s="2" t="str">
        <f t="shared" si="127"/>
        <v>ITA</v>
      </c>
      <c r="M1226" s="2" t="str">
        <f t="shared" si="128"/>
        <v>mull</v>
      </c>
      <c r="N1226" s="2" t="str">
        <f t="shared" si="129"/>
        <v/>
      </c>
      <c r="O1226" s="2">
        <v>20</v>
      </c>
      <c r="P1226" s="3">
        <v>32</v>
      </c>
      <c r="Q1226" s="3">
        <f t="shared" si="130"/>
        <v>640</v>
      </c>
      <c r="R1226" s="3" t="str">
        <f t="shared" si="131"/>
        <v>ITA-mull-32</v>
      </c>
      <c r="S1226" s="3" t="str">
        <f t="shared" si="132"/>
        <v>320</v>
      </c>
    </row>
    <row r="1227" spans="1:19" ht="12.75" customHeight="1" x14ac:dyDescent="0.3">
      <c r="A1227" s="2">
        <v>1229</v>
      </c>
      <c r="B1227" s="2" t="s">
        <v>602</v>
      </c>
      <c r="C1227" s="8" t="s">
        <v>8</v>
      </c>
      <c r="D1227" s="2" t="s">
        <v>94</v>
      </c>
      <c r="E1227" s="7" t="s">
        <v>10</v>
      </c>
      <c r="F1227" s="2">
        <v>0</v>
      </c>
      <c r="G1227" s="3">
        <v>36</v>
      </c>
      <c r="H1227" s="3" t="s">
        <v>10</v>
      </c>
      <c r="J1227" s="2">
        <v>1229</v>
      </c>
      <c r="K1227" s="2" t="str">
        <f t="shared" si="126"/>
        <v>M5534392</v>
      </c>
      <c r="L1227" s="2" t="str">
        <f t="shared" si="127"/>
        <v>ITA</v>
      </c>
      <c r="M1227" s="2" t="str">
        <f t="shared" si="128"/>
        <v>zan SPA</v>
      </c>
      <c r="N1227" s="2" t="str">
        <f t="shared" si="129"/>
        <v>terminato</v>
      </c>
      <c r="O1227" s="2">
        <v>0</v>
      </c>
      <c r="P1227" s="3">
        <v>36</v>
      </c>
      <c r="Q1227" s="3" t="str">
        <f t="shared" si="130"/>
        <v/>
      </c>
      <c r="R1227" s="3" t="str">
        <f t="shared" si="131"/>
        <v>ITA-zan SPA-36</v>
      </c>
      <c r="S1227" s="3" t="str">
        <f t="shared" si="132"/>
        <v>534</v>
      </c>
    </row>
    <row r="1228" spans="1:19" ht="12.75" customHeight="1" x14ac:dyDescent="0.3">
      <c r="A1228" s="2">
        <v>1230</v>
      </c>
      <c r="B1228" s="2" t="s">
        <v>602</v>
      </c>
      <c r="C1228" s="8" t="s">
        <v>8</v>
      </c>
      <c r="D1228" s="2" t="s">
        <v>94</v>
      </c>
      <c r="F1228" s="2">
        <v>20</v>
      </c>
      <c r="G1228" s="3">
        <v>35</v>
      </c>
      <c r="H1228" s="3" t="str">
        <f>IF(E1228="","non terminato","terminato")</f>
        <v>non terminato</v>
      </c>
      <c r="J1228" s="2">
        <v>1230</v>
      </c>
      <c r="K1228" s="2" t="str">
        <f t="shared" si="126"/>
        <v>M5534392</v>
      </c>
      <c r="L1228" s="2" t="str">
        <f t="shared" si="127"/>
        <v>ITA</v>
      </c>
      <c r="M1228" s="2" t="str">
        <f t="shared" si="128"/>
        <v>zan SPA</v>
      </c>
      <c r="N1228" s="2" t="str">
        <f t="shared" si="129"/>
        <v/>
      </c>
      <c r="O1228" s="2">
        <v>20</v>
      </c>
      <c r="P1228" s="3">
        <v>35</v>
      </c>
      <c r="Q1228" s="3">
        <f t="shared" si="130"/>
        <v>700</v>
      </c>
      <c r="R1228" s="3" t="str">
        <f t="shared" si="131"/>
        <v>ITA-zan SPA-35</v>
      </c>
      <c r="S1228" s="3" t="str">
        <f t="shared" si="132"/>
        <v>534</v>
      </c>
    </row>
    <row r="1229" spans="1:19" ht="12.75" customHeight="1" x14ac:dyDescent="0.3">
      <c r="A1229" s="2">
        <v>1231</v>
      </c>
      <c r="B1229" s="2" t="s">
        <v>602</v>
      </c>
      <c r="C1229" s="8" t="s">
        <v>8</v>
      </c>
      <c r="D1229" s="2" t="s">
        <v>94</v>
      </c>
      <c r="F1229" s="2">
        <v>30</v>
      </c>
      <c r="G1229" s="3">
        <v>32</v>
      </c>
      <c r="H1229" s="3" t="str">
        <f>IF(E1229="","non terminato","terminato")</f>
        <v>non terminato</v>
      </c>
      <c r="J1229" s="2">
        <v>1231</v>
      </c>
      <c r="K1229" s="2" t="str">
        <f t="shared" si="126"/>
        <v>M5534392</v>
      </c>
      <c r="L1229" s="2" t="str">
        <f t="shared" si="127"/>
        <v>ITA</v>
      </c>
      <c r="M1229" s="2" t="str">
        <f t="shared" si="128"/>
        <v>zan SPA</v>
      </c>
      <c r="N1229" s="2" t="str">
        <f t="shared" si="129"/>
        <v/>
      </c>
      <c r="O1229" s="2">
        <v>30</v>
      </c>
      <c r="P1229" s="3">
        <v>32</v>
      </c>
      <c r="Q1229" s="3">
        <f t="shared" si="130"/>
        <v>960</v>
      </c>
      <c r="R1229" s="3" t="str">
        <f t="shared" si="131"/>
        <v>ITA-zan SPA-32</v>
      </c>
      <c r="S1229" s="3" t="str">
        <f t="shared" si="132"/>
        <v>534</v>
      </c>
    </row>
    <row r="1230" spans="1:19" ht="12.75" customHeight="1" x14ac:dyDescent="0.3">
      <c r="A1230" s="2">
        <v>1232</v>
      </c>
      <c r="B1230" s="2" t="s">
        <v>603</v>
      </c>
      <c r="C1230" s="8" t="s">
        <v>8</v>
      </c>
      <c r="D1230" s="2" t="s">
        <v>51</v>
      </c>
      <c r="F1230" s="2">
        <v>20</v>
      </c>
      <c r="G1230" s="3">
        <v>21</v>
      </c>
      <c r="H1230" s="3" t="str">
        <f>IF(E1230="","non terminato","terminato")</f>
        <v>non terminato</v>
      </c>
      <c r="J1230" s="2">
        <v>1232</v>
      </c>
      <c r="K1230" s="2" t="str">
        <f t="shared" si="126"/>
        <v>P0129741</v>
      </c>
      <c r="L1230" s="2" t="str">
        <f t="shared" si="127"/>
        <v>ITA</v>
      </c>
      <c r="M1230" s="2" t="str">
        <f t="shared" si="128"/>
        <v>zan S.R.L.</v>
      </c>
      <c r="N1230" s="2" t="str">
        <f t="shared" si="129"/>
        <v/>
      </c>
      <c r="O1230" s="2">
        <v>20</v>
      </c>
      <c r="P1230" s="3">
        <v>21</v>
      </c>
      <c r="Q1230" s="3">
        <f t="shared" si="130"/>
        <v>420</v>
      </c>
      <c r="R1230" s="3" t="str">
        <f t="shared" si="131"/>
        <v>ITA-zan S.R.L.-21</v>
      </c>
      <c r="S1230" s="3" t="str">
        <f t="shared" si="132"/>
        <v>129</v>
      </c>
    </row>
    <row r="1231" spans="1:19" ht="12.75" customHeight="1" x14ac:dyDescent="0.3">
      <c r="A1231" s="2">
        <v>1233</v>
      </c>
      <c r="B1231" s="2" t="s">
        <v>603</v>
      </c>
      <c r="C1231" s="8" t="s">
        <v>8</v>
      </c>
      <c r="D1231" s="2" t="s">
        <v>51</v>
      </c>
      <c r="F1231" s="2">
        <v>20</v>
      </c>
      <c r="G1231" s="3">
        <v>25</v>
      </c>
      <c r="H1231" s="3" t="str">
        <f>IF(E1231="","non terminato","terminato")</f>
        <v>non terminato</v>
      </c>
      <c r="J1231" s="2">
        <v>1233</v>
      </c>
      <c r="K1231" s="2" t="str">
        <f t="shared" si="126"/>
        <v>P0129741</v>
      </c>
      <c r="L1231" s="2" t="str">
        <f t="shared" si="127"/>
        <v>ITA</v>
      </c>
      <c r="M1231" s="2" t="str">
        <f t="shared" si="128"/>
        <v>zan S.R.L.</v>
      </c>
      <c r="N1231" s="2" t="str">
        <f t="shared" si="129"/>
        <v/>
      </c>
      <c r="O1231" s="2">
        <v>20</v>
      </c>
      <c r="P1231" s="3">
        <v>25</v>
      </c>
      <c r="Q1231" s="3">
        <f t="shared" si="130"/>
        <v>500</v>
      </c>
      <c r="R1231" s="3" t="str">
        <f t="shared" si="131"/>
        <v>ITA-zan S.R.L.-25</v>
      </c>
      <c r="S1231" s="3" t="str">
        <f t="shared" si="132"/>
        <v>129</v>
      </c>
    </row>
    <row r="1232" spans="1:19" ht="12.75" customHeight="1" x14ac:dyDescent="0.3">
      <c r="A1232" s="2">
        <v>1234</v>
      </c>
      <c r="B1232" s="2" t="s">
        <v>603</v>
      </c>
      <c r="C1232" s="8" t="s">
        <v>8</v>
      </c>
      <c r="D1232" s="2" t="s">
        <v>51</v>
      </c>
      <c r="F1232" s="2">
        <v>30</v>
      </c>
      <c r="G1232" s="3">
        <v>36</v>
      </c>
      <c r="H1232" s="3" t="str">
        <f>IF(E1232="","non terminato","terminato")</f>
        <v>non terminato</v>
      </c>
      <c r="J1232" s="2">
        <v>1234</v>
      </c>
      <c r="K1232" s="2" t="str">
        <f t="shared" si="126"/>
        <v>P0129741</v>
      </c>
      <c r="L1232" s="2" t="str">
        <f t="shared" si="127"/>
        <v>ITA</v>
      </c>
      <c r="M1232" s="2" t="str">
        <f t="shared" si="128"/>
        <v>zan S.R.L.</v>
      </c>
      <c r="N1232" s="2" t="str">
        <f t="shared" si="129"/>
        <v/>
      </c>
      <c r="O1232" s="2">
        <v>30</v>
      </c>
      <c r="P1232" s="3">
        <v>36</v>
      </c>
      <c r="Q1232" s="3">
        <f t="shared" si="130"/>
        <v>1080</v>
      </c>
      <c r="R1232" s="3" t="str">
        <f t="shared" si="131"/>
        <v>ITA-zan S.R.L.-36</v>
      </c>
      <c r="S1232" s="3" t="str">
        <f t="shared" si="132"/>
        <v>129</v>
      </c>
    </row>
    <row r="1233" spans="1:19" ht="12.75" customHeight="1" x14ac:dyDescent="0.3">
      <c r="A1233" s="2">
        <v>1235</v>
      </c>
      <c r="B1233" s="2" t="s">
        <v>603</v>
      </c>
      <c r="C1233" s="8" t="s">
        <v>8</v>
      </c>
      <c r="D1233" s="2" t="s">
        <v>51</v>
      </c>
      <c r="E1233" s="7" t="s">
        <v>10</v>
      </c>
      <c r="F1233" s="2">
        <v>0</v>
      </c>
      <c r="G1233" s="3">
        <v>39</v>
      </c>
      <c r="H1233" s="3" t="s">
        <v>10</v>
      </c>
      <c r="J1233" s="2">
        <v>1235</v>
      </c>
      <c r="K1233" s="2" t="str">
        <f t="shared" si="126"/>
        <v>P0129741</v>
      </c>
      <c r="L1233" s="2" t="str">
        <f t="shared" si="127"/>
        <v>ITA</v>
      </c>
      <c r="M1233" s="2" t="str">
        <f t="shared" si="128"/>
        <v>zan S.R.L.</v>
      </c>
      <c r="N1233" s="2" t="str">
        <f t="shared" si="129"/>
        <v>terminato</v>
      </c>
      <c r="O1233" s="2">
        <v>0</v>
      </c>
      <c r="P1233" s="3">
        <v>39</v>
      </c>
      <c r="Q1233" s="3" t="str">
        <f t="shared" si="130"/>
        <v/>
      </c>
      <c r="R1233" s="3" t="str">
        <f t="shared" si="131"/>
        <v>ITA-zan S.R.L.-39</v>
      </c>
      <c r="S1233" s="3" t="str">
        <f t="shared" si="132"/>
        <v>129</v>
      </c>
    </row>
    <row r="1234" spans="1:19" ht="12.75" customHeight="1" x14ac:dyDescent="0.3">
      <c r="A1234" s="2">
        <v>1236</v>
      </c>
      <c r="B1234" s="2" t="s">
        <v>604</v>
      </c>
      <c r="C1234" s="8" t="s">
        <v>8</v>
      </c>
      <c r="D1234" s="2" t="s">
        <v>9</v>
      </c>
      <c r="E1234" s="7" t="s">
        <v>10</v>
      </c>
      <c r="F1234" s="2">
        <v>0</v>
      </c>
      <c r="G1234" s="3">
        <v>25</v>
      </c>
      <c r="H1234" s="3" t="s">
        <v>10</v>
      </c>
      <c r="J1234" s="2">
        <v>1236</v>
      </c>
      <c r="K1234" s="2" t="str">
        <f t="shared" si="126"/>
        <v>M2484514</v>
      </c>
      <c r="L1234" s="2" t="str">
        <f t="shared" si="127"/>
        <v>ITA</v>
      </c>
      <c r="M1234" s="2" t="str">
        <f t="shared" si="128"/>
        <v>SG</v>
      </c>
      <c r="N1234" s="2" t="str">
        <f t="shared" si="129"/>
        <v>terminato</v>
      </c>
      <c r="O1234" s="2">
        <v>0</v>
      </c>
      <c r="P1234" s="3">
        <v>25</v>
      </c>
      <c r="Q1234" s="3" t="str">
        <f t="shared" si="130"/>
        <v/>
      </c>
      <c r="R1234" s="3" t="str">
        <f t="shared" si="131"/>
        <v>ITA-SG-25</v>
      </c>
      <c r="S1234" s="3" t="str">
        <f t="shared" si="132"/>
        <v>484</v>
      </c>
    </row>
    <row r="1235" spans="1:19" ht="12.75" customHeight="1" x14ac:dyDescent="0.3">
      <c r="A1235" s="2">
        <v>1237</v>
      </c>
      <c r="B1235" s="2" t="s">
        <v>604</v>
      </c>
      <c r="C1235" s="8" t="s">
        <v>8</v>
      </c>
      <c r="D1235" s="2" t="s">
        <v>9</v>
      </c>
      <c r="F1235" s="2">
        <v>30</v>
      </c>
      <c r="G1235" s="3">
        <v>37</v>
      </c>
      <c r="H1235" s="3" t="str">
        <f>IF(E1235="","non terminato","terminato")</f>
        <v>non terminato</v>
      </c>
      <c r="J1235" s="2">
        <v>1237</v>
      </c>
      <c r="K1235" s="2" t="str">
        <f t="shared" si="126"/>
        <v>M2484514</v>
      </c>
      <c r="L1235" s="2" t="str">
        <f t="shared" si="127"/>
        <v>ITA</v>
      </c>
      <c r="M1235" s="2" t="str">
        <f t="shared" si="128"/>
        <v>SG</v>
      </c>
      <c r="N1235" s="2" t="str">
        <f t="shared" si="129"/>
        <v/>
      </c>
      <c r="O1235" s="2">
        <v>30</v>
      </c>
      <c r="P1235" s="3">
        <v>37</v>
      </c>
      <c r="Q1235" s="3">
        <f t="shared" si="130"/>
        <v>1110</v>
      </c>
      <c r="R1235" s="3" t="str">
        <f t="shared" si="131"/>
        <v>ITA-SG-37</v>
      </c>
      <c r="S1235" s="3" t="str">
        <f t="shared" si="132"/>
        <v>484</v>
      </c>
    </row>
    <row r="1236" spans="1:19" ht="12.75" customHeight="1" x14ac:dyDescent="0.3">
      <c r="A1236" s="2">
        <v>1238</v>
      </c>
      <c r="B1236" s="2" t="s">
        <v>604</v>
      </c>
      <c r="C1236" s="8" t="s">
        <v>8</v>
      </c>
      <c r="D1236" s="2" t="s">
        <v>9</v>
      </c>
      <c r="F1236" s="2">
        <v>20</v>
      </c>
      <c r="G1236" s="3">
        <v>27</v>
      </c>
      <c r="H1236" s="3" t="str">
        <f>IF(E1236="","non terminato","terminato")</f>
        <v>non terminato</v>
      </c>
      <c r="J1236" s="2">
        <v>1238</v>
      </c>
      <c r="K1236" s="2" t="str">
        <f t="shared" si="126"/>
        <v>M2484514</v>
      </c>
      <c r="L1236" s="2" t="str">
        <f t="shared" si="127"/>
        <v>ITA</v>
      </c>
      <c r="M1236" s="2" t="str">
        <f t="shared" si="128"/>
        <v>SG</v>
      </c>
      <c r="N1236" s="2" t="str">
        <f t="shared" si="129"/>
        <v/>
      </c>
      <c r="O1236" s="2">
        <v>20</v>
      </c>
      <c r="P1236" s="3">
        <v>27</v>
      </c>
      <c r="Q1236" s="3">
        <f t="shared" si="130"/>
        <v>540</v>
      </c>
      <c r="R1236" s="3" t="str">
        <f t="shared" si="131"/>
        <v>ITA-SG-27</v>
      </c>
      <c r="S1236" s="3" t="str">
        <f t="shared" si="132"/>
        <v>484</v>
      </c>
    </row>
    <row r="1237" spans="1:19" ht="12.75" customHeight="1" x14ac:dyDescent="0.3">
      <c r="A1237" s="2">
        <v>1239</v>
      </c>
      <c r="B1237" s="2" t="s">
        <v>605</v>
      </c>
      <c r="C1237" s="8" t="s">
        <v>8</v>
      </c>
      <c r="D1237" s="2" t="s">
        <v>44</v>
      </c>
      <c r="E1237" s="7" t="s">
        <v>10</v>
      </c>
      <c r="F1237" s="2">
        <v>0</v>
      </c>
      <c r="G1237" s="3">
        <v>30</v>
      </c>
      <c r="H1237" s="3" t="s">
        <v>10</v>
      </c>
      <c r="J1237" s="2">
        <v>1239</v>
      </c>
      <c r="K1237" s="2" t="str">
        <f t="shared" si="126"/>
        <v>B8127176</v>
      </c>
      <c r="L1237" s="2" t="str">
        <f t="shared" si="127"/>
        <v>ITA</v>
      </c>
      <c r="M1237" s="2" t="str">
        <f t="shared" si="128"/>
        <v>zan pin SPA</v>
      </c>
      <c r="N1237" s="2" t="str">
        <f t="shared" si="129"/>
        <v>terminato</v>
      </c>
      <c r="O1237" s="2">
        <v>0</v>
      </c>
      <c r="P1237" s="3">
        <v>30</v>
      </c>
      <c r="Q1237" s="3" t="str">
        <f t="shared" si="130"/>
        <v/>
      </c>
      <c r="R1237" s="3" t="str">
        <f t="shared" si="131"/>
        <v>ITA-zan pin SPA-30</v>
      </c>
      <c r="S1237" s="3" t="str">
        <f t="shared" si="132"/>
        <v>127</v>
      </c>
    </row>
    <row r="1238" spans="1:19" ht="12.75" customHeight="1" x14ac:dyDescent="0.3">
      <c r="A1238" s="2">
        <v>1240</v>
      </c>
      <c r="B1238" s="2" t="s">
        <v>605</v>
      </c>
      <c r="C1238" s="8" t="s">
        <v>8</v>
      </c>
      <c r="D1238" s="2" t="s">
        <v>44</v>
      </c>
      <c r="F1238" s="2">
        <v>30</v>
      </c>
      <c r="G1238" s="3">
        <v>37</v>
      </c>
      <c r="H1238" s="3" t="str">
        <f>IF(E1238="","non terminato","terminato")</f>
        <v>non terminato</v>
      </c>
      <c r="J1238" s="2">
        <v>1240</v>
      </c>
      <c r="K1238" s="2" t="str">
        <f t="shared" si="126"/>
        <v>B8127176</v>
      </c>
      <c r="L1238" s="2" t="str">
        <f t="shared" si="127"/>
        <v>ITA</v>
      </c>
      <c r="M1238" s="2" t="str">
        <f t="shared" si="128"/>
        <v>zan pin SPA</v>
      </c>
      <c r="N1238" s="2" t="str">
        <f t="shared" si="129"/>
        <v/>
      </c>
      <c r="O1238" s="2">
        <v>30</v>
      </c>
      <c r="P1238" s="3">
        <v>37</v>
      </c>
      <c r="Q1238" s="3">
        <f t="shared" si="130"/>
        <v>1110</v>
      </c>
      <c r="R1238" s="3" t="str">
        <f t="shared" si="131"/>
        <v>ITA-zan pin SPA-37</v>
      </c>
      <c r="S1238" s="3" t="str">
        <f t="shared" si="132"/>
        <v>127</v>
      </c>
    </row>
    <row r="1239" spans="1:19" ht="12.75" customHeight="1" x14ac:dyDescent="0.3">
      <c r="A1239" s="2">
        <v>1241</v>
      </c>
      <c r="B1239" s="2" t="s">
        <v>606</v>
      </c>
      <c r="C1239" s="8" t="s">
        <v>8</v>
      </c>
      <c r="D1239" s="2" t="s">
        <v>33</v>
      </c>
      <c r="E1239" s="7" t="s">
        <v>10</v>
      </c>
      <c r="F1239" s="2">
        <v>0</v>
      </c>
      <c r="G1239" s="3">
        <v>37</v>
      </c>
      <c r="H1239" s="3" t="s">
        <v>10</v>
      </c>
      <c r="J1239" s="2">
        <v>1241</v>
      </c>
      <c r="K1239" s="2" t="str">
        <f t="shared" si="126"/>
        <v>P5741417</v>
      </c>
      <c r="L1239" s="2" t="str">
        <f t="shared" si="127"/>
        <v>ITA</v>
      </c>
      <c r="M1239" s="2" t="str">
        <f t="shared" si="128"/>
        <v>zan VETRI</v>
      </c>
      <c r="N1239" s="2" t="str">
        <f t="shared" si="129"/>
        <v>terminato</v>
      </c>
      <c r="O1239" s="2">
        <v>0</v>
      </c>
      <c r="P1239" s="3">
        <v>37</v>
      </c>
      <c r="Q1239" s="3" t="str">
        <f t="shared" si="130"/>
        <v/>
      </c>
      <c r="R1239" s="3" t="str">
        <f t="shared" si="131"/>
        <v>ITA-zan VETRI-37</v>
      </c>
      <c r="S1239" s="3" t="str">
        <f t="shared" si="132"/>
        <v>741</v>
      </c>
    </row>
    <row r="1240" spans="1:19" ht="12.75" customHeight="1" x14ac:dyDescent="0.3">
      <c r="A1240" s="2">
        <v>1242</v>
      </c>
      <c r="B1240" s="2" t="s">
        <v>606</v>
      </c>
      <c r="C1240" s="8" t="s">
        <v>8</v>
      </c>
      <c r="D1240" s="2" t="s">
        <v>33</v>
      </c>
      <c r="F1240" s="2">
        <v>30</v>
      </c>
      <c r="G1240" s="3">
        <v>37</v>
      </c>
      <c r="H1240" s="3" t="str">
        <f>IF(E1240="","non terminato","terminato")</f>
        <v>non terminato</v>
      </c>
      <c r="J1240" s="2">
        <v>1242</v>
      </c>
      <c r="K1240" s="2" t="str">
        <f t="shared" si="126"/>
        <v>P5741417</v>
      </c>
      <c r="L1240" s="2" t="str">
        <f t="shared" si="127"/>
        <v>ITA</v>
      </c>
      <c r="M1240" s="2" t="str">
        <f t="shared" si="128"/>
        <v>zan VETRI</v>
      </c>
      <c r="N1240" s="2" t="str">
        <f t="shared" si="129"/>
        <v/>
      </c>
      <c r="O1240" s="2">
        <v>30</v>
      </c>
      <c r="P1240" s="3">
        <v>37</v>
      </c>
      <c r="Q1240" s="3">
        <f t="shared" si="130"/>
        <v>1110</v>
      </c>
      <c r="R1240" s="3" t="str">
        <f t="shared" si="131"/>
        <v>ITA-zan VETRI-37</v>
      </c>
      <c r="S1240" s="3" t="str">
        <f t="shared" si="132"/>
        <v>741</v>
      </c>
    </row>
    <row r="1241" spans="1:19" ht="12.75" customHeight="1" x14ac:dyDescent="0.3">
      <c r="A1241" s="2">
        <v>1243</v>
      </c>
      <c r="B1241" s="2" t="s">
        <v>607</v>
      </c>
      <c r="C1241" s="8" t="s">
        <v>8</v>
      </c>
      <c r="D1241" s="2" t="s">
        <v>62</v>
      </c>
      <c r="F1241" s="2">
        <v>20</v>
      </c>
      <c r="G1241" s="3">
        <v>13</v>
      </c>
      <c r="H1241" s="3" t="str">
        <f>IF(E1241="","non terminato","terminato")</f>
        <v>non terminato</v>
      </c>
      <c r="J1241" s="2">
        <v>1243</v>
      </c>
      <c r="K1241" s="2" t="str">
        <f t="shared" si="126"/>
        <v>C9937936</v>
      </c>
      <c r="L1241" s="2" t="str">
        <f t="shared" si="127"/>
        <v>ITA</v>
      </c>
      <c r="M1241" s="2" t="str">
        <f t="shared" si="128"/>
        <v>zan PAM</v>
      </c>
      <c r="N1241" s="2" t="str">
        <f t="shared" si="129"/>
        <v/>
      </c>
      <c r="O1241" s="2">
        <v>20</v>
      </c>
      <c r="P1241" s="3">
        <v>13</v>
      </c>
      <c r="Q1241" s="3">
        <f t="shared" si="130"/>
        <v>260</v>
      </c>
      <c r="R1241" s="3" t="str">
        <f t="shared" si="131"/>
        <v>ITA-zan PAM-13</v>
      </c>
      <c r="S1241" s="3" t="str">
        <f t="shared" si="132"/>
        <v>937</v>
      </c>
    </row>
    <row r="1242" spans="1:19" ht="12.75" customHeight="1" x14ac:dyDescent="0.3">
      <c r="A1242" s="2">
        <v>1244</v>
      </c>
      <c r="B1242" s="2" t="s">
        <v>607</v>
      </c>
      <c r="C1242" s="8" t="s">
        <v>8</v>
      </c>
      <c r="D1242" s="2" t="s">
        <v>62</v>
      </c>
      <c r="E1242" s="7" t="s">
        <v>10</v>
      </c>
      <c r="F1242" s="2">
        <v>0</v>
      </c>
      <c r="G1242" s="3">
        <v>26</v>
      </c>
      <c r="H1242" s="3" t="s">
        <v>10</v>
      </c>
      <c r="J1242" s="2">
        <v>1244</v>
      </c>
      <c r="K1242" s="2" t="str">
        <f t="shared" si="126"/>
        <v>C9937936</v>
      </c>
      <c r="L1242" s="2" t="str">
        <f t="shared" si="127"/>
        <v>ITA</v>
      </c>
      <c r="M1242" s="2" t="str">
        <f t="shared" si="128"/>
        <v>zan PAM</v>
      </c>
      <c r="N1242" s="2" t="str">
        <f t="shared" si="129"/>
        <v>terminato</v>
      </c>
      <c r="O1242" s="2">
        <v>0</v>
      </c>
      <c r="P1242" s="3">
        <v>26</v>
      </c>
      <c r="Q1242" s="3" t="str">
        <f t="shared" si="130"/>
        <v/>
      </c>
      <c r="R1242" s="3" t="str">
        <f t="shared" si="131"/>
        <v>ITA-zan PAM-26</v>
      </c>
      <c r="S1242" s="3" t="str">
        <f t="shared" si="132"/>
        <v>937</v>
      </c>
    </row>
    <row r="1243" spans="1:19" ht="12.75" customHeight="1" x14ac:dyDescent="0.3">
      <c r="A1243" s="2">
        <v>1245</v>
      </c>
      <c r="B1243" s="2" t="s">
        <v>607</v>
      </c>
      <c r="C1243" s="8" t="s">
        <v>8</v>
      </c>
      <c r="D1243" s="2" t="s">
        <v>62</v>
      </c>
      <c r="F1243" s="2">
        <v>20</v>
      </c>
      <c r="G1243" s="3">
        <v>35</v>
      </c>
      <c r="H1243" s="3" t="str">
        <f>IF(E1243="","non terminato","terminato")</f>
        <v>non terminato</v>
      </c>
      <c r="J1243" s="2">
        <v>1245</v>
      </c>
      <c r="K1243" s="2" t="str">
        <f t="shared" si="126"/>
        <v>C9937936</v>
      </c>
      <c r="L1243" s="2" t="str">
        <f t="shared" si="127"/>
        <v>ITA</v>
      </c>
      <c r="M1243" s="2" t="str">
        <f t="shared" si="128"/>
        <v>zan PAM</v>
      </c>
      <c r="N1243" s="2" t="str">
        <f t="shared" si="129"/>
        <v/>
      </c>
      <c r="O1243" s="2">
        <v>20</v>
      </c>
      <c r="P1243" s="3">
        <v>35</v>
      </c>
      <c r="Q1243" s="3">
        <f t="shared" si="130"/>
        <v>700</v>
      </c>
      <c r="R1243" s="3" t="str">
        <f t="shared" si="131"/>
        <v>ITA-zan PAM-35</v>
      </c>
      <c r="S1243" s="3" t="str">
        <f t="shared" si="132"/>
        <v>937</v>
      </c>
    </row>
    <row r="1244" spans="1:19" ht="12.75" customHeight="1" x14ac:dyDescent="0.3">
      <c r="A1244" s="2">
        <v>1246</v>
      </c>
      <c r="B1244" s="2" t="s">
        <v>607</v>
      </c>
      <c r="C1244" s="8" t="s">
        <v>8</v>
      </c>
      <c r="D1244" s="2" t="s">
        <v>62</v>
      </c>
      <c r="F1244" s="2">
        <v>30</v>
      </c>
      <c r="G1244" s="3">
        <v>23</v>
      </c>
      <c r="H1244" s="3" t="str">
        <f>IF(E1244="","non terminato","terminato")</f>
        <v>non terminato</v>
      </c>
      <c r="J1244" s="2">
        <v>1246</v>
      </c>
      <c r="K1244" s="2" t="str">
        <f t="shared" si="126"/>
        <v>C9937936</v>
      </c>
      <c r="L1244" s="2" t="str">
        <f t="shared" si="127"/>
        <v>ITA</v>
      </c>
      <c r="M1244" s="2" t="str">
        <f t="shared" si="128"/>
        <v>zan PAM</v>
      </c>
      <c r="N1244" s="2" t="str">
        <f t="shared" si="129"/>
        <v/>
      </c>
      <c r="O1244" s="2">
        <v>30</v>
      </c>
      <c r="P1244" s="3">
        <v>23</v>
      </c>
      <c r="Q1244" s="3">
        <f t="shared" si="130"/>
        <v>690</v>
      </c>
      <c r="R1244" s="3" t="str">
        <f t="shared" si="131"/>
        <v>ITA-zan PAM-23</v>
      </c>
      <c r="S1244" s="3" t="str">
        <f t="shared" si="132"/>
        <v>937</v>
      </c>
    </row>
    <row r="1245" spans="1:19" ht="12.75" customHeight="1" x14ac:dyDescent="0.3">
      <c r="A1245" s="2">
        <v>1247</v>
      </c>
      <c r="B1245" s="2" t="s">
        <v>608</v>
      </c>
      <c r="C1245" s="8" t="s">
        <v>8</v>
      </c>
      <c r="D1245" s="2" t="s">
        <v>51</v>
      </c>
      <c r="F1245" s="2">
        <v>20</v>
      </c>
      <c r="G1245" s="3">
        <v>35</v>
      </c>
      <c r="H1245" s="3" t="str">
        <f>IF(E1245="","non terminato","terminato")</f>
        <v>non terminato</v>
      </c>
      <c r="J1245" s="2">
        <v>1247</v>
      </c>
      <c r="K1245" s="2" t="str">
        <f t="shared" si="126"/>
        <v>G2154933</v>
      </c>
      <c r="L1245" s="2" t="str">
        <f t="shared" si="127"/>
        <v>ITA</v>
      </c>
      <c r="M1245" s="2" t="str">
        <f t="shared" si="128"/>
        <v>zan S.R.L.</v>
      </c>
      <c r="N1245" s="2" t="str">
        <f t="shared" si="129"/>
        <v/>
      </c>
      <c r="O1245" s="2">
        <v>20</v>
      </c>
      <c r="P1245" s="3">
        <v>35</v>
      </c>
      <c r="Q1245" s="3">
        <f t="shared" si="130"/>
        <v>700</v>
      </c>
      <c r="R1245" s="3" t="str">
        <f t="shared" si="131"/>
        <v>ITA-zan S.R.L.-35</v>
      </c>
      <c r="S1245" s="3" t="str">
        <f t="shared" si="132"/>
        <v>154</v>
      </c>
    </row>
    <row r="1246" spans="1:19" ht="12.75" customHeight="1" x14ac:dyDescent="0.3">
      <c r="A1246" s="2">
        <v>1248</v>
      </c>
      <c r="B1246" s="2" t="s">
        <v>609</v>
      </c>
      <c r="C1246" s="8" t="s">
        <v>8</v>
      </c>
      <c r="D1246" s="2" t="s">
        <v>44</v>
      </c>
      <c r="F1246" s="2">
        <v>20</v>
      </c>
      <c r="G1246" s="3">
        <v>28</v>
      </c>
      <c r="H1246" s="3" t="str">
        <f>IF(E1246="","non terminato","terminato")</f>
        <v>non terminato</v>
      </c>
      <c r="J1246" s="2">
        <v>1248</v>
      </c>
      <c r="K1246" s="2" t="str">
        <f t="shared" si="126"/>
        <v>P3696613</v>
      </c>
      <c r="L1246" s="2" t="str">
        <f t="shared" si="127"/>
        <v>ITA</v>
      </c>
      <c r="M1246" s="2" t="str">
        <f t="shared" si="128"/>
        <v>zan pin SPA</v>
      </c>
      <c r="N1246" s="2" t="str">
        <f t="shared" si="129"/>
        <v/>
      </c>
      <c r="O1246" s="2">
        <v>20</v>
      </c>
      <c r="P1246" s="3">
        <v>28</v>
      </c>
      <c r="Q1246" s="3">
        <f t="shared" si="130"/>
        <v>560</v>
      </c>
      <c r="R1246" s="3" t="str">
        <f t="shared" si="131"/>
        <v>ITA-zan pin SPA-28</v>
      </c>
      <c r="S1246" s="3" t="str">
        <f t="shared" si="132"/>
        <v>696</v>
      </c>
    </row>
    <row r="1247" spans="1:19" ht="12.75" customHeight="1" x14ac:dyDescent="0.3">
      <c r="A1247" s="2">
        <v>1249</v>
      </c>
      <c r="B1247" s="2" t="s">
        <v>610</v>
      </c>
      <c r="C1247" s="8" t="s">
        <v>8</v>
      </c>
      <c r="D1247" s="2" t="s">
        <v>72</v>
      </c>
      <c r="E1247" s="7" t="s">
        <v>10</v>
      </c>
      <c r="F1247" s="2">
        <v>0</v>
      </c>
      <c r="G1247" s="3">
        <v>28</v>
      </c>
      <c r="H1247" s="3" t="s">
        <v>10</v>
      </c>
      <c r="J1247" s="2">
        <v>1249</v>
      </c>
      <c r="K1247" s="2" t="str">
        <f t="shared" si="126"/>
        <v>M0239702</v>
      </c>
      <c r="L1247" s="2" t="str">
        <f t="shared" si="127"/>
        <v>ITA</v>
      </c>
      <c r="M1247" s="2" t="str">
        <f t="shared" si="128"/>
        <v>lollo SRL</v>
      </c>
      <c r="N1247" s="2" t="str">
        <f t="shared" si="129"/>
        <v>terminato</v>
      </c>
      <c r="O1247" s="2">
        <v>0</v>
      </c>
      <c r="P1247" s="3">
        <v>28</v>
      </c>
      <c r="Q1247" s="3" t="str">
        <f t="shared" si="130"/>
        <v/>
      </c>
      <c r="R1247" s="3" t="str">
        <f t="shared" si="131"/>
        <v>ITA-lollo SRL-28</v>
      </c>
      <c r="S1247" s="3" t="str">
        <f t="shared" si="132"/>
        <v>239</v>
      </c>
    </row>
    <row r="1248" spans="1:19" ht="12.75" customHeight="1" x14ac:dyDescent="0.3">
      <c r="A1248" s="2">
        <v>1250</v>
      </c>
      <c r="B1248" s="2" t="s">
        <v>611</v>
      </c>
      <c r="C1248" s="8" t="s">
        <v>8</v>
      </c>
      <c r="D1248" s="2" t="s">
        <v>51</v>
      </c>
      <c r="F1248" s="2">
        <v>20</v>
      </c>
      <c r="G1248" s="3">
        <v>12</v>
      </c>
      <c r="H1248" s="3" t="str">
        <f>IF(E1248="","non terminato","terminato")</f>
        <v>non terminato</v>
      </c>
      <c r="J1248" s="2">
        <v>1250</v>
      </c>
      <c r="K1248" s="2" t="str">
        <f t="shared" si="126"/>
        <v>N0989607</v>
      </c>
      <c r="L1248" s="2" t="str">
        <f t="shared" si="127"/>
        <v>ITA</v>
      </c>
      <c r="M1248" s="2" t="str">
        <f t="shared" si="128"/>
        <v>zan S.R.L.</v>
      </c>
      <c r="N1248" s="2" t="str">
        <f t="shared" si="129"/>
        <v/>
      </c>
      <c r="O1248" s="2">
        <v>20</v>
      </c>
      <c r="P1248" s="3">
        <v>12</v>
      </c>
      <c r="Q1248" s="3">
        <f t="shared" si="130"/>
        <v>240</v>
      </c>
      <c r="R1248" s="3" t="str">
        <f t="shared" si="131"/>
        <v>ITA-zan S.R.L.-12</v>
      </c>
      <c r="S1248" s="3" t="str">
        <f t="shared" si="132"/>
        <v>989</v>
      </c>
    </row>
    <row r="1249" spans="1:19" ht="12.75" customHeight="1" x14ac:dyDescent="0.3">
      <c r="A1249" s="2">
        <v>1251</v>
      </c>
      <c r="B1249" s="2" t="s">
        <v>611</v>
      </c>
      <c r="C1249" s="8" t="s">
        <v>8</v>
      </c>
      <c r="D1249" s="2" t="s">
        <v>51</v>
      </c>
      <c r="F1249" s="2">
        <v>20</v>
      </c>
      <c r="G1249" s="3">
        <v>32</v>
      </c>
      <c r="H1249" s="3" t="str">
        <f>IF(E1249="","non terminato","terminato")</f>
        <v>non terminato</v>
      </c>
      <c r="J1249" s="2">
        <v>1251</v>
      </c>
      <c r="K1249" s="2" t="str">
        <f t="shared" si="126"/>
        <v>N0989607</v>
      </c>
      <c r="L1249" s="2" t="str">
        <f t="shared" si="127"/>
        <v>ITA</v>
      </c>
      <c r="M1249" s="2" t="str">
        <f t="shared" si="128"/>
        <v>zan S.R.L.</v>
      </c>
      <c r="N1249" s="2" t="str">
        <f t="shared" si="129"/>
        <v/>
      </c>
      <c r="O1249" s="2">
        <v>20</v>
      </c>
      <c r="P1249" s="3">
        <v>32</v>
      </c>
      <c r="Q1249" s="3">
        <f t="shared" si="130"/>
        <v>640</v>
      </c>
      <c r="R1249" s="3" t="str">
        <f t="shared" si="131"/>
        <v>ITA-zan S.R.L.-32</v>
      </c>
      <c r="S1249" s="3" t="str">
        <f t="shared" si="132"/>
        <v>989</v>
      </c>
    </row>
    <row r="1250" spans="1:19" ht="12.75" customHeight="1" x14ac:dyDescent="0.3">
      <c r="A1250" s="2">
        <v>1252</v>
      </c>
      <c r="B1250" s="2" t="s">
        <v>611</v>
      </c>
      <c r="C1250" s="8" t="s">
        <v>8</v>
      </c>
      <c r="D1250" s="2" t="s">
        <v>51</v>
      </c>
      <c r="E1250" s="7" t="s">
        <v>10</v>
      </c>
      <c r="F1250" s="2">
        <v>0</v>
      </c>
      <c r="G1250" s="3">
        <v>32</v>
      </c>
      <c r="H1250" s="3" t="s">
        <v>10</v>
      </c>
      <c r="J1250" s="2">
        <v>1252</v>
      </c>
      <c r="K1250" s="2" t="str">
        <f t="shared" si="126"/>
        <v>N0989607</v>
      </c>
      <c r="L1250" s="2" t="str">
        <f t="shared" si="127"/>
        <v>ITA</v>
      </c>
      <c r="M1250" s="2" t="str">
        <f t="shared" si="128"/>
        <v>zan S.R.L.</v>
      </c>
      <c r="N1250" s="2" t="str">
        <f t="shared" si="129"/>
        <v>terminato</v>
      </c>
      <c r="O1250" s="2">
        <v>0</v>
      </c>
      <c r="P1250" s="3">
        <v>32</v>
      </c>
      <c r="Q1250" s="3" t="str">
        <f t="shared" si="130"/>
        <v/>
      </c>
      <c r="R1250" s="3" t="str">
        <f t="shared" si="131"/>
        <v>ITA-zan S.R.L.-32</v>
      </c>
      <c r="S1250" s="3" t="str">
        <f t="shared" si="132"/>
        <v>989</v>
      </c>
    </row>
    <row r="1251" spans="1:19" ht="12.75" customHeight="1" x14ac:dyDescent="0.3">
      <c r="A1251" s="2">
        <v>1253</v>
      </c>
      <c r="B1251" s="2" t="s">
        <v>611</v>
      </c>
      <c r="C1251" s="8" t="s">
        <v>8</v>
      </c>
      <c r="D1251" s="2" t="s">
        <v>51</v>
      </c>
      <c r="F1251" s="2">
        <v>30</v>
      </c>
      <c r="G1251" s="3">
        <v>34</v>
      </c>
      <c r="H1251" s="3" t="str">
        <f>IF(E1251="","non terminato","terminato")</f>
        <v>non terminato</v>
      </c>
      <c r="J1251" s="2">
        <v>1253</v>
      </c>
      <c r="K1251" s="2" t="str">
        <f t="shared" si="126"/>
        <v>N0989607</v>
      </c>
      <c r="L1251" s="2" t="str">
        <f t="shared" si="127"/>
        <v>ITA</v>
      </c>
      <c r="M1251" s="2" t="str">
        <f t="shared" si="128"/>
        <v>zan S.R.L.</v>
      </c>
      <c r="N1251" s="2" t="str">
        <f t="shared" si="129"/>
        <v/>
      </c>
      <c r="O1251" s="2">
        <v>30</v>
      </c>
      <c r="P1251" s="3">
        <v>34</v>
      </c>
      <c r="Q1251" s="3">
        <f t="shared" si="130"/>
        <v>1020</v>
      </c>
      <c r="R1251" s="3" t="str">
        <f t="shared" si="131"/>
        <v>ITA-zan S.R.L.-34</v>
      </c>
      <c r="S1251" s="3" t="str">
        <f t="shared" si="132"/>
        <v>989</v>
      </c>
    </row>
    <row r="1252" spans="1:19" ht="12.75" customHeight="1" x14ac:dyDescent="0.3">
      <c r="A1252" s="2">
        <v>1254</v>
      </c>
      <c r="B1252" s="2" t="s">
        <v>612</v>
      </c>
      <c r="C1252" s="8" t="s">
        <v>8</v>
      </c>
      <c r="D1252" s="2" t="s">
        <v>62</v>
      </c>
      <c r="F1252" s="2">
        <v>20</v>
      </c>
      <c r="G1252" s="3">
        <v>34</v>
      </c>
      <c r="H1252" s="3" t="str">
        <f>IF(E1252="","non terminato","terminato")</f>
        <v>non terminato</v>
      </c>
      <c r="J1252" s="2">
        <v>1254</v>
      </c>
      <c r="K1252" s="2" t="str">
        <f t="shared" si="126"/>
        <v>M9227883</v>
      </c>
      <c r="L1252" s="2" t="str">
        <f t="shared" si="127"/>
        <v>ITA</v>
      </c>
      <c r="M1252" s="2" t="str">
        <f t="shared" si="128"/>
        <v>zan PAM</v>
      </c>
      <c r="N1252" s="2" t="str">
        <f t="shared" si="129"/>
        <v/>
      </c>
      <c r="O1252" s="2">
        <v>20</v>
      </c>
      <c r="P1252" s="3">
        <v>34</v>
      </c>
      <c r="Q1252" s="3">
        <f t="shared" si="130"/>
        <v>680</v>
      </c>
      <c r="R1252" s="3" t="str">
        <f t="shared" si="131"/>
        <v>ITA-zan PAM-34</v>
      </c>
      <c r="S1252" s="3" t="str">
        <f t="shared" si="132"/>
        <v>227</v>
      </c>
    </row>
    <row r="1253" spans="1:19" ht="12.75" customHeight="1" x14ac:dyDescent="0.3">
      <c r="A1253" s="2">
        <v>1255</v>
      </c>
      <c r="B1253" s="2" t="s">
        <v>612</v>
      </c>
      <c r="C1253" s="8" t="s">
        <v>8</v>
      </c>
      <c r="D1253" s="2" t="s">
        <v>62</v>
      </c>
      <c r="E1253" s="7" t="s">
        <v>10</v>
      </c>
      <c r="F1253" s="2">
        <v>0</v>
      </c>
      <c r="G1253" s="3">
        <v>19</v>
      </c>
      <c r="H1253" s="3" t="s">
        <v>10</v>
      </c>
      <c r="J1253" s="2">
        <v>1255</v>
      </c>
      <c r="K1253" s="2" t="str">
        <f t="shared" si="126"/>
        <v>M9227883</v>
      </c>
      <c r="L1253" s="2" t="str">
        <f t="shared" si="127"/>
        <v>ITA</v>
      </c>
      <c r="M1253" s="2" t="str">
        <f t="shared" si="128"/>
        <v>zan PAM</v>
      </c>
      <c r="N1253" s="2" t="str">
        <f t="shared" si="129"/>
        <v>terminato</v>
      </c>
      <c r="O1253" s="2">
        <v>0</v>
      </c>
      <c r="P1253" s="3">
        <v>19</v>
      </c>
      <c r="Q1253" s="3" t="str">
        <f t="shared" si="130"/>
        <v/>
      </c>
      <c r="R1253" s="3" t="str">
        <f t="shared" si="131"/>
        <v>ITA-zan PAM-19</v>
      </c>
      <c r="S1253" s="3" t="str">
        <f t="shared" si="132"/>
        <v>227</v>
      </c>
    </row>
    <row r="1254" spans="1:19" ht="12.75" customHeight="1" x14ac:dyDescent="0.3">
      <c r="A1254" s="2">
        <v>1256</v>
      </c>
      <c r="B1254" s="2" t="s">
        <v>613</v>
      </c>
      <c r="C1254" s="8" t="s">
        <v>8</v>
      </c>
      <c r="D1254" s="2" t="s">
        <v>72</v>
      </c>
      <c r="E1254" s="7" t="s">
        <v>10</v>
      </c>
      <c r="F1254" s="2">
        <v>0</v>
      </c>
      <c r="G1254" s="3">
        <v>11</v>
      </c>
      <c r="H1254" s="3" t="s">
        <v>10</v>
      </c>
      <c r="J1254" s="2">
        <v>1256</v>
      </c>
      <c r="K1254" s="2" t="str">
        <f t="shared" si="126"/>
        <v>F2131697</v>
      </c>
      <c r="L1254" s="2" t="str">
        <f t="shared" si="127"/>
        <v>ITA</v>
      </c>
      <c r="M1254" s="2" t="str">
        <f t="shared" si="128"/>
        <v>lollo SRL</v>
      </c>
      <c r="N1254" s="2" t="str">
        <f t="shared" si="129"/>
        <v>terminato</v>
      </c>
      <c r="O1254" s="2">
        <v>0</v>
      </c>
      <c r="P1254" s="3">
        <v>11</v>
      </c>
      <c r="Q1254" s="3" t="str">
        <f t="shared" si="130"/>
        <v/>
      </c>
      <c r="R1254" s="3" t="str">
        <f t="shared" si="131"/>
        <v>ITA-lollo SRL-11</v>
      </c>
      <c r="S1254" s="3" t="str">
        <f t="shared" si="132"/>
        <v>131</v>
      </c>
    </row>
    <row r="1255" spans="1:19" ht="12.75" customHeight="1" x14ac:dyDescent="0.3">
      <c r="A1255" s="2">
        <v>1257</v>
      </c>
      <c r="B1255" s="2" t="s">
        <v>614</v>
      </c>
      <c r="C1255" s="8" t="s">
        <v>8</v>
      </c>
      <c r="D1255" s="2" t="s">
        <v>9</v>
      </c>
      <c r="E1255" s="7" t="s">
        <v>10</v>
      </c>
      <c r="F1255" s="2">
        <v>0</v>
      </c>
      <c r="G1255" s="3">
        <v>27</v>
      </c>
      <c r="H1255" s="3" t="s">
        <v>10</v>
      </c>
      <c r="J1255" s="2">
        <v>1257</v>
      </c>
      <c r="K1255" s="2" t="str">
        <f t="shared" si="126"/>
        <v>P6745038</v>
      </c>
      <c r="L1255" s="2" t="str">
        <f t="shared" si="127"/>
        <v>ITA</v>
      </c>
      <c r="M1255" s="2" t="str">
        <f t="shared" si="128"/>
        <v>SG</v>
      </c>
      <c r="N1255" s="2" t="str">
        <f t="shared" si="129"/>
        <v>terminato</v>
      </c>
      <c r="O1255" s="2">
        <v>0</v>
      </c>
      <c r="P1255" s="3">
        <v>27</v>
      </c>
      <c r="Q1255" s="3" t="str">
        <f t="shared" si="130"/>
        <v/>
      </c>
      <c r="R1255" s="3" t="str">
        <f t="shared" si="131"/>
        <v>ITA-SG-27</v>
      </c>
      <c r="S1255" s="3" t="str">
        <f t="shared" si="132"/>
        <v>745</v>
      </c>
    </row>
    <row r="1256" spans="1:19" ht="12.75" customHeight="1" x14ac:dyDescent="0.3">
      <c r="A1256" s="2">
        <v>1258</v>
      </c>
      <c r="B1256" s="2" t="s">
        <v>615</v>
      </c>
      <c r="C1256" s="8" t="s">
        <v>8</v>
      </c>
      <c r="D1256" s="2" t="s">
        <v>44</v>
      </c>
      <c r="E1256" s="7" t="s">
        <v>10</v>
      </c>
      <c r="F1256" s="2">
        <v>0</v>
      </c>
      <c r="G1256" s="3">
        <v>12</v>
      </c>
      <c r="H1256" s="3" t="s">
        <v>10</v>
      </c>
      <c r="J1256" s="2">
        <v>1258</v>
      </c>
      <c r="K1256" s="2" t="str">
        <f t="shared" si="126"/>
        <v>D4505987</v>
      </c>
      <c r="L1256" s="2" t="str">
        <f t="shared" si="127"/>
        <v>ITA</v>
      </c>
      <c r="M1256" s="2" t="str">
        <f t="shared" si="128"/>
        <v>zan pin SPA</v>
      </c>
      <c r="N1256" s="2" t="str">
        <f t="shared" si="129"/>
        <v>terminato</v>
      </c>
      <c r="O1256" s="2">
        <v>0</v>
      </c>
      <c r="P1256" s="3">
        <v>12</v>
      </c>
      <c r="Q1256" s="3" t="str">
        <f t="shared" si="130"/>
        <v/>
      </c>
      <c r="R1256" s="3" t="str">
        <f t="shared" si="131"/>
        <v>ITA-zan pin SPA-12</v>
      </c>
      <c r="S1256" s="3" t="str">
        <f t="shared" si="132"/>
        <v>505</v>
      </c>
    </row>
    <row r="1257" spans="1:19" ht="12.75" customHeight="1" x14ac:dyDescent="0.3">
      <c r="A1257" s="2">
        <v>1259</v>
      </c>
      <c r="B1257" s="2" t="s">
        <v>616</v>
      </c>
      <c r="C1257" s="8" t="s">
        <v>8</v>
      </c>
      <c r="D1257" s="2" t="s">
        <v>91</v>
      </c>
      <c r="E1257" s="7" t="s">
        <v>10</v>
      </c>
      <c r="F1257" s="2">
        <v>0</v>
      </c>
      <c r="G1257" s="3">
        <v>14</v>
      </c>
      <c r="H1257" s="3" t="s">
        <v>10</v>
      </c>
      <c r="J1257" s="2">
        <v>1259</v>
      </c>
      <c r="K1257" s="2" t="str">
        <f t="shared" si="126"/>
        <v>D3253931</v>
      </c>
      <c r="L1257" s="2" t="str">
        <f t="shared" si="127"/>
        <v>ITA</v>
      </c>
      <c r="M1257" s="2" t="str">
        <f t="shared" si="128"/>
        <v>SG palla S.R.L.</v>
      </c>
      <c r="N1257" s="2" t="str">
        <f t="shared" si="129"/>
        <v>terminato</v>
      </c>
      <c r="O1257" s="2">
        <v>0</v>
      </c>
      <c r="P1257" s="3">
        <v>14</v>
      </c>
      <c r="Q1257" s="3" t="str">
        <f t="shared" si="130"/>
        <v/>
      </c>
      <c r="R1257" s="3" t="str">
        <f t="shared" si="131"/>
        <v>ITA-SG palla S.R.L.-14</v>
      </c>
      <c r="S1257" s="3" t="str">
        <f t="shared" si="132"/>
        <v>253</v>
      </c>
    </row>
    <row r="1258" spans="1:19" ht="12.75" customHeight="1" x14ac:dyDescent="0.3">
      <c r="A1258" s="2">
        <v>1260</v>
      </c>
      <c r="B1258" s="2" t="s">
        <v>616</v>
      </c>
      <c r="C1258" s="8" t="s">
        <v>8</v>
      </c>
      <c r="D1258" s="2" t="s">
        <v>91</v>
      </c>
      <c r="F1258" s="2">
        <v>30</v>
      </c>
      <c r="G1258" s="3">
        <v>28</v>
      </c>
      <c r="H1258" s="3" t="str">
        <f>IF(E1258="","non terminato","terminato")</f>
        <v>non terminato</v>
      </c>
      <c r="J1258" s="2">
        <v>1260</v>
      </c>
      <c r="K1258" s="2" t="str">
        <f t="shared" si="126"/>
        <v>D3253931</v>
      </c>
      <c r="L1258" s="2" t="str">
        <f t="shared" si="127"/>
        <v>ITA</v>
      </c>
      <c r="M1258" s="2" t="str">
        <f t="shared" si="128"/>
        <v>SG palla S.R.L.</v>
      </c>
      <c r="N1258" s="2" t="str">
        <f t="shared" si="129"/>
        <v/>
      </c>
      <c r="O1258" s="2">
        <v>30</v>
      </c>
      <c r="P1258" s="3">
        <v>28</v>
      </c>
      <c r="Q1258" s="3">
        <f t="shared" si="130"/>
        <v>840</v>
      </c>
      <c r="R1258" s="3" t="str">
        <f t="shared" si="131"/>
        <v>ITA-SG palla S.R.L.-28</v>
      </c>
      <c r="S1258" s="3" t="str">
        <f t="shared" si="132"/>
        <v>253</v>
      </c>
    </row>
    <row r="1259" spans="1:19" ht="12.75" customHeight="1" x14ac:dyDescent="0.3">
      <c r="A1259" s="2">
        <v>1261</v>
      </c>
      <c r="B1259" s="2" t="s">
        <v>616</v>
      </c>
      <c r="C1259" s="8" t="s">
        <v>8</v>
      </c>
      <c r="D1259" s="2" t="s">
        <v>91</v>
      </c>
      <c r="F1259" s="2">
        <v>20</v>
      </c>
      <c r="G1259" s="3">
        <v>24</v>
      </c>
      <c r="H1259" s="3" t="str">
        <f>IF(E1259="","non terminato","terminato")</f>
        <v>non terminato</v>
      </c>
      <c r="J1259" s="2">
        <v>1261</v>
      </c>
      <c r="K1259" s="2" t="str">
        <f t="shared" si="126"/>
        <v>D3253931</v>
      </c>
      <c r="L1259" s="2" t="str">
        <f t="shared" si="127"/>
        <v>ITA</v>
      </c>
      <c r="M1259" s="2" t="str">
        <f t="shared" si="128"/>
        <v>SG palla S.R.L.</v>
      </c>
      <c r="N1259" s="2" t="str">
        <f t="shared" si="129"/>
        <v/>
      </c>
      <c r="O1259" s="2">
        <v>20</v>
      </c>
      <c r="P1259" s="3">
        <v>24</v>
      </c>
      <c r="Q1259" s="3">
        <f t="shared" si="130"/>
        <v>480</v>
      </c>
      <c r="R1259" s="3" t="str">
        <f t="shared" si="131"/>
        <v>ITA-SG palla S.R.L.-24</v>
      </c>
      <c r="S1259" s="3" t="str">
        <f t="shared" si="132"/>
        <v>253</v>
      </c>
    </row>
    <row r="1260" spans="1:19" ht="12.75" customHeight="1" x14ac:dyDescent="0.3">
      <c r="A1260" s="2">
        <v>1262</v>
      </c>
      <c r="B1260" s="2" t="s">
        <v>617</v>
      </c>
      <c r="C1260" s="8" t="s">
        <v>8</v>
      </c>
      <c r="D1260" s="2" t="s">
        <v>46</v>
      </c>
      <c r="E1260" s="7" t="s">
        <v>10</v>
      </c>
      <c r="F1260" s="2">
        <v>0</v>
      </c>
      <c r="G1260" s="3">
        <v>15</v>
      </c>
      <c r="H1260" s="3" t="s">
        <v>10</v>
      </c>
      <c r="J1260" s="2">
        <v>1262</v>
      </c>
      <c r="K1260" s="2" t="str">
        <f t="shared" si="126"/>
        <v>C5012973</v>
      </c>
      <c r="L1260" s="2" t="str">
        <f t="shared" si="127"/>
        <v>ITA</v>
      </c>
      <c r="M1260" s="2" t="str">
        <f t="shared" si="128"/>
        <v>SICURpin SUD S.r.l</v>
      </c>
      <c r="N1260" s="2" t="str">
        <f t="shared" si="129"/>
        <v>terminato</v>
      </c>
      <c r="O1260" s="2">
        <v>0</v>
      </c>
      <c r="P1260" s="3">
        <v>15</v>
      </c>
      <c r="Q1260" s="3" t="str">
        <f t="shared" si="130"/>
        <v/>
      </c>
      <c r="R1260" s="3" t="str">
        <f t="shared" si="131"/>
        <v>ITA-SICURpin SUD S.r.l-15</v>
      </c>
      <c r="S1260" s="3" t="str">
        <f t="shared" si="132"/>
        <v>012</v>
      </c>
    </row>
    <row r="1261" spans="1:19" ht="12.75" customHeight="1" x14ac:dyDescent="0.3">
      <c r="A1261" s="2">
        <v>1263</v>
      </c>
      <c r="B1261" s="2" t="s">
        <v>618</v>
      </c>
      <c r="C1261" s="8" t="s">
        <v>8</v>
      </c>
      <c r="D1261" s="2" t="s">
        <v>51</v>
      </c>
      <c r="F1261" s="2">
        <v>20</v>
      </c>
      <c r="G1261" s="3">
        <v>12</v>
      </c>
      <c r="H1261" s="3" t="str">
        <f>IF(E1261="","non terminato","terminato")</f>
        <v>non terminato</v>
      </c>
      <c r="J1261" s="2">
        <v>1263</v>
      </c>
      <c r="K1261" s="2" t="str">
        <f t="shared" si="126"/>
        <v>M7799615</v>
      </c>
      <c r="L1261" s="2" t="str">
        <f t="shared" si="127"/>
        <v>ITA</v>
      </c>
      <c r="M1261" s="2" t="str">
        <f t="shared" si="128"/>
        <v>zan S.R.L.</v>
      </c>
      <c r="N1261" s="2" t="str">
        <f t="shared" si="129"/>
        <v/>
      </c>
      <c r="O1261" s="2">
        <v>20</v>
      </c>
      <c r="P1261" s="3">
        <v>12</v>
      </c>
      <c r="Q1261" s="3">
        <f t="shared" si="130"/>
        <v>240</v>
      </c>
      <c r="R1261" s="3" t="str">
        <f t="shared" si="131"/>
        <v>ITA-zan S.R.L.-12</v>
      </c>
      <c r="S1261" s="3" t="str">
        <f t="shared" si="132"/>
        <v>799</v>
      </c>
    </row>
    <row r="1262" spans="1:19" ht="12.75" customHeight="1" x14ac:dyDescent="0.3">
      <c r="A1262" s="2">
        <v>1264</v>
      </c>
      <c r="B1262" s="2" t="s">
        <v>618</v>
      </c>
      <c r="C1262" s="8" t="s">
        <v>8</v>
      </c>
      <c r="D1262" s="2" t="s">
        <v>51</v>
      </c>
      <c r="E1262" s="7" t="s">
        <v>10</v>
      </c>
      <c r="F1262" s="2">
        <v>0</v>
      </c>
      <c r="G1262" s="3">
        <v>40</v>
      </c>
      <c r="H1262" s="3" t="s">
        <v>10</v>
      </c>
      <c r="J1262" s="2">
        <v>1264</v>
      </c>
      <c r="K1262" s="2" t="str">
        <f t="shared" si="126"/>
        <v>M7799615</v>
      </c>
      <c r="L1262" s="2" t="str">
        <f t="shared" si="127"/>
        <v>ITA</v>
      </c>
      <c r="M1262" s="2" t="str">
        <f t="shared" si="128"/>
        <v>zan S.R.L.</v>
      </c>
      <c r="N1262" s="2" t="str">
        <f t="shared" si="129"/>
        <v>terminato</v>
      </c>
      <c r="O1262" s="2">
        <v>0</v>
      </c>
      <c r="P1262" s="3">
        <v>40</v>
      </c>
      <c r="Q1262" s="3" t="str">
        <f t="shared" si="130"/>
        <v/>
      </c>
      <c r="R1262" s="3" t="str">
        <f t="shared" si="131"/>
        <v>ITA-zan S.R.L.-40</v>
      </c>
      <c r="S1262" s="3" t="str">
        <f t="shared" si="132"/>
        <v>799</v>
      </c>
    </row>
    <row r="1263" spans="1:19" ht="12.75" customHeight="1" x14ac:dyDescent="0.3">
      <c r="A1263" s="2">
        <v>1265</v>
      </c>
      <c r="B1263" s="2" t="s">
        <v>618</v>
      </c>
      <c r="C1263" s="8" t="s">
        <v>8</v>
      </c>
      <c r="D1263" s="2" t="s">
        <v>51</v>
      </c>
      <c r="F1263" s="2">
        <v>30</v>
      </c>
      <c r="G1263" s="3">
        <v>20</v>
      </c>
      <c r="H1263" s="3" t="str">
        <f>IF(E1263="","non terminato","terminato")</f>
        <v>non terminato</v>
      </c>
      <c r="J1263" s="2">
        <v>1265</v>
      </c>
      <c r="K1263" s="2" t="str">
        <f t="shared" si="126"/>
        <v>M7799615</v>
      </c>
      <c r="L1263" s="2" t="str">
        <f t="shared" si="127"/>
        <v>ITA</v>
      </c>
      <c r="M1263" s="2" t="str">
        <f t="shared" si="128"/>
        <v>zan S.R.L.</v>
      </c>
      <c r="N1263" s="2" t="str">
        <f t="shared" si="129"/>
        <v/>
      </c>
      <c r="O1263" s="2">
        <v>30</v>
      </c>
      <c r="P1263" s="3">
        <v>20</v>
      </c>
      <c r="Q1263" s="3">
        <f t="shared" si="130"/>
        <v>600</v>
      </c>
      <c r="R1263" s="3" t="str">
        <f t="shared" si="131"/>
        <v>ITA-zan S.R.L.-20</v>
      </c>
      <c r="S1263" s="3" t="str">
        <f t="shared" si="132"/>
        <v>799</v>
      </c>
    </row>
    <row r="1264" spans="1:19" ht="12.75" customHeight="1" x14ac:dyDescent="0.3">
      <c r="A1264" s="2">
        <v>1266</v>
      </c>
      <c r="B1264" s="2" t="s">
        <v>619</v>
      </c>
      <c r="C1264" s="8" t="s">
        <v>8</v>
      </c>
      <c r="D1264" s="2" t="s">
        <v>33</v>
      </c>
      <c r="E1264" s="7" t="s">
        <v>10</v>
      </c>
      <c r="F1264" s="2">
        <v>0</v>
      </c>
      <c r="G1264" s="3">
        <v>39</v>
      </c>
      <c r="H1264" s="3" t="s">
        <v>10</v>
      </c>
      <c r="J1264" s="2">
        <v>1266</v>
      </c>
      <c r="K1264" s="2" t="str">
        <f t="shared" si="126"/>
        <v>A1281750</v>
      </c>
      <c r="L1264" s="2" t="str">
        <f t="shared" si="127"/>
        <v>ITA</v>
      </c>
      <c r="M1264" s="2" t="str">
        <f t="shared" si="128"/>
        <v>zan VETRI</v>
      </c>
      <c r="N1264" s="2" t="str">
        <f t="shared" si="129"/>
        <v>terminato</v>
      </c>
      <c r="O1264" s="2">
        <v>0</v>
      </c>
      <c r="P1264" s="3">
        <v>39</v>
      </c>
      <c r="Q1264" s="3" t="str">
        <f t="shared" si="130"/>
        <v/>
      </c>
      <c r="R1264" s="3" t="str">
        <f t="shared" si="131"/>
        <v>ITA-zan VETRI-39</v>
      </c>
      <c r="S1264" s="3" t="str">
        <f t="shared" si="132"/>
        <v>281</v>
      </c>
    </row>
    <row r="1265" spans="1:19" ht="12.75" customHeight="1" x14ac:dyDescent="0.3">
      <c r="A1265" s="2">
        <v>1267</v>
      </c>
      <c r="B1265" s="2" t="s">
        <v>620</v>
      </c>
      <c r="C1265" s="8" t="s">
        <v>8</v>
      </c>
      <c r="D1265" s="2" t="s">
        <v>9</v>
      </c>
      <c r="F1265" s="2">
        <v>30</v>
      </c>
      <c r="G1265" s="3">
        <v>39</v>
      </c>
      <c r="H1265" s="3" t="str">
        <f>IF(E1265="","non terminato","terminato")</f>
        <v>non terminato</v>
      </c>
      <c r="J1265" s="2">
        <v>1267</v>
      </c>
      <c r="K1265" s="2" t="str">
        <f t="shared" si="126"/>
        <v>G3287905</v>
      </c>
      <c r="L1265" s="2" t="str">
        <f t="shared" si="127"/>
        <v>ITA</v>
      </c>
      <c r="M1265" s="2" t="str">
        <f t="shared" si="128"/>
        <v>SG</v>
      </c>
      <c r="N1265" s="2" t="str">
        <f t="shared" si="129"/>
        <v/>
      </c>
      <c r="O1265" s="2">
        <v>30</v>
      </c>
      <c r="P1265" s="3">
        <v>39</v>
      </c>
      <c r="Q1265" s="3">
        <f t="shared" si="130"/>
        <v>1170</v>
      </c>
      <c r="R1265" s="3" t="str">
        <f t="shared" si="131"/>
        <v>ITA-SG-39</v>
      </c>
      <c r="S1265" s="3" t="str">
        <f t="shared" si="132"/>
        <v>287</v>
      </c>
    </row>
    <row r="1266" spans="1:19" ht="12.75" customHeight="1" x14ac:dyDescent="0.3">
      <c r="A1266" s="2">
        <v>1268</v>
      </c>
      <c r="B1266" s="2" t="s">
        <v>620</v>
      </c>
      <c r="C1266" s="8" t="s">
        <v>8</v>
      </c>
      <c r="D1266" s="2" t="s">
        <v>9</v>
      </c>
      <c r="E1266" s="7" t="s">
        <v>10</v>
      </c>
      <c r="F1266" s="2">
        <v>0</v>
      </c>
      <c r="G1266" s="3">
        <v>18</v>
      </c>
      <c r="H1266" s="3" t="s">
        <v>10</v>
      </c>
      <c r="J1266" s="2">
        <v>1268</v>
      </c>
      <c r="K1266" s="2" t="str">
        <f t="shared" si="126"/>
        <v>G3287905</v>
      </c>
      <c r="L1266" s="2" t="str">
        <f t="shared" si="127"/>
        <v>ITA</v>
      </c>
      <c r="M1266" s="2" t="str">
        <f t="shared" si="128"/>
        <v>SG</v>
      </c>
      <c r="N1266" s="2" t="str">
        <f t="shared" si="129"/>
        <v>terminato</v>
      </c>
      <c r="O1266" s="2">
        <v>0</v>
      </c>
      <c r="P1266" s="3">
        <v>18</v>
      </c>
      <c r="Q1266" s="3" t="str">
        <f t="shared" si="130"/>
        <v/>
      </c>
      <c r="R1266" s="3" t="str">
        <f t="shared" si="131"/>
        <v>ITA-SG-18</v>
      </c>
      <c r="S1266" s="3" t="str">
        <f t="shared" si="132"/>
        <v>287</v>
      </c>
    </row>
    <row r="1267" spans="1:19" ht="12.75" customHeight="1" x14ac:dyDescent="0.3">
      <c r="A1267" s="2">
        <v>1269</v>
      </c>
      <c r="B1267" s="2" t="s">
        <v>621</v>
      </c>
      <c r="C1267" s="8" t="s">
        <v>8</v>
      </c>
      <c r="D1267" s="2" t="s">
        <v>44</v>
      </c>
      <c r="E1267" s="7" t="s">
        <v>10</v>
      </c>
      <c r="F1267" s="2">
        <v>0</v>
      </c>
      <c r="G1267" s="3">
        <v>30</v>
      </c>
      <c r="H1267" s="3" t="s">
        <v>10</v>
      </c>
      <c r="J1267" s="2">
        <v>1269</v>
      </c>
      <c r="K1267" s="2" t="str">
        <f t="shared" si="126"/>
        <v>S6097737</v>
      </c>
      <c r="L1267" s="2" t="str">
        <f t="shared" si="127"/>
        <v>ITA</v>
      </c>
      <c r="M1267" s="2" t="str">
        <f t="shared" si="128"/>
        <v>zan pin SPA</v>
      </c>
      <c r="N1267" s="2" t="str">
        <f t="shared" si="129"/>
        <v>terminato</v>
      </c>
      <c r="O1267" s="2">
        <v>0</v>
      </c>
      <c r="P1267" s="3">
        <v>30</v>
      </c>
      <c r="Q1267" s="3" t="str">
        <f t="shared" si="130"/>
        <v/>
      </c>
      <c r="R1267" s="3" t="str">
        <f t="shared" si="131"/>
        <v>ITA-zan pin SPA-30</v>
      </c>
      <c r="S1267" s="3" t="str">
        <f t="shared" si="132"/>
        <v>097</v>
      </c>
    </row>
    <row r="1268" spans="1:19" ht="12.75" customHeight="1" x14ac:dyDescent="0.3">
      <c r="A1268" s="2">
        <v>1270</v>
      </c>
      <c r="B1268" s="2" t="s">
        <v>621</v>
      </c>
      <c r="C1268" s="8" t="s">
        <v>8</v>
      </c>
      <c r="D1268" s="2" t="s">
        <v>44</v>
      </c>
      <c r="F1268" s="2">
        <v>30</v>
      </c>
      <c r="G1268" s="3">
        <v>32</v>
      </c>
      <c r="H1268" s="3" t="str">
        <f>IF(E1268="","non terminato","terminato")</f>
        <v>non terminato</v>
      </c>
      <c r="J1268" s="2">
        <v>1270</v>
      </c>
      <c r="K1268" s="2" t="str">
        <f t="shared" si="126"/>
        <v>S6097737</v>
      </c>
      <c r="L1268" s="2" t="str">
        <f t="shared" si="127"/>
        <v>ITA</v>
      </c>
      <c r="M1268" s="2" t="str">
        <f t="shared" si="128"/>
        <v>zan pin SPA</v>
      </c>
      <c r="N1268" s="2" t="str">
        <f t="shared" si="129"/>
        <v/>
      </c>
      <c r="O1268" s="2">
        <v>30</v>
      </c>
      <c r="P1268" s="3">
        <v>32</v>
      </c>
      <c r="Q1268" s="3">
        <f t="shared" si="130"/>
        <v>960</v>
      </c>
      <c r="R1268" s="3" t="str">
        <f t="shared" si="131"/>
        <v>ITA-zan pin SPA-32</v>
      </c>
      <c r="S1268" s="3" t="str">
        <f t="shared" si="132"/>
        <v>097</v>
      </c>
    </row>
    <row r="1269" spans="1:19" ht="12.75" customHeight="1" x14ac:dyDescent="0.3">
      <c r="A1269" s="2">
        <v>1271</v>
      </c>
      <c r="B1269" s="2" t="s">
        <v>622</v>
      </c>
      <c r="C1269" s="8" t="s">
        <v>8</v>
      </c>
      <c r="D1269" s="2" t="s">
        <v>33</v>
      </c>
      <c r="F1269" s="2">
        <v>30</v>
      </c>
      <c r="G1269" s="3">
        <v>31</v>
      </c>
      <c r="H1269" s="3" t="str">
        <f>IF(E1269="","non terminato","terminato")</f>
        <v>non terminato</v>
      </c>
      <c r="J1269" s="2">
        <v>1271</v>
      </c>
      <c r="K1269" s="2" t="str">
        <f t="shared" si="126"/>
        <v>D9663507</v>
      </c>
      <c r="L1269" s="2" t="str">
        <f t="shared" si="127"/>
        <v>ITA</v>
      </c>
      <c r="M1269" s="2" t="str">
        <f t="shared" si="128"/>
        <v>zan VETRI</v>
      </c>
      <c r="N1269" s="2" t="str">
        <f t="shared" si="129"/>
        <v/>
      </c>
      <c r="O1269" s="2">
        <v>30</v>
      </c>
      <c r="P1269" s="3">
        <v>31</v>
      </c>
      <c r="Q1269" s="3">
        <f t="shared" si="130"/>
        <v>930</v>
      </c>
      <c r="R1269" s="3" t="str">
        <f t="shared" si="131"/>
        <v>ITA-zan VETRI-31</v>
      </c>
      <c r="S1269" s="3" t="str">
        <f t="shared" si="132"/>
        <v>663</v>
      </c>
    </row>
    <row r="1270" spans="1:19" ht="12.75" customHeight="1" x14ac:dyDescent="0.3">
      <c r="A1270" s="2">
        <v>1272</v>
      </c>
      <c r="B1270" s="2" t="s">
        <v>622</v>
      </c>
      <c r="C1270" s="8" t="s">
        <v>8</v>
      </c>
      <c r="D1270" s="2" t="s">
        <v>33</v>
      </c>
      <c r="E1270" s="7" t="s">
        <v>10</v>
      </c>
      <c r="F1270" s="2">
        <v>0</v>
      </c>
      <c r="G1270" s="3">
        <v>21</v>
      </c>
      <c r="H1270" s="3" t="s">
        <v>10</v>
      </c>
      <c r="J1270" s="2">
        <v>1272</v>
      </c>
      <c r="K1270" s="2" t="str">
        <f t="shared" si="126"/>
        <v>D9663507</v>
      </c>
      <c r="L1270" s="2" t="str">
        <f t="shared" si="127"/>
        <v>ITA</v>
      </c>
      <c r="M1270" s="2" t="str">
        <f t="shared" si="128"/>
        <v>zan VETRI</v>
      </c>
      <c r="N1270" s="2" t="str">
        <f t="shared" si="129"/>
        <v>terminato</v>
      </c>
      <c r="O1270" s="2">
        <v>0</v>
      </c>
      <c r="P1270" s="3">
        <v>21</v>
      </c>
      <c r="Q1270" s="3" t="str">
        <f t="shared" si="130"/>
        <v/>
      </c>
      <c r="R1270" s="3" t="str">
        <f t="shared" si="131"/>
        <v>ITA-zan VETRI-21</v>
      </c>
      <c r="S1270" s="3" t="str">
        <f t="shared" si="132"/>
        <v>663</v>
      </c>
    </row>
    <row r="1271" spans="1:19" ht="12.75" customHeight="1" x14ac:dyDescent="0.3">
      <c r="A1271" s="2">
        <v>1273</v>
      </c>
      <c r="B1271" s="2" t="s">
        <v>622</v>
      </c>
      <c r="C1271" s="8" t="s">
        <v>8</v>
      </c>
      <c r="D1271" s="2" t="s">
        <v>33</v>
      </c>
      <c r="F1271" s="2">
        <v>20</v>
      </c>
      <c r="G1271" s="3">
        <v>29</v>
      </c>
      <c r="H1271" s="3" t="str">
        <f>IF(E1271="","non terminato","terminato")</f>
        <v>non terminato</v>
      </c>
      <c r="J1271" s="2">
        <v>1273</v>
      </c>
      <c r="K1271" s="2" t="str">
        <f t="shared" si="126"/>
        <v>D9663507</v>
      </c>
      <c r="L1271" s="2" t="str">
        <f t="shared" si="127"/>
        <v>ITA</v>
      </c>
      <c r="M1271" s="2" t="str">
        <f t="shared" si="128"/>
        <v>zan VETRI</v>
      </c>
      <c r="N1271" s="2" t="str">
        <f t="shared" si="129"/>
        <v/>
      </c>
      <c r="O1271" s="2">
        <v>20</v>
      </c>
      <c r="P1271" s="3">
        <v>29</v>
      </c>
      <c r="Q1271" s="3">
        <f t="shared" si="130"/>
        <v>580</v>
      </c>
      <c r="R1271" s="3" t="str">
        <f t="shared" si="131"/>
        <v>ITA-zan VETRI-29</v>
      </c>
      <c r="S1271" s="3" t="str">
        <f t="shared" si="132"/>
        <v>663</v>
      </c>
    </row>
    <row r="1272" spans="1:19" ht="12.75" customHeight="1" x14ac:dyDescent="0.3">
      <c r="A1272" s="2">
        <v>1274</v>
      </c>
      <c r="B1272" s="2" t="s">
        <v>623</v>
      </c>
      <c r="C1272" s="8" t="s">
        <v>8</v>
      </c>
      <c r="D1272" s="2" t="s">
        <v>44</v>
      </c>
      <c r="F1272" s="2">
        <v>20</v>
      </c>
      <c r="G1272" s="3">
        <v>10</v>
      </c>
      <c r="H1272" s="3" t="str">
        <f>IF(E1272="","non terminato","terminato")</f>
        <v>non terminato</v>
      </c>
      <c r="J1272" s="2">
        <v>1274</v>
      </c>
      <c r="K1272" s="2" t="str">
        <f t="shared" si="126"/>
        <v>F4602343</v>
      </c>
      <c r="L1272" s="2" t="str">
        <f t="shared" si="127"/>
        <v>ITA</v>
      </c>
      <c r="M1272" s="2" t="str">
        <f t="shared" si="128"/>
        <v>zan pin SPA</v>
      </c>
      <c r="N1272" s="2" t="str">
        <f t="shared" si="129"/>
        <v/>
      </c>
      <c r="O1272" s="2">
        <v>20</v>
      </c>
      <c r="P1272" s="3">
        <v>10</v>
      </c>
      <c r="Q1272" s="3">
        <f t="shared" si="130"/>
        <v>200</v>
      </c>
      <c r="R1272" s="3" t="str">
        <f t="shared" si="131"/>
        <v>ITA-zan pin SPA-10</v>
      </c>
      <c r="S1272" s="3" t="str">
        <f t="shared" si="132"/>
        <v>602</v>
      </c>
    </row>
    <row r="1273" spans="1:19" ht="12.75" customHeight="1" x14ac:dyDescent="0.3">
      <c r="A1273" s="2">
        <v>1275</v>
      </c>
      <c r="B1273" s="2" t="s">
        <v>623</v>
      </c>
      <c r="C1273" s="8" t="s">
        <v>8</v>
      </c>
      <c r="D1273" s="2" t="s">
        <v>44</v>
      </c>
      <c r="F1273" s="2">
        <v>20</v>
      </c>
      <c r="G1273" s="3">
        <v>16</v>
      </c>
      <c r="H1273" s="3" t="str">
        <f>IF(E1273="","non terminato","terminato")</f>
        <v>non terminato</v>
      </c>
      <c r="J1273" s="2">
        <v>1275</v>
      </c>
      <c r="K1273" s="2" t="str">
        <f t="shared" si="126"/>
        <v>F4602343</v>
      </c>
      <c r="L1273" s="2" t="str">
        <f t="shared" si="127"/>
        <v>ITA</v>
      </c>
      <c r="M1273" s="2" t="str">
        <f t="shared" si="128"/>
        <v>zan pin SPA</v>
      </c>
      <c r="N1273" s="2" t="str">
        <f t="shared" si="129"/>
        <v/>
      </c>
      <c r="O1273" s="2">
        <v>20</v>
      </c>
      <c r="P1273" s="3">
        <v>16</v>
      </c>
      <c r="Q1273" s="3">
        <f t="shared" si="130"/>
        <v>320</v>
      </c>
      <c r="R1273" s="3" t="str">
        <f t="shared" si="131"/>
        <v>ITA-zan pin SPA-16</v>
      </c>
      <c r="S1273" s="3" t="str">
        <f t="shared" si="132"/>
        <v>602</v>
      </c>
    </row>
    <row r="1274" spans="1:19" ht="12.75" customHeight="1" x14ac:dyDescent="0.3">
      <c r="A1274" s="2">
        <v>1276</v>
      </c>
      <c r="B1274" s="2" t="s">
        <v>623</v>
      </c>
      <c r="C1274" s="8" t="s">
        <v>8</v>
      </c>
      <c r="D1274" s="2" t="s">
        <v>44</v>
      </c>
      <c r="E1274" s="7" t="s">
        <v>10</v>
      </c>
      <c r="F1274" s="2">
        <v>0</v>
      </c>
      <c r="G1274" s="3">
        <v>22</v>
      </c>
      <c r="H1274" s="3" t="s">
        <v>10</v>
      </c>
      <c r="J1274" s="2">
        <v>1276</v>
      </c>
      <c r="K1274" s="2" t="str">
        <f t="shared" si="126"/>
        <v>F4602343</v>
      </c>
      <c r="L1274" s="2" t="str">
        <f t="shared" si="127"/>
        <v>ITA</v>
      </c>
      <c r="M1274" s="2" t="str">
        <f t="shared" si="128"/>
        <v>zan pin SPA</v>
      </c>
      <c r="N1274" s="2" t="str">
        <f t="shared" si="129"/>
        <v>terminato</v>
      </c>
      <c r="O1274" s="2">
        <v>0</v>
      </c>
      <c r="P1274" s="3">
        <v>22</v>
      </c>
      <c r="Q1274" s="3" t="str">
        <f t="shared" si="130"/>
        <v/>
      </c>
      <c r="R1274" s="3" t="str">
        <f t="shared" si="131"/>
        <v>ITA-zan pin SPA-22</v>
      </c>
      <c r="S1274" s="3" t="str">
        <f t="shared" si="132"/>
        <v>602</v>
      </c>
    </row>
    <row r="1275" spans="1:19" ht="12.75" customHeight="1" x14ac:dyDescent="0.3">
      <c r="A1275" s="2">
        <v>1277</v>
      </c>
      <c r="B1275" s="2" t="s">
        <v>623</v>
      </c>
      <c r="C1275" s="8" t="s">
        <v>8</v>
      </c>
      <c r="D1275" s="2" t="s">
        <v>44</v>
      </c>
      <c r="F1275" s="2">
        <v>30</v>
      </c>
      <c r="G1275" s="3">
        <v>26</v>
      </c>
      <c r="H1275" s="3" t="str">
        <f>IF(E1275="","non terminato","terminato")</f>
        <v>non terminato</v>
      </c>
      <c r="J1275" s="2">
        <v>1277</v>
      </c>
      <c r="K1275" s="2" t="str">
        <f t="shared" si="126"/>
        <v>F4602343</v>
      </c>
      <c r="L1275" s="2" t="str">
        <f t="shared" si="127"/>
        <v>ITA</v>
      </c>
      <c r="M1275" s="2" t="str">
        <f t="shared" si="128"/>
        <v>zan pin SPA</v>
      </c>
      <c r="N1275" s="2" t="str">
        <f t="shared" si="129"/>
        <v/>
      </c>
      <c r="O1275" s="2">
        <v>30</v>
      </c>
      <c r="P1275" s="3">
        <v>26</v>
      </c>
      <c r="Q1275" s="3">
        <f t="shared" si="130"/>
        <v>780</v>
      </c>
      <c r="R1275" s="3" t="str">
        <f t="shared" si="131"/>
        <v>ITA-zan pin SPA-26</v>
      </c>
      <c r="S1275" s="3" t="str">
        <f t="shared" si="132"/>
        <v>602</v>
      </c>
    </row>
    <row r="1276" spans="1:19" ht="12.75" customHeight="1" x14ac:dyDescent="0.3">
      <c r="A1276" s="2">
        <v>1278</v>
      </c>
      <c r="B1276" s="2" t="s">
        <v>624</v>
      </c>
      <c r="C1276" s="8" t="s">
        <v>8</v>
      </c>
      <c r="D1276" s="2" t="s">
        <v>94</v>
      </c>
      <c r="F1276" s="2">
        <v>30</v>
      </c>
      <c r="G1276" s="3">
        <v>14</v>
      </c>
      <c r="H1276" s="3" t="str">
        <f>IF(E1276="","non terminato","terminato")</f>
        <v>non terminato</v>
      </c>
      <c r="J1276" s="2">
        <v>1278</v>
      </c>
      <c r="K1276" s="2" t="str">
        <f t="shared" si="126"/>
        <v>C7357221</v>
      </c>
      <c r="L1276" s="2" t="str">
        <f t="shared" si="127"/>
        <v>ITA</v>
      </c>
      <c r="M1276" s="2" t="str">
        <f t="shared" si="128"/>
        <v>zan SPA</v>
      </c>
      <c r="N1276" s="2" t="str">
        <f t="shared" si="129"/>
        <v/>
      </c>
      <c r="O1276" s="2">
        <v>30</v>
      </c>
      <c r="P1276" s="3">
        <v>14</v>
      </c>
      <c r="Q1276" s="3">
        <f t="shared" si="130"/>
        <v>420</v>
      </c>
      <c r="R1276" s="3" t="str">
        <f t="shared" si="131"/>
        <v>ITA-zan SPA-14</v>
      </c>
      <c r="S1276" s="3" t="str">
        <f t="shared" si="132"/>
        <v>357</v>
      </c>
    </row>
    <row r="1277" spans="1:19" ht="12.75" customHeight="1" x14ac:dyDescent="0.3">
      <c r="A1277" s="2">
        <v>1279</v>
      </c>
      <c r="B1277" s="2" t="s">
        <v>625</v>
      </c>
      <c r="C1277" s="2" t="s">
        <v>27</v>
      </c>
      <c r="D1277" s="2" t="s">
        <v>33</v>
      </c>
      <c r="E1277" s="7" t="s">
        <v>10</v>
      </c>
      <c r="F1277" s="2">
        <v>0</v>
      </c>
      <c r="G1277" s="3">
        <v>39</v>
      </c>
      <c r="H1277" s="3" t="s">
        <v>10</v>
      </c>
      <c r="J1277" s="2">
        <v>1279</v>
      </c>
      <c r="K1277" s="2" t="str">
        <f t="shared" si="126"/>
        <v>F1012477</v>
      </c>
      <c r="L1277" s="2" t="str">
        <f t="shared" si="127"/>
        <v>NON PRESENTE</v>
      </c>
      <c r="M1277" s="2" t="str">
        <f t="shared" si="128"/>
        <v>zan VETRI</v>
      </c>
      <c r="N1277" s="2" t="str">
        <f t="shared" si="129"/>
        <v>terminato</v>
      </c>
      <c r="O1277" s="2">
        <v>0</v>
      </c>
      <c r="P1277" s="3">
        <v>39</v>
      </c>
      <c r="Q1277" s="3" t="str">
        <f t="shared" si="130"/>
        <v/>
      </c>
      <c r="R1277" s="3" t="str">
        <f t="shared" si="131"/>
        <v>NON PRESENTE-zan VETRI-39</v>
      </c>
      <c r="S1277" s="3" t="str">
        <f t="shared" si="132"/>
        <v>012</v>
      </c>
    </row>
    <row r="1278" spans="1:19" ht="12.75" customHeight="1" x14ac:dyDescent="0.3">
      <c r="A1278" s="2">
        <v>1280</v>
      </c>
      <c r="B1278" s="2" t="s">
        <v>626</v>
      </c>
      <c r="C1278" s="8" t="s">
        <v>8</v>
      </c>
      <c r="D1278" s="2" t="s">
        <v>33</v>
      </c>
      <c r="F1278" s="2">
        <v>20</v>
      </c>
      <c r="G1278" s="3">
        <v>14</v>
      </c>
      <c r="H1278" s="3" t="str">
        <f>IF(E1278="","non terminato","terminato")</f>
        <v>non terminato</v>
      </c>
      <c r="J1278" s="2">
        <v>1280</v>
      </c>
      <c r="K1278" s="2" t="str">
        <f t="shared" si="126"/>
        <v>S6079652</v>
      </c>
      <c r="L1278" s="2" t="str">
        <f t="shared" si="127"/>
        <v>ITA</v>
      </c>
      <c r="M1278" s="2" t="str">
        <f t="shared" si="128"/>
        <v>zan VETRI</v>
      </c>
      <c r="N1278" s="2" t="str">
        <f t="shared" si="129"/>
        <v/>
      </c>
      <c r="O1278" s="2">
        <v>20</v>
      </c>
      <c r="P1278" s="3">
        <v>14</v>
      </c>
      <c r="Q1278" s="3">
        <f t="shared" si="130"/>
        <v>280</v>
      </c>
      <c r="R1278" s="3" t="str">
        <f t="shared" si="131"/>
        <v>ITA-zan VETRI-14</v>
      </c>
      <c r="S1278" s="3" t="str">
        <f t="shared" si="132"/>
        <v>079</v>
      </c>
    </row>
    <row r="1279" spans="1:19" ht="12.75" customHeight="1" x14ac:dyDescent="0.3">
      <c r="A1279" s="2">
        <v>1281</v>
      </c>
      <c r="B1279" s="2" t="s">
        <v>626</v>
      </c>
      <c r="C1279" s="8" t="s">
        <v>8</v>
      </c>
      <c r="D1279" s="2" t="s">
        <v>33</v>
      </c>
      <c r="E1279" s="7" t="s">
        <v>10</v>
      </c>
      <c r="F1279" s="2">
        <v>0</v>
      </c>
      <c r="G1279" s="3">
        <v>29</v>
      </c>
      <c r="H1279" s="3" t="s">
        <v>10</v>
      </c>
      <c r="J1279" s="2">
        <v>1281</v>
      </c>
      <c r="K1279" s="2" t="str">
        <f t="shared" si="126"/>
        <v>S6079652</v>
      </c>
      <c r="L1279" s="2" t="str">
        <f t="shared" si="127"/>
        <v>ITA</v>
      </c>
      <c r="M1279" s="2" t="str">
        <f t="shared" si="128"/>
        <v>zan VETRI</v>
      </c>
      <c r="N1279" s="2" t="str">
        <f t="shared" si="129"/>
        <v>terminato</v>
      </c>
      <c r="O1279" s="2">
        <v>0</v>
      </c>
      <c r="P1279" s="3">
        <v>29</v>
      </c>
      <c r="Q1279" s="3" t="str">
        <f t="shared" si="130"/>
        <v/>
      </c>
      <c r="R1279" s="3" t="str">
        <f t="shared" si="131"/>
        <v>ITA-zan VETRI-29</v>
      </c>
      <c r="S1279" s="3" t="str">
        <f t="shared" si="132"/>
        <v>079</v>
      </c>
    </row>
    <row r="1280" spans="1:19" ht="12.75" customHeight="1" x14ac:dyDescent="0.3">
      <c r="A1280" s="2">
        <v>1282</v>
      </c>
      <c r="B1280" s="2" t="s">
        <v>627</v>
      </c>
      <c r="C1280" s="8" t="s">
        <v>8</v>
      </c>
      <c r="D1280" s="2" t="s">
        <v>44</v>
      </c>
      <c r="E1280" s="7" t="s">
        <v>10</v>
      </c>
      <c r="F1280" s="2">
        <v>0</v>
      </c>
      <c r="G1280" s="3">
        <v>35</v>
      </c>
      <c r="H1280" s="3" t="s">
        <v>10</v>
      </c>
      <c r="J1280" s="2">
        <v>1282</v>
      </c>
      <c r="K1280" s="2" t="str">
        <f t="shared" si="126"/>
        <v>G2559642</v>
      </c>
      <c r="L1280" s="2" t="str">
        <f t="shared" si="127"/>
        <v>ITA</v>
      </c>
      <c r="M1280" s="2" t="str">
        <f t="shared" si="128"/>
        <v>zan pin SPA</v>
      </c>
      <c r="N1280" s="2" t="str">
        <f t="shared" si="129"/>
        <v>terminato</v>
      </c>
      <c r="O1280" s="2">
        <v>0</v>
      </c>
      <c r="P1280" s="3">
        <v>35</v>
      </c>
      <c r="Q1280" s="3" t="str">
        <f t="shared" si="130"/>
        <v/>
      </c>
      <c r="R1280" s="3" t="str">
        <f t="shared" si="131"/>
        <v>ITA-zan pin SPA-35</v>
      </c>
      <c r="S1280" s="3" t="str">
        <f t="shared" si="132"/>
        <v>559</v>
      </c>
    </row>
    <row r="1281" spans="1:19" ht="12.75" customHeight="1" x14ac:dyDescent="0.3">
      <c r="A1281" s="2">
        <v>1283</v>
      </c>
      <c r="B1281" s="2" t="s">
        <v>628</v>
      </c>
      <c r="C1281" s="8" t="s">
        <v>8</v>
      </c>
      <c r="D1281" s="2" t="s">
        <v>33</v>
      </c>
      <c r="E1281" s="7" t="s">
        <v>10</v>
      </c>
      <c r="F1281" s="2">
        <v>0</v>
      </c>
      <c r="G1281" s="3">
        <v>12</v>
      </c>
      <c r="H1281" s="3" t="s">
        <v>10</v>
      </c>
      <c r="J1281" s="2">
        <v>1283</v>
      </c>
      <c r="K1281" s="2" t="str">
        <f t="shared" si="126"/>
        <v>M7274041</v>
      </c>
      <c r="L1281" s="2" t="str">
        <f t="shared" si="127"/>
        <v>ITA</v>
      </c>
      <c r="M1281" s="2" t="str">
        <f t="shared" si="128"/>
        <v>zan VETRI</v>
      </c>
      <c r="N1281" s="2" t="str">
        <f t="shared" si="129"/>
        <v>terminato</v>
      </c>
      <c r="O1281" s="2">
        <v>0</v>
      </c>
      <c r="P1281" s="3">
        <v>12</v>
      </c>
      <c r="Q1281" s="3" t="str">
        <f t="shared" si="130"/>
        <v/>
      </c>
      <c r="R1281" s="3" t="str">
        <f t="shared" si="131"/>
        <v>ITA-zan VETRI-12</v>
      </c>
      <c r="S1281" s="3" t="str">
        <f t="shared" si="132"/>
        <v>274</v>
      </c>
    </row>
    <row r="1282" spans="1:19" ht="12.75" customHeight="1" x14ac:dyDescent="0.3">
      <c r="A1282" s="2">
        <v>1284</v>
      </c>
      <c r="B1282" s="2" t="s">
        <v>629</v>
      </c>
      <c r="C1282" s="8" t="s">
        <v>8</v>
      </c>
      <c r="D1282" s="2" t="s">
        <v>94</v>
      </c>
      <c r="E1282" s="7" t="s">
        <v>10</v>
      </c>
      <c r="F1282" s="2">
        <v>0</v>
      </c>
      <c r="G1282" s="3">
        <v>17</v>
      </c>
      <c r="H1282" s="3" t="s">
        <v>10</v>
      </c>
      <c r="J1282" s="2">
        <v>1284</v>
      </c>
      <c r="K1282" s="2" t="str">
        <f t="shared" ref="K1282:K1345" si="133">TRIM(B1282)</f>
        <v>S2092380</v>
      </c>
      <c r="L1282" s="2" t="str">
        <f t="shared" ref="L1282:L1345" si="134">TRIM(C1282)</f>
        <v>ITA</v>
      </c>
      <c r="M1282" s="2" t="str">
        <f t="shared" ref="M1282:M1345" si="135">TRIM(D1282)</f>
        <v>zan SPA</v>
      </c>
      <c r="N1282" s="2" t="str">
        <f t="shared" ref="N1282:N1345" si="136">TRIM(E1282)</f>
        <v>terminato</v>
      </c>
      <c r="O1282" s="2">
        <v>0</v>
      </c>
      <c r="P1282" s="3">
        <v>17</v>
      </c>
      <c r="Q1282" s="3" t="str">
        <f t="shared" si="130"/>
        <v/>
      </c>
      <c r="R1282" s="3" t="str">
        <f t="shared" si="131"/>
        <v>ITA-zan SPA-17</v>
      </c>
      <c r="S1282" s="3" t="str">
        <f t="shared" si="132"/>
        <v>092</v>
      </c>
    </row>
    <row r="1283" spans="1:19" ht="12.75" customHeight="1" x14ac:dyDescent="0.3">
      <c r="A1283" s="2">
        <v>1285</v>
      </c>
      <c r="B1283" s="2" t="s">
        <v>630</v>
      </c>
      <c r="C1283" s="2" t="s">
        <v>13</v>
      </c>
      <c r="D1283" s="2" t="s">
        <v>12</v>
      </c>
      <c r="E1283" s="7" t="s">
        <v>10</v>
      </c>
      <c r="F1283" s="2">
        <v>0</v>
      </c>
      <c r="G1283" s="3">
        <v>31</v>
      </c>
      <c r="H1283" s="3" t="s">
        <v>10</v>
      </c>
      <c r="J1283" s="2">
        <v>1285</v>
      </c>
      <c r="K1283" s="2" t="str">
        <f t="shared" si="133"/>
        <v>A8105597</v>
      </c>
      <c r="L1283" s="2" t="str">
        <f t="shared" si="134"/>
        <v>EGY</v>
      </c>
      <c r="M1283" s="2" t="str">
        <f t="shared" si="135"/>
        <v>ccc order</v>
      </c>
      <c r="N1283" s="2" t="str">
        <f t="shared" si="136"/>
        <v>terminato</v>
      </c>
      <c r="O1283" s="2">
        <v>0</v>
      </c>
      <c r="P1283" s="3">
        <v>31</v>
      </c>
      <c r="Q1283" s="3" t="str">
        <f t="shared" ref="Q1283:Q1346" si="137">IF(F1283=0,"",F1283*G1283)</f>
        <v/>
      </c>
      <c r="R1283" s="3" t="str">
        <f t="shared" ref="R1283:R1346" si="138">_xlfn.CONCAT(C1283,"-",D1283,"-",G1283)</f>
        <v>EGY-ccc order-31</v>
      </c>
      <c r="S1283" s="3" t="str">
        <f t="shared" ref="S1283:S1346" si="139">MID(B1283,3,3)</f>
        <v>105</v>
      </c>
    </row>
    <row r="1284" spans="1:19" ht="12.75" customHeight="1" x14ac:dyDescent="0.3">
      <c r="A1284" s="2">
        <v>1286</v>
      </c>
      <c r="B1284" s="2" t="s">
        <v>630</v>
      </c>
      <c r="C1284" s="2" t="s">
        <v>13</v>
      </c>
      <c r="D1284" s="2" t="s">
        <v>12</v>
      </c>
      <c r="F1284" s="2">
        <v>20</v>
      </c>
      <c r="G1284" s="3">
        <v>15</v>
      </c>
      <c r="H1284" s="3" t="str">
        <f>IF(E1284="","non terminato","terminato")</f>
        <v>non terminato</v>
      </c>
      <c r="J1284" s="2">
        <v>1286</v>
      </c>
      <c r="K1284" s="2" t="str">
        <f t="shared" si="133"/>
        <v>A8105597</v>
      </c>
      <c r="L1284" s="2" t="str">
        <f t="shared" si="134"/>
        <v>EGY</v>
      </c>
      <c r="M1284" s="2" t="str">
        <f t="shared" si="135"/>
        <v>ccc order</v>
      </c>
      <c r="N1284" s="2" t="str">
        <f t="shared" si="136"/>
        <v/>
      </c>
      <c r="O1284" s="2">
        <v>20</v>
      </c>
      <c r="P1284" s="3">
        <v>15</v>
      </c>
      <c r="Q1284" s="3">
        <f t="shared" si="137"/>
        <v>300</v>
      </c>
      <c r="R1284" s="3" t="str">
        <f t="shared" si="138"/>
        <v>EGY-ccc order-15</v>
      </c>
      <c r="S1284" s="3" t="str">
        <f t="shared" si="139"/>
        <v>105</v>
      </c>
    </row>
    <row r="1285" spans="1:19" ht="12.75" customHeight="1" x14ac:dyDescent="0.3">
      <c r="A1285" s="2">
        <v>1287</v>
      </c>
      <c r="B1285" s="2" t="s">
        <v>630</v>
      </c>
      <c r="C1285" s="2" t="s">
        <v>13</v>
      </c>
      <c r="D1285" s="2" t="s">
        <v>12</v>
      </c>
      <c r="F1285" s="2">
        <v>20</v>
      </c>
      <c r="G1285" s="3">
        <v>31</v>
      </c>
      <c r="H1285" s="3" t="str">
        <f>IF(E1285="","non terminato","terminato")</f>
        <v>non terminato</v>
      </c>
      <c r="J1285" s="2">
        <v>1287</v>
      </c>
      <c r="K1285" s="2" t="str">
        <f t="shared" si="133"/>
        <v>A8105597</v>
      </c>
      <c r="L1285" s="2" t="str">
        <f t="shared" si="134"/>
        <v>EGY</v>
      </c>
      <c r="M1285" s="2" t="str">
        <f t="shared" si="135"/>
        <v>ccc order</v>
      </c>
      <c r="N1285" s="2" t="str">
        <f t="shared" si="136"/>
        <v/>
      </c>
      <c r="O1285" s="2">
        <v>20</v>
      </c>
      <c r="P1285" s="3">
        <v>31</v>
      </c>
      <c r="Q1285" s="3">
        <f t="shared" si="137"/>
        <v>620</v>
      </c>
      <c r="R1285" s="3" t="str">
        <f t="shared" si="138"/>
        <v>EGY-ccc order-31</v>
      </c>
      <c r="S1285" s="3" t="str">
        <f t="shared" si="139"/>
        <v>105</v>
      </c>
    </row>
    <row r="1286" spans="1:19" ht="12.75" customHeight="1" x14ac:dyDescent="0.3">
      <c r="A1286" s="2">
        <v>1288</v>
      </c>
      <c r="B1286" s="2" t="s">
        <v>630</v>
      </c>
      <c r="C1286" s="2" t="s">
        <v>13</v>
      </c>
      <c r="D1286" s="2" t="s">
        <v>12</v>
      </c>
      <c r="F1286" s="2">
        <v>30</v>
      </c>
      <c r="G1286" s="3">
        <v>40</v>
      </c>
      <c r="H1286" s="3" t="str">
        <f>IF(E1286="","non terminato","terminato")</f>
        <v>non terminato</v>
      </c>
      <c r="J1286" s="2">
        <v>1288</v>
      </c>
      <c r="K1286" s="2" t="str">
        <f t="shared" si="133"/>
        <v>A8105597</v>
      </c>
      <c r="L1286" s="2" t="str">
        <f t="shared" si="134"/>
        <v>EGY</v>
      </c>
      <c r="M1286" s="2" t="str">
        <f t="shared" si="135"/>
        <v>ccc order</v>
      </c>
      <c r="N1286" s="2" t="str">
        <f t="shared" si="136"/>
        <v/>
      </c>
      <c r="O1286" s="2">
        <v>30</v>
      </c>
      <c r="P1286" s="3">
        <v>40</v>
      </c>
      <c r="Q1286" s="3">
        <f t="shared" si="137"/>
        <v>1200</v>
      </c>
      <c r="R1286" s="3" t="str">
        <f t="shared" si="138"/>
        <v>EGY-ccc order-40</v>
      </c>
      <c r="S1286" s="3" t="str">
        <f t="shared" si="139"/>
        <v>105</v>
      </c>
    </row>
    <row r="1287" spans="1:19" ht="12.75" customHeight="1" x14ac:dyDescent="0.3">
      <c r="A1287" s="2">
        <v>1289</v>
      </c>
      <c r="B1287" s="2" t="s">
        <v>631</v>
      </c>
      <c r="C1287" s="8" t="s">
        <v>8</v>
      </c>
      <c r="D1287" s="2" t="s">
        <v>33</v>
      </c>
      <c r="F1287" s="2">
        <v>20</v>
      </c>
      <c r="G1287" s="3">
        <v>37</v>
      </c>
      <c r="H1287" s="3" t="str">
        <f>IF(E1287="","non terminato","terminato")</f>
        <v>non terminato</v>
      </c>
      <c r="J1287" s="2">
        <v>1289</v>
      </c>
      <c r="K1287" s="2" t="str">
        <f t="shared" si="133"/>
        <v>M3729329</v>
      </c>
      <c r="L1287" s="2" t="str">
        <f t="shared" si="134"/>
        <v>ITA</v>
      </c>
      <c r="M1287" s="2" t="str">
        <f t="shared" si="135"/>
        <v>zan VETRI</v>
      </c>
      <c r="N1287" s="2" t="str">
        <f t="shared" si="136"/>
        <v/>
      </c>
      <c r="O1287" s="2">
        <v>20</v>
      </c>
      <c r="P1287" s="3">
        <v>37</v>
      </c>
      <c r="Q1287" s="3">
        <f t="shared" si="137"/>
        <v>740</v>
      </c>
      <c r="R1287" s="3" t="str">
        <f t="shared" si="138"/>
        <v>ITA-zan VETRI-37</v>
      </c>
      <c r="S1287" s="3" t="str">
        <f t="shared" si="139"/>
        <v>729</v>
      </c>
    </row>
    <row r="1288" spans="1:19" ht="12.75" customHeight="1" x14ac:dyDescent="0.3">
      <c r="A1288" s="2">
        <v>1290</v>
      </c>
      <c r="B1288" s="2" t="s">
        <v>631</v>
      </c>
      <c r="C1288" s="8" t="s">
        <v>8</v>
      </c>
      <c r="D1288" s="2" t="s">
        <v>33</v>
      </c>
      <c r="F1288" s="2">
        <v>30</v>
      </c>
      <c r="G1288" s="3">
        <v>21</v>
      </c>
      <c r="H1288" s="3" t="str">
        <f>IF(E1288="","non terminato","terminato")</f>
        <v>non terminato</v>
      </c>
      <c r="J1288" s="2">
        <v>1290</v>
      </c>
      <c r="K1288" s="2" t="str">
        <f t="shared" si="133"/>
        <v>M3729329</v>
      </c>
      <c r="L1288" s="2" t="str">
        <f t="shared" si="134"/>
        <v>ITA</v>
      </c>
      <c r="M1288" s="2" t="str">
        <f t="shared" si="135"/>
        <v>zan VETRI</v>
      </c>
      <c r="N1288" s="2" t="str">
        <f t="shared" si="136"/>
        <v/>
      </c>
      <c r="O1288" s="2">
        <v>30</v>
      </c>
      <c r="P1288" s="3">
        <v>21</v>
      </c>
      <c r="Q1288" s="3">
        <f t="shared" si="137"/>
        <v>630</v>
      </c>
      <c r="R1288" s="3" t="str">
        <f t="shared" si="138"/>
        <v>ITA-zan VETRI-21</v>
      </c>
      <c r="S1288" s="3" t="str">
        <f t="shared" si="139"/>
        <v>729</v>
      </c>
    </row>
    <row r="1289" spans="1:19" ht="12.75" customHeight="1" x14ac:dyDescent="0.3">
      <c r="A1289" s="2">
        <v>1291</v>
      </c>
      <c r="B1289" s="2" t="s">
        <v>631</v>
      </c>
      <c r="C1289" s="8" t="s">
        <v>8</v>
      </c>
      <c r="D1289" s="2" t="s">
        <v>33</v>
      </c>
      <c r="E1289" s="7" t="s">
        <v>10</v>
      </c>
      <c r="F1289" s="2">
        <v>0</v>
      </c>
      <c r="G1289" s="3">
        <v>36</v>
      </c>
      <c r="H1289" s="3" t="s">
        <v>10</v>
      </c>
      <c r="J1289" s="2">
        <v>1291</v>
      </c>
      <c r="K1289" s="2" t="str">
        <f t="shared" si="133"/>
        <v>M3729329</v>
      </c>
      <c r="L1289" s="2" t="str">
        <f t="shared" si="134"/>
        <v>ITA</v>
      </c>
      <c r="M1289" s="2" t="str">
        <f t="shared" si="135"/>
        <v>zan VETRI</v>
      </c>
      <c r="N1289" s="2" t="str">
        <f t="shared" si="136"/>
        <v>terminato</v>
      </c>
      <c r="O1289" s="2">
        <v>0</v>
      </c>
      <c r="P1289" s="3">
        <v>36</v>
      </c>
      <c r="Q1289" s="3" t="str">
        <f t="shared" si="137"/>
        <v/>
      </c>
      <c r="R1289" s="3" t="str">
        <f t="shared" si="138"/>
        <v>ITA-zan VETRI-36</v>
      </c>
      <c r="S1289" s="3" t="str">
        <f t="shared" si="139"/>
        <v>729</v>
      </c>
    </row>
    <row r="1290" spans="1:19" ht="12.75" customHeight="1" x14ac:dyDescent="0.3">
      <c r="A1290" s="2">
        <v>1292</v>
      </c>
      <c r="B1290" s="2" t="s">
        <v>632</v>
      </c>
      <c r="C1290" s="8" t="s">
        <v>8</v>
      </c>
      <c r="D1290" s="2" t="s">
        <v>9</v>
      </c>
      <c r="F1290" s="2">
        <v>30</v>
      </c>
      <c r="G1290" s="3">
        <v>19</v>
      </c>
      <c r="H1290" s="3" t="str">
        <f>IF(E1290="","non terminato","terminato")</f>
        <v>non terminato</v>
      </c>
      <c r="J1290" s="2">
        <v>1292</v>
      </c>
      <c r="K1290" s="2" t="str">
        <f t="shared" si="133"/>
        <v>V7691309</v>
      </c>
      <c r="L1290" s="2" t="str">
        <f t="shared" si="134"/>
        <v>ITA</v>
      </c>
      <c r="M1290" s="2" t="str">
        <f t="shared" si="135"/>
        <v>SG</v>
      </c>
      <c r="N1290" s="2" t="str">
        <f t="shared" si="136"/>
        <v/>
      </c>
      <c r="O1290" s="2">
        <v>30</v>
      </c>
      <c r="P1290" s="3">
        <v>19</v>
      </c>
      <c r="Q1290" s="3">
        <f t="shared" si="137"/>
        <v>570</v>
      </c>
      <c r="R1290" s="3" t="str">
        <f t="shared" si="138"/>
        <v>ITA-SG-19</v>
      </c>
      <c r="S1290" s="3" t="str">
        <f t="shared" si="139"/>
        <v>691</v>
      </c>
    </row>
    <row r="1291" spans="1:19" ht="12.75" customHeight="1" x14ac:dyDescent="0.3">
      <c r="A1291" s="2">
        <v>1293</v>
      </c>
      <c r="B1291" s="2" t="s">
        <v>632</v>
      </c>
      <c r="C1291" s="8" t="s">
        <v>8</v>
      </c>
      <c r="D1291" s="2" t="s">
        <v>9</v>
      </c>
      <c r="F1291" s="2">
        <v>20</v>
      </c>
      <c r="G1291" s="3">
        <v>15</v>
      </c>
      <c r="H1291" s="3" t="str">
        <f>IF(E1291="","non terminato","terminato")</f>
        <v>non terminato</v>
      </c>
      <c r="J1291" s="2">
        <v>1293</v>
      </c>
      <c r="K1291" s="2" t="str">
        <f t="shared" si="133"/>
        <v>V7691309</v>
      </c>
      <c r="L1291" s="2" t="str">
        <f t="shared" si="134"/>
        <v>ITA</v>
      </c>
      <c r="M1291" s="2" t="str">
        <f t="shared" si="135"/>
        <v>SG</v>
      </c>
      <c r="N1291" s="2" t="str">
        <f t="shared" si="136"/>
        <v/>
      </c>
      <c r="O1291" s="2">
        <v>20</v>
      </c>
      <c r="P1291" s="3">
        <v>15</v>
      </c>
      <c r="Q1291" s="3">
        <f t="shared" si="137"/>
        <v>300</v>
      </c>
      <c r="R1291" s="3" t="str">
        <f t="shared" si="138"/>
        <v>ITA-SG-15</v>
      </c>
      <c r="S1291" s="3" t="str">
        <f t="shared" si="139"/>
        <v>691</v>
      </c>
    </row>
    <row r="1292" spans="1:19" ht="12.75" customHeight="1" x14ac:dyDescent="0.3">
      <c r="A1292" s="2">
        <v>1294</v>
      </c>
      <c r="B1292" s="2" t="s">
        <v>632</v>
      </c>
      <c r="C1292" s="8" t="s">
        <v>8</v>
      </c>
      <c r="D1292" s="2" t="s">
        <v>9</v>
      </c>
      <c r="E1292" s="7" t="s">
        <v>10</v>
      </c>
      <c r="F1292" s="2">
        <v>0</v>
      </c>
      <c r="G1292" s="3">
        <v>16</v>
      </c>
      <c r="H1292" s="3" t="s">
        <v>10</v>
      </c>
      <c r="J1292" s="2">
        <v>1294</v>
      </c>
      <c r="K1292" s="2" t="str">
        <f t="shared" si="133"/>
        <v>V7691309</v>
      </c>
      <c r="L1292" s="2" t="str">
        <f t="shared" si="134"/>
        <v>ITA</v>
      </c>
      <c r="M1292" s="2" t="str">
        <f t="shared" si="135"/>
        <v>SG</v>
      </c>
      <c r="N1292" s="2" t="str">
        <f t="shared" si="136"/>
        <v>terminato</v>
      </c>
      <c r="O1292" s="2">
        <v>0</v>
      </c>
      <c r="P1292" s="3">
        <v>16</v>
      </c>
      <c r="Q1292" s="3" t="str">
        <f t="shared" si="137"/>
        <v/>
      </c>
      <c r="R1292" s="3" t="str">
        <f t="shared" si="138"/>
        <v>ITA-SG-16</v>
      </c>
      <c r="S1292" s="3" t="str">
        <f t="shared" si="139"/>
        <v>691</v>
      </c>
    </row>
    <row r="1293" spans="1:19" ht="12.75" customHeight="1" x14ac:dyDescent="0.3">
      <c r="A1293" s="2">
        <v>1295</v>
      </c>
      <c r="B1293" s="2" t="s">
        <v>633</v>
      </c>
      <c r="C1293" s="8" t="s">
        <v>8</v>
      </c>
      <c r="D1293" s="2" t="s">
        <v>33</v>
      </c>
      <c r="E1293" s="7" t="s">
        <v>10</v>
      </c>
      <c r="F1293" s="2">
        <v>0</v>
      </c>
      <c r="G1293" s="3">
        <v>28</v>
      </c>
      <c r="H1293" s="3" t="s">
        <v>10</v>
      </c>
      <c r="J1293" s="2">
        <v>1295</v>
      </c>
      <c r="K1293" s="2" t="str">
        <f t="shared" si="133"/>
        <v>M7043554</v>
      </c>
      <c r="L1293" s="2" t="str">
        <f t="shared" si="134"/>
        <v>ITA</v>
      </c>
      <c r="M1293" s="2" t="str">
        <f t="shared" si="135"/>
        <v>zan VETRI</v>
      </c>
      <c r="N1293" s="2" t="str">
        <f t="shared" si="136"/>
        <v>terminato</v>
      </c>
      <c r="O1293" s="2">
        <v>0</v>
      </c>
      <c r="P1293" s="3">
        <v>28</v>
      </c>
      <c r="Q1293" s="3" t="str">
        <f t="shared" si="137"/>
        <v/>
      </c>
      <c r="R1293" s="3" t="str">
        <f t="shared" si="138"/>
        <v>ITA-zan VETRI-28</v>
      </c>
      <c r="S1293" s="3" t="str">
        <f t="shared" si="139"/>
        <v>043</v>
      </c>
    </row>
    <row r="1294" spans="1:19" ht="12.75" customHeight="1" x14ac:dyDescent="0.3">
      <c r="A1294" s="2">
        <v>1296</v>
      </c>
      <c r="B1294" s="2" t="s">
        <v>634</v>
      </c>
      <c r="C1294" s="8" t="s">
        <v>8</v>
      </c>
      <c r="D1294" s="2" t="s">
        <v>33</v>
      </c>
      <c r="E1294" s="7" t="s">
        <v>10</v>
      </c>
      <c r="F1294" s="2">
        <v>0</v>
      </c>
      <c r="G1294" s="3">
        <v>11</v>
      </c>
      <c r="H1294" s="3" t="s">
        <v>10</v>
      </c>
      <c r="J1294" s="2">
        <v>1296</v>
      </c>
      <c r="K1294" s="2" t="str">
        <f t="shared" si="133"/>
        <v>A9414930</v>
      </c>
      <c r="L1294" s="2" t="str">
        <f t="shared" si="134"/>
        <v>ITA</v>
      </c>
      <c r="M1294" s="2" t="str">
        <f t="shared" si="135"/>
        <v>zan VETRI</v>
      </c>
      <c r="N1294" s="2" t="str">
        <f t="shared" si="136"/>
        <v>terminato</v>
      </c>
      <c r="O1294" s="2">
        <v>0</v>
      </c>
      <c r="P1294" s="3">
        <v>11</v>
      </c>
      <c r="Q1294" s="3" t="str">
        <f t="shared" si="137"/>
        <v/>
      </c>
      <c r="R1294" s="3" t="str">
        <f t="shared" si="138"/>
        <v>ITA-zan VETRI-11</v>
      </c>
      <c r="S1294" s="3" t="str">
        <f t="shared" si="139"/>
        <v>414</v>
      </c>
    </row>
    <row r="1295" spans="1:19" ht="12.75" customHeight="1" x14ac:dyDescent="0.3">
      <c r="A1295" s="2">
        <v>1297</v>
      </c>
      <c r="B1295" s="2" t="s">
        <v>635</v>
      </c>
      <c r="C1295" s="8" t="s">
        <v>8</v>
      </c>
      <c r="D1295" s="2" t="s">
        <v>177</v>
      </c>
      <c r="E1295" s="7" t="s">
        <v>10</v>
      </c>
      <c r="F1295" s="2">
        <v>0</v>
      </c>
      <c r="G1295" s="3">
        <v>38</v>
      </c>
      <c r="H1295" s="3" t="s">
        <v>10</v>
      </c>
      <c r="J1295" s="2">
        <v>1297</v>
      </c>
      <c r="K1295" s="2" t="str">
        <f t="shared" si="133"/>
        <v>G4967721</v>
      </c>
      <c r="L1295" s="2" t="str">
        <f t="shared" si="134"/>
        <v>ITA</v>
      </c>
      <c r="M1295" s="2" t="str">
        <f t="shared" si="135"/>
        <v>mull</v>
      </c>
      <c r="N1295" s="2" t="str">
        <f t="shared" si="136"/>
        <v>terminato</v>
      </c>
      <c r="O1295" s="2">
        <v>0</v>
      </c>
      <c r="P1295" s="3">
        <v>38</v>
      </c>
      <c r="Q1295" s="3" t="str">
        <f t="shared" si="137"/>
        <v/>
      </c>
      <c r="R1295" s="3" t="str">
        <f t="shared" si="138"/>
        <v>ITA-mull-38</v>
      </c>
      <c r="S1295" s="3" t="str">
        <f t="shared" si="139"/>
        <v>967</v>
      </c>
    </row>
    <row r="1296" spans="1:19" ht="12.75" customHeight="1" x14ac:dyDescent="0.3">
      <c r="A1296" s="2">
        <v>1298</v>
      </c>
      <c r="B1296" s="2" t="s">
        <v>635</v>
      </c>
      <c r="C1296" s="8" t="s">
        <v>8</v>
      </c>
      <c r="D1296" s="2" t="s">
        <v>177</v>
      </c>
      <c r="F1296" s="2">
        <v>30</v>
      </c>
      <c r="G1296" s="3">
        <v>27</v>
      </c>
      <c r="H1296" s="3" t="str">
        <f>IF(E1296="","non terminato","terminato")</f>
        <v>non terminato</v>
      </c>
      <c r="J1296" s="2">
        <v>1298</v>
      </c>
      <c r="K1296" s="2" t="str">
        <f t="shared" si="133"/>
        <v>G4967721</v>
      </c>
      <c r="L1296" s="2" t="str">
        <f t="shared" si="134"/>
        <v>ITA</v>
      </c>
      <c r="M1296" s="2" t="str">
        <f t="shared" si="135"/>
        <v>mull</v>
      </c>
      <c r="N1296" s="2" t="str">
        <f t="shared" si="136"/>
        <v/>
      </c>
      <c r="O1296" s="2">
        <v>30</v>
      </c>
      <c r="P1296" s="3">
        <v>27</v>
      </c>
      <c r="Q1296" s="3">
        <f t="shared" si="137"/>
        <v>810</v>
      </c>
      <c r="R1296" s="3" t="str">
        <f t="shared" si="138"/>
        <v>ITA-mull-27</v>
      </c>
      <c r="S1296" s="3" t="str">
        <f t="shared" si="139"/>
        <v>967</v>
      </c>
    </row>
    <row r="1297" spans="1:19" ht="12.75" customHeight="1" x14ac:dyDescent="0.3">
      <c r="A1297" s="2">
        <v>1299</v>
      </c>
      <c r="B1297" s="2" t="s">
        <v>636</v>
      </c>
      <c r="C1297" s="8" t="s">
        <v>8</v>
      </c>
      <c r="D1297" s="2" t="s">
        <v>72</v>
      </c>
      <c r="E1297" s="7" t="s">
        <v>10</v>
      </c>
      <c r="F1297" s="2">
        <v>0</v>
      </c>
      <c r="G1297" s="3">
        <v>34</v>
      </c>
      <c r="H1297" s="3" t="s">
        <v>10</v>
      </c>
      <c r="J1297" s="2">
        <v>1299</v>
      </c>
      <c r="K1297" s="2" t="str">
        <f t="shared" si="133"/>
        <v>M7806222</v>
      </c>
      <c r="L1297" s="2" t="str">
        <f t="shared" si="134"/>
        <v>ITA</v>
      </c>
      <c r="M1297" s="2" t="str">
        <f t="shared" si="135"/>
        <v>lollo SRL</v>
      </c>
      <c r="N1297" s="2" t="str">
        <f t="shared" si="136"/>
        <v>terminato</v>
      </c>
      <c r="O1297" s="2">
        <v>0</v>
      </c>
      <c r="P1297" s="3">
        <v>34</v>
      </c>
      <c r="Q1297" s="3" t="str">
        <f t="shared" si="137"/>
        <v/>
      </c>
      <c r="R1297" s="3" t="str">
        <f t="shared" si="138"/>
        <v>ITA-lollo SRL-34</v>
      </c>
      <c r="S1297" s="3" t="str">
        <f t="shared" si="139"/>
        <v>806</v>
      </c>
    </row>
    <row r="1298" spans="1:19" ht="12.75" customHeight="1" x14ac:dyDescent="0.3">
      <c r="A1298" s="2">
        <v>1300</v>
      </c>
      <c r="B1298" s="2" t="s">
        <v>637</v>
      </c>
      <c r="C1298" s="8" t="s">
        <v>8</v>
      </c>
      <c r="D1298" s="2" t="s">
        <v>72</v>
      </c>
      <c r="E1298" s="7" t="s">
        <v>10</v>
      </c>
      <c r="F1298" s="2">
        <v>0</v>
      </c>
      <c r="G1298" s="3">
        <v>38</v>
      </c>
      <c r="H1298" s="3" t="s">
        <v>10</v>
      </c>
      <c r="J1298" s="2">
        <v>1300</v>
      </c>
      <c r="K1298" s="2" t="str">
        <f t="shared" si="133"/>
        <v>T6629724</v>
      </c>
      <c r="L1298" s="2" t="str">
        <f t="shared" si="134"/>
        <v>ITA</v>
      </c>
      <c r="M1298" s="2" t="str">
        <f t="shared" si="135"/>
        <v>lollo SRL</v>
      </c>
      <c r="N1298" s="2" t="str">
        <f t="shared" si="136"/>
        <v>terminato</v>
      </c>
      <c r="O1298" s="2">
        <v>0</v>
      </c>
      <c r="P1298" s="3">
        <v>38</v>
      </c>
      <c r="Q1298" s="3" t="str">
        <f t="shared" si="137"/>
        <v/>
      </c>
      <c r="R1298" s="3" t="str">
        <f t="shared" si="138"/>
        <v>ITA-lollo SRL-38</v>
      </c>
      <c r="S1298" s="3" t="str">
        <f t="shared" si="139"/>
        <v>629</v>
      </c>
    </row>
    <row r="1299" spans="1:19" ht="12.75" customHeight="1" x14ac:dyDescent="0.3">
      <c r="A1299" s="2">
        <v>1301</v>
      </c>
      <c r="B1299" s="2" t="s">
        <v>638</v>
      </c>
      <c r="C1299" s="8" t="s">
        <v>8</v>
      </c>
      <c r="D1299" s="2" t="s">
        <v>44</v>
      </c>
      <c r="E1299" s="7" t="s">
        <v>10</v>
      </c>
      <c r="F1299" s="2">
        <v>0</v>
      </c>
      <c r="G1299" s="3">
        <v>38</v>
      </c>
      <c r="H1299" s="3" t="s">
        <v>10</v>
      </c>
      <c r="J1299" s="2">
        <v>1301</v>
      </c>
      <c r="K1299" s="2" t="str">
        <f t="shared" si="133"/>
        <v>G7672827</v>
      </c>
      <c r="L1299" s="2" t="str">
        <f t="shared" si="134"/>
        <v>ITA</v>
      </c>
      <c r="M1299" s="2" t="str">
        <f t="shared" si="135"/>
        <v>zan pin SPA</v>
      </c>
      <c r="N1299" s="2" t="str">
        <f t="shared" si="136"/>
        <v>terminato</v>
      </c>
      <c r="O1299" s="2">
        <v>0</v>
      </c>
      <c r="P1299" s="3">
        <v>38</v>
      </c>
      <c r="Q1299" s="3" t="str">
        <f t="shared" si="137"/>
        <v/>
      </c>
      <c r="R1299" s="3" t="str">
        <f t="shared" si="138"/>
        <v>ITA-zan pin SPA-38</v>
      </c>
      <c r="S1299" s="3" t="str">
        <f t="shared" si="139"/>
        <v>672</v>
      </c>
    </row>
    <row r="1300" spans="1:19" ht="12.75" customHeight="1" x14ac:dyDescent="0.3">
      <c r="A1300" s="2">
        <v>1302</v>
      </c>
      <c r="B1300" s="2" t="s">
        <v>639</v>
      </c>
      <c r="C1300" s="2" t="s">
        <v>80</v>
      </c>
      <c r="D1300" s="2" t="s">
        <v>81</v>
      </c>
      <c r="F1300" s="2">
        <v>20</v>
      </c>
      <c r="G1300" s="3">
        <v>25</v>
      </c>
      <c r="H1300" s="3" t="str">
        <f>IF(E1300="","non terminato","terminato")</f>
        <v>non terminato</v>
      </c>
      <c r="J1300" s="2">
        <v>1302</v>
      </c>
      <c r="K1300" s="2" t="str">
        <f t="shared" si="133"/>
        <v>M1802429</v>
      </c>
      <c r="L1300" s="2" t="str">
        <f t="shared" si="134"/>
        <v>GRC</v>
      </c>
      <c r="M1300" s="2" t="str">
        <f t="shared" si="135"/>
        <v>zan ABEE</v>
      </c>
      <c r="N1300" s="2" t="str">
        <f t="shared" si="136"/>
        <v/>
      </c>
      <c r="O1300" s="2">
        <v>20</v>
      </c>
      <c r="P1300" s="3">
        <v>25</v>
      </c>
      <c r="Q1300" s="3">
        <f t="shared" si="137"/>
        <v>500</v>
      </c>
      <c r="R1300" s="3" t="str">
        <f t="shared" si="138"/>
        <v>GRC-zan ABEE-25</v>
      </c>
      <c r="S1300" s="3" t="str">
        <f t="shared" si="139"/>
        <v>802</v>
      </c>
    </row>
    <row r="1301" spans="1:19" ht="12.75" customHeight="1" x14ac:dyDescent="0.3">
      <c r="A1301" s="2">
        <v>1303</v>
      </c>
      <c r="B1301" s="2" t="s">
        <v>639</v>
      </c>
      <c r="C1301" s="2" t="s">
        <v>80</v>
      </c>
      <c r="D1301" s="2" t="s">
        <v>81</v>
      </c>
      <c r="F1301" s="2">
        <v>30</v>
      </c>
      <c r="G1301" s="3">
        <v>21</v>
      </c>
      <c r="H1301" s="3" t="str">
        <f>IF(E1301="","non terminato","terminato")</f>
        <v>non terminato</v>
      </c>
      <c r="J1301" s="2">
        <v>1303</v>
      </c>
      <c r="K1301" s="2" t="str">
        <f t="shared" si="133"/>
        <v>M1802429</v>
      </c>
      <c r="L1301" s="2" t="str">
        <f t="shared" si="134"/>
        <v>GRC</v>
      </c>
      <c r="M1301" s="2" t="str">
        <f t="shared" si="135"/>
        <v>zan ABEE</v>
      </c>
      <c r="N1301" s="2" t="str">
        <f t="shared" si="136"/>
        <v/>
      </c>
      <c r="O1301" s="2">
        <v>30</v>
      </c>
      <c r="P1301" s="3">
        <v>21</v>
      </c>
      <c r="Q1301" s="3">
        <f t="shared" si="137"/>
        <v>630</v>
      </c>
      <c r="R1301" s="3" t="str">
        <f t="shared" si="138"/>
        <v>GRC-zan ABEE-21</v>
      </c>
      <c r="S1301" s="3" t="str">
        <f t="shared" si="139"/>
        <v>802</v>
      </c>
    </row>
    <row r="1302" spans="1:19" ht="12.75" customHeight="1" x14ac:dyDescent="0.3">
      <c r="A1302" s="2">
        <v>1304</v>
      </c>
      <c r="B1302" s="2" t="s">
        <v>639</v>
      </c>
      <c r="C1302" s="2" t="s">
        <v>80</v>
      </c>
      <c r="D1302" s="2" t="s">
        <v>81</v>
      </c>
      <c r="E1302" s="7" t="s">
        <v>10</v>
      </c>
      <c r="F1302" s="2">
        <v>0</v>
      </c>
      <c r="G1302" s="3">
        <v>17</v>
      </c>
      <c r="H1302" s="3" t="s">
        <v>10</v>
      </c>
      <c r="J1302" s="2">
        <v>1304</v>
      </c>
      <c r="K1302" s="2" t="str">
        <f t="shared" si="133"/>
        <v>M1802429</v>
      </c>
      <c r="L1302" s="2" t="str">
        <f t="shared" si="134"/>
        <v>GRC</v>
      </c>
      <c r="M1302" s="2" t="str">
        <f t="shared" si="135"/>
        <v>zan ABEE</v>
      </c>
      <c r="N1302" s="2" t="str">
        <f t="shared" si="136"/>
        <v>terminato</v>
      </c>
      <c r="O1302" s="2">
        <v>0</v>
      </c>
      <c r="P1302" s="3">
        <v>17</v>
      </c>
      <c r="Q1302" s="3" t="str">
        <f t="shared" si="137"/>
        <v/>
      </c>
      <c r="R1302" s="3" t="str">
        <f t="shared" si="138"/>
        <v>GRC-zan ABEE-17</v>
      </c>
      <c r="S1302" s="3" t="str">
        <f t="shared" si="139"/>
        <v>802</v>
      </c>
    </row>
    <row r="1303" spans="1:19" ht="12.75" customHeight="1" x14ac:dyDescent="0.3">
      <c r="A1303" s="2">
        <v>1305</v>
      </c>
      <c r="B1303" s="2" t="s">
        <v>640</v>
      </c>
      <c r="C1303" s="8" t="s">
        <v>8</v>
      </c>
      <c r="D1303" s="2" t="s">
        <v>9</v>
      </c>
      <c r="F1303" s="2">
        <v>20</v>
      </c>
      <c r="G1303" s="3">
        <v>31</v>
      </c>
      <c r="H1303" s="3" t="str">
        <f>IF(E1303="","non terminato","terminato")</f>
        <v>non terminato</v>
      </c>
      <c r="J1303" s="2">
        <v>1305</v>
      </c>
      <c r="K1303" s="2" t="str">
        <f t="shared" si="133"/>
        <v>S6470695</v>
      </c>
      <c r="L1303" s="2" t="str">
        <f t="shared" si="134"/>
        <v>ITA</v>
      </c>
      <c r="M1303" s="2" t="str">
        <f t="shared" si="135"/>
        <v>SG</v>
      </c>
      <c r="N1303" s="2" t="str">
        <f t="shared" si="136"/>
        <v/>
      </c>
      <c r="O1303" s="2">
        <v>20</v>
      </c>
      <c r="P1303" s="3">
        <v>31</v>
      </c>
      <c r="Q1303" s="3">
        <f t="shared" si="137"/>
        <v>620</v>
      </c>
      <c r="R1303" s="3" t="str">
        <f t="shared" si="138"/>
        <v>ITA-SG-31</v>
      </c>
      <c r="S1303" s="3" t="str">
        <f t="shared" si="139"/>
        <v>470</v>
      </c>
    </row>
    <row r="1304" spans="1:19" ht="12.75" customHeight="1" x14ac:dyDescent="0.3">
      <c r="A1304" s="2">
        <v>1306</v>
      </c>
      <c r="B1304" s="2" t="s">
        <v>640</v>
      </c>
      <c r="C1304" s="8" t="s">
        <v>8</v>
      </c>
      <c r="D1304" s="2" t="s">
        <v>9</v>
      </c>
      <c r="F1304" s="2">
        <v>20</v>
      </c>
      <c r="G1304" s="3">
        <v>32</v>
      </c>
      <c r="H1304" s="3" t="str">
        <f>IF(E1304="","non terminato","terminato")</f>
        <v>non terminato</v>
      </c>
      <c r="J1304" s="2">
        <v>1306</v>
      </c>
      <c r="K1304" s="2" t="str">
        <f t="shared" si="133"/>
        <v>S6470695</v>
      </c>
      <c r="L1304" s="2" t="str">
        <f t="shared" si="134"/>
        <v>ITA</v>
      </c>
      <c r="M1304" s="2" t="str">
        <f t="shared" si="135"/>
        <v>SG</v>
      </c>
      <c r="N1304" s="2" t="str">
        <f t="shared" si="136"/>
        <v/>
      </c>
      <c r="O1304" s="2">
        <v>20</v>
      </c>
      <c r="P1304" s="3">
        <v>32</v>
      </c>
      <c r="Q1304" s="3">
        <f t="shared" si="137"/>
        <v>640</v>
      </c>
      <c r="R1304" s="3" t="str">
        <f t="shared" si="138"/>
        <v>ITA-SG-32</v>
      </c>
      <c r="S1304" s="3" t="str">
        <f t="shared" si="139"/>
        <v>470</v>
      </c>
    </row>
    <row r="1305" spans="1:19" ht="12.75" customHeight="1" x14ac:dyDescent="0.3">
      <c r="A1305" s="2">
        <v>1307</v>
      </c>
      <c r="B1305" s="2" t="s">
        <v>640</v>
      </c>
      <c r="C1305" s="8" t="s">
        <v>8</v>
      </c>
      <c r="D1305" s="2" t="s">
        <v>9</v>
      </c>
      <c r="F1305" s="2">
        <v>30</v>
      </c>
      <c r="G1305" s="3">
        <v>28</v>
      </c>
      <c r="H1305" s="3" t="str">
        <f>IF(E1305="","non terminato","terminato")</f>
        <v>non terminato</v>
      </c>
      <c r="J1305" s="2">
        <v>1307</v>
      </c>
      <c r="K1305" s="2" t="str">
        <f t="shared" si="133"/>
        <v>S6470695</v>
      </c>
      <c r="L1305" s="2" t="str">
        <f t="shared" si="134"/>
        <v>ITA</v>
      </c>
      <c r="M1305" s="2" t="str">
        <f t="shared" si="135"/>
        <v>SG</v>
      </c>
      <c r="N1305" s="2" t="str">
        <f t="shared" si="136"/>
        <v/>
      </c>
      <c r="O1305" s="2">
        <v>30</v>
      </c>
      <c r="P1305" s="3">
        <v>28</v>
      </c>
      <c r="Q1305" s="3">
        <f t="shared" si="137"/>
        <v>840</v>
      </c>
      <c r="R1305" s="3" t="str">
        <f t="shared" si="138"/>
        <v>ITA-SG-28</v>
      </c>
      <c r="S1305" s="3" t="str">
        <f t="shared" si="139"/>
        <v>470</v>
      </c>
    </row>
    <row r="1306" spans="1:19" ht="12.75" customHeight="1" x14ac:dyDescent="0.3">
      <c r="A1306" s="2">
        <v>1308</v>
      </c>
      <c r="B1306" s="2" t="s">
        <v>640</v>
      </c>
      <c r="C1306" s="8" t="s">
        <v>8</v>
      </c>
      <c r="D1306" s="2" t="s">
        <v>9</v>
      </c>
      <c r="E1306" s="7" t="s">
        <v>10</v>
      </c>
      <c r="F1306" s="2">
        <v>0</v>
      </c>
      <c r="G1306" s="3">
        <v>18</v>
      </c>
      <c r="H1306" s="3" t="s">
        <v>10</v>
      </c>
      <c r="J1306" s="2">
        <v>1308</v>
      </c>
      <c r="K1306" s="2" t="str">
        <f t="shared" si="133"/>
        <v>S6470695</v>
      </c>
      <c r="L1306" s="2" t="str">
        <f t="shared" si="134"/>
        <v>ITA</v>
      </c>
      <c r="M1306" s="2" t="str">
        <f t="shared" si="135"/>
        <v>SG</v>
      </c>
      <c r="N1306" s="2" t="str">
        <f t="shared" si="136"/>
        <v>terminato</v>
      </c>
      <c r="O1306" s="2">
        <v>0</v>
      </c>
      <c r="P1306" s="3">
        <v>18</v>
      </c>
      <c r="Q1306" s="3" t="str">
        <f t="shared" si="137"/>
        <v/>
      </c>
      <c r="R1306" s="3" t="str">
        <f t="shared" si="138"/>
        <v>ITA-SG-18</v>
      </c>
      <c r="S1306" s="3" t="str">
        <f t="shared" si="139"/>
        <v>470</v>
      </c>
    </row>
    <row r="1307" spans="1:19" ht="12.75" customHeight="1" x14ac:dyDescent="0.3">
      <c r="A1307" s="2">
        <v>1309</v>
      </c>
      <c r="B1307" s="2" t="s">
        <v>641</v>
      </c>
      <c r="C1307" s="8" t="s">
        <v>8</v>
      </c>
      <c r="D1307" s="2" t="s">
        <v>46</v>
      </c>
      <c r="E1307" s="7" t="s">
        <v>10</v>
      </c>
      <c r="F1307" s="2">
        <v>0</v>
      </c>
      <c r="G1307" s="3">
        <v>26</v>
      </c>
      <c r="H1307" s="3" t="s">
        <v>10</v>
      </c>
      <c r="J1307" s="2">
        <v>1309</v>
      </c>
      <c r="K1307" s="2" t="str">
        <f t="shared" si="133"/>
        <v>L5966543</v>
      </c>
      <c r="L1307" s="2" t="str">
        <f t="shared" si="134"/>
        <v>ITA</v>
      </c>
      <c r="M1307" s="2" t="str">
        <f t="shared" si="135"/>
        <v>SICURpin SUD S.r.l</v>
      </c>
      <c r="N1307" s="2" t="str">
        <f t="shared" si="136"/>
        <v>terminato</v>
      </c>
      <c r="O1307" s="2">
        <v>0</v>
      </c>
      <c r="P1307" s="3">
        <v>26</v>
      </c>
      <c r="Q1307" s="3" t="str">
        <f t="shared" si="137"/>
        <v/>
      </c>
      <c r="R1307" s="3" t="str">
        <f t="shared" si="138"/>
        <v>ITA-SICURpin SUD S.r.l-26</v>
      </c>
      <c r="S1307" s="3" t="str">
        <f t="shared" si="139"/>
        <v>966</v>
      </c>
    </row>
    <row r="1308" spans="1:19" ht="12.75" customHeight="1" x14ac:dyDescent="0.3">
      <c r="A1308" s="2">
        <v>1310</v>
      </c>
      <c r="B1308" s="2" t="s">
        <v>642</v>
      </c>
      <c r="C1308" s="8" t="s">
        <v>8</v>
      </c>
      <c r="D1308" s="2" t="s">
        <v>51</v>
      </c>
      <c r="E1308" s="7" t="s">
        <v>10</v>
      </c>
      <c r="F1308" s="2">
        <v>0</v>
      </c>
      <c r="G1308" s="3">
        <v>20</v>
      </c>
      <c r="H1308" s="3" t="s">
        <v>10</v>
      </c>
      <c r="J1308" s="2">
        <v>1310</v>
      </c>
      <c r="K1308" s="2" t="str">
        <f t="shared" si="133"/>
        <v>L0316441</v>
      </c>
      <c r="L1308" s="2" t="str">
        <f t="shared" si="134"/>
        <v>ITA</v>
      </c>
      <c r="M1308" s="2" t="str">
        <f t="shared" si="135"/>
        <v>zan S.R.L.</v>
      </c>
      <c r="N1308" s="2" t="str">
        <f t="shared" si="136"/>
        <v>terminato</v>
      </c>
      <c r="O1308" s="2">
        <v>0</v>
      </c>
      <c r="P1308" s="3">
        <v>20</v>
      </c>
      <c r="Q1308" s="3" t="str">
        <f t="shared" si="137"/>
        <v/>
      </c>
      <c r="R1308" s="3" t="str">
        <f t="shared" si="138"/>
        <v>ITA-zan S.R.L.-20</v>
      </c>
      <c r="S1308" s="3" t="str">
        <f t="shared" si="139"/>
        <v>316</v>
      </c>
    </row>
    <row r="1309" spans="1:19" ht="12.75" customHeight="1" x14ac:dyDescent="0.3">
      <c r="A1309" s="2">
        <v>1311</v>
      </c>
      <c r="B1309" s="2" t="s">
        <v>642</v>
      </c>
      <c r="C1309" s="8" t="s">
        <v>8</v>
      </c>
      <c r="D1309" s="2" t="s">
        <v>51</v>
      </c>
      <c r="F1309" s="2">
        <v>20</v>
      </c>
      <c r="G1309" s="3">
        <v>33</v>
      </c>
      <c r="H1309" s="3" t="str">
        <f>IF(E1309="","non terminato","terminato")</f>
        <v>non terminato</v>
      </c>
      <c r="J1309" s="2">
        <v>1311</v>
      </c>
      <c r="K1309" s="2" t="str">
        <f t="shared" si="133"/>
        <v>L0316441</v>
      </c>
      <c r="L1309" s="2" t="str">
        <f t="shared" si="134"/>
        <v>ITA</v>
      </c>
      <c r="M1309" s="2" t="str">
        <f t="shared" si="135"/>
        <v>zan S.R.L.</v>
      </c>
      <c r="N1309" s="2" t="str">
        <f t="shared" si="136"/>
        <v/>
      </c>
      <c r="O1309" s="2">
        <v>20</v>
      </c>
      <c r="P1309" s="3">
        <v>33</v>
      </c>
      <c r="Q1309" s="3">
        <f t="shared" si="137"/>
        <v>660</v>
      </c>
      <c r="R1309" s="3" t="str">
        <f t="shared" si="138"/>
        <v>ITA-zan S.R.L.-33</v>
      </c>
      <c r="S1309" s="3" t="str">
        <f t="shared" si="139"/>
        <v>316</v>
      </c>
    </row>
    <row r="1310" spans="1:19" ht="12.75" customHeight="1" x14ac:dyDescent="0.3">
      <c r="A1310" s="2">
        <v>1312</v>
      </c>
      <c r="B1310" s="2" t="s">
        <v>642</v>
      </c>
      <c r="C1310" s="8" t="s">
        <v>8</v>
      </c>
      <c r="D1310" s="2" t="s">
        <v>51</v>
      </c>
      <c r="F1310" s="2">
        <v>20</v>
      </c>
      <c r="G1310" s="3">
        <v>26</v>
      </c>
      <c r="H1310" s="3" t="str">
        <f>IF(E1310="","non terminato","terminato")</f>
        <v>non terminato</v>
      </c>
      <c r="J1310" s="2">
        <v>1312</v>
      </c>
      <c r="K1310" s="2" t="str">
        <f t="shared" si="133"/>
        <v>L0316441</v>
      </c>
      <c r="L1310" s="2" t="str">
        <f t="shared" si="134"/>
        <v>ITA</v>
      </c>
      <c r="M1310" s="2" t="str">
        <f t="shared" si="135"/>
        <v>zan S.R.L.</v>
      </c>
      <c r="N1310" s="2" t="str">
        <f t="shared" si="136"/>
        <v/>
      </c>
      <c r="O1310" s="2">
        <v>20</v>
      </c>
      <c r="P1310" s="3">
        <v>26</v>
      </c>
      <c r="Q1310" s="3">
        <f t="shared" si="137"/>
        <v>520</v>
      </c>
      <c r="R1310" s="3" t="str">
        <f t="shared" si="138"/>
        <v>ITA-zan S.R.L.-26</v>
      </c>
      <c r="S1310" s="3" t="str">
        <f t="shared" si="139"/>
        <v>316</v>
      </c>
    </row>
    <row r="1311" spans="1:19" ht="12.75" customHeight="1" x14ac:dyDescent="0.3">
      <c r="A1311" s="2">
        <v>1313</v>
      </c>
      <c r="B1311" s="2" t="s">
        <v>642</v>
      </c>
      <c r="C1311" s="8" t="s">
        <v>8</v>
      </c>
      <c r="D1311" s="2" t="s">
        <v>51</v>
      </c>
      <c r="F1311" s="2">
        <v>30</v>
      </c>
      <c r="G1311" s="3">
        <v>29</v>
      </c>
      <c r="H1311" s="3" t="str">
        <f>IF(E1311="","non terminato","terminato")</f>
        <v>non terminato</v>
      </c>
      <c r="J1311" s="2">
        <v>1313</v>
      </c>
      <c r="K1311" s="2" t="str">
        <f t="shared" si="133"/>
        <v>L0316441</v>
      </c>
      <c r="L1311" s="2" t="str">
        <f t="shared" si="134"/>
        <v>ITA</v>
      </c>
      <c r="M1311" s="2" t="str">
        <f t="shared" si="135"/>
        <v>zan S.R.L.</v>
      </c>
      <c r="N1311" s="2" t="str">
        <f t="shared" si="136"/>
        <v/>
      </c>
      <c r="O1311" s="2">
        <v>30</v>
      </c>
      <c r="P1311" s="3">
        <v>29</v>
      </c>
      <c r="Q1311" s="3">
        <f t="shared" si="137"/>
        <v>870</v>
      </c>
      <c r="R1311" s="3" t="str">
        <f t="shared" si="138"/>
        <v>ITA-zan S.R.L.-29</v>
      </c>
      <c r="S1311" s="3" t="str">
        <f t="shared" si="139"/>
        <v>316</v>
      </c>
    </row>
    <row r="1312" spans="1:19" ht="12.75" customHeight="1" x14ac:dyDescent="0.3">
      <c r="A1312" s="2">
        <v>1314</v>
      </c>
      <c r="B1312" s="2" t="s">
        <v>643</v>
      </c>
      <c r="C1312" s="8" t="s">
        <v>8</v>
      </c>
      <c r="D1312" s="2" t="s">
        <v>9</v>
      </c>
      <c r="F1312" s="2">
        <v>30</v>
      </c>
      <c r="G1312" s="3">
        <v>36</v>
      </c>
      <c r="H1312" s="3" t="str">
        <f>IF(E1312="","non terminato","terminato")</f>
        <v>non terminato</v>
      </c>
      <c r="J1312" s="2">
        <v>1314</v>
      </c>
      <c r="K1312" s="2" t="str">
        <f t="shared" si="133"/>
        <v>F8904667</v>
      </c>
      <c r="L1312" s="2" t="str">
        <f t="shared" si="134"/>
        <v>ITA</v>
      </c>
      <c r="M1312" s="2" t="str">
        <f t="shared" si="135"/>
        <v>SG</v>
      </c>
      <c r="N1312" s="2" t="str">
        <f t="shared" si="136"/>
        <v/>
      </c>
      <c r="O1312" s="2">
        <v>30</v>
      </c>
      <c r="P1312" s="3">
        <v>36</v>
      </c>
      <c r="Q1312" s="3">
        <f t="shared" si="137"/>
        <v>1080</v>
      </c>
      <c r="R1312" s="3" t="str">
        <f t="shared" si="138"/>
        <v>ITA-SG-36</v>
      </c>
      <c r="S1312" s="3" t="str">
        <f t="shared" si="139"/>
        <v>904</v>
      </c>
    </row>
    <row r="1313" spans="1:19" ht="12.75" customHeight="1" x14ac:dyDescent="0.3">
      <c r="A1313" s="2">
        <v>1315</v>
      </c>
      <c r="B1313" s="2" t="s">
        <v>643</v>
      </c>
      <c r="C1313" s="8" t="s">
        <v>8</v>
      </c>
      <c r="D1313" s="2" t="s">
        <v>9</v>
      </c>
      <c r="F1313" s="2">
        <v>20</v>
      </c>
      <c r="G1313" s="3">
        <v>34</v>
      </c>
      <c r="H1313" s="3" t="str">
        <f>IF(E1313="","non terminato","terminato")</f>
        <v>non terminato</v>
      </c>
      <c r="J1313" s="2">
        <v>1315</v>
      </c>
      <c r="K1313" s="2" t="str">
        <f t="shared" si="133"/>
        <v>F8904667</v>
      </c>
      <c r="L1313" s="2" t="str">
        <f t="shared" si="134"/>
        <v>ITA</v>
      </c>
      <c r="M1313" s="2" t="str">
        <f t="shared" si="135"/>
        <v>SG</v>
      </c>
      <c r="N1313" s="2" t="str">
        <f t="shared" si="136"/>
        <v/>
      </c>
      <c r="O1313" s="2">
        <v>20</v>
      </c>
      <c r="P1313" s="3">
        <v>34</v>
      </c>
      <c r="Q1313" s="3">
        <f t="shared" si="137"/>
        <v>680</v>
      </c>
      <c r="R1313" s="3" t="str">
        <f t="shared" si="138"/>
        <v>ITA-SG-34</v>
      </c>
      <c r="S1313" s="3" t="str">
        <f t="shared" si="139"/>
        <v>904</v>
      </c>
    </row>
    <row r="1314" spans="1:19" ht="12.75" customHeight="1" x14ac:dyDescent="0.3">
      <c r="A1314" s="2">
        <v>1316</v>
      </c>
      <c r="B1314" s="2" t="s">
        <v>643</v>
      </c>
      <c r="C1314" s="8" t="s">
        <v>8</v>
      </c>
      <c r="D1314" s="2" t="s">
        <v>9</v>
      </c>
      <c r="E1314" s="7" t="s">
        <v>10</v>
      </c>
      <c r="F1314" s="2">
        <v>0</v>
      </c>
      <c r="G1314" s="3">
        <v>36</v>
      </c>
      <c r="H1314" s="3" t="s">
        <v>10</v>
      </c>
      <c r="J1314" s="2">
        <v>1316</v>
      </c>
      <c r="K1314" s="2" t="str">
        <f t="shared" si="133"/>
        <v>F8904667</v>
      </c>
      <c r="L1314" s="2" t="str">
        <f t="shared" si="134"/>
        <v>ITA</v>
      </c>
      <c r="M1314" s="2" t="str">
        <f t="shared" si="135"/>
        <v>SG</v>
      </c>
      <c r="N1314" s="2" t="str">
        <f t="shared" si="136"/>
        <v>terminato</v>
      </c>
      <c r="O1314" s="2">
        <v>0</v>
      </c>
      <c r="P1314" s="3">
        <v>36</v>
      </c>
      <c r="Q1314" s="3" t="str">
        <f t="shared" si="137"/>
        <v/>
      </c>
      <c r="R1314" s="3" t="str">
        <f t="shared" si="138"/>
        <v>ITA-SG-36</v>
      </c>
      <c r="S1314" s="3" t="str">
        <f t="shared" si="139"/>
        <v>904</v>
      </c>
    </row>
    <row r="1315" spans="1:19" ht="12.75" customHeight="1" x14ac:dyDescent="0.3">
      <c r="A1315" s="2">
        <v>1317</v>
      </c>
      <c r="B1315" s="2" t="s">
        <v>644</v>
      </c>
      <c r="C1315" s="8" t="s">
        <v>8</v>
      </c>
      <c r="D1315" s="2" t="s">
        <v>72</v>
      </c>
      <c r="F1315" s="2">
        <v>20</v>
      </c>
      <c r="G1315" s="3">
        <v>15</v>
      </c>
      <c r="H1315" s="3" t="str">
        <f>IF(E1315="","non terminato","terminato")</f>
        <v>non terminato</v>
      </c>
      <c r="J1315" s="2">
        <v>1317</v>
      </c>
      <c r="K1315" s="2" t="str">
        <f t="shared" si="133"/>
        <v>C6760615</v>
      </c>
      <c r="L1315" s="2" t="str">
        <f t="shared" si="134"/>
        <v>ITA</v>
      </c>
      <c r="M1315" s="2" t="str">
        <f t="shared" si="135"/>
        <v>lollo SRL</v>
      </c>
      <c r="N1315" s="2" t="str">
        <f t="shared" si="136"/>
        <v/>
      </c>
      <c r="O1315" s="2">
        <v>20</v>
      </c>
      <c r="P1315" s="3">
        <v>15</v>
      </c>
      <c r="Q1315" s="3">
        <f t="shared" si="137"/>
        <v>300</v>
      </c>
      <c r="R1315" s="3" t="str">
        <f t="shared" si="138"/>
        <v>ITA-lollo SRL-15</v>
      </c>
      <c r="S1315" s="3" t="str">
        <f t="shared" si="139"/>
        <v>760</v>
      </c>
    </row>
    <row r="1316" spans="1:19" ht="12.75" customHeight="1" x14ac:dyDescent="0.3">
      <c r="A1316" s="2">
        <v>1318</v>
      </c>
      <c r="B1316" s="2" t="s">
        <v>644</v>
      </c>
      <c r="C1316" s="8" t="s">
        <v>8</v>
      </c>
      <c r="D1316" s="2" t="s">
        <v>72</v>
      </c>
      <c r="F1316" s="2">
        <v>30</v>
      </c>
      <c r="G1316" s="3">
        <v>10</v>
      </c>
      <c r="H1316" s="3" t="str">
        <f>IF(E1316="","non terminato","terminato")</f>
        <v>non terminato</v>
      </c>
      <c r="J1316" s="2">
        <v>1318</v>
      </c>
      <c r="K1316" s="2" t="str">
        <f t="shared" si="133"/>
        <v>C6760615</v>
      </c>
      <c r="L1316" s="2" t="str">
        <f t="shared" si="134"/>
        <v>ITA</v>
      </c>
      <c r="M1316" s="2" t="str">
        <f t="shared" si="135"/>
        <v>lollo SRL</v>
      </c>
      <c r="N1316" s="2" t="str">
        <f t="shared" si="136"/>
        <v/>
      </c>
      <c r="O1316" s="2">
        <v>30</v>
      </c>
      <c r="P1316" s="3">
        <v>10</v>
      </c>
      <c r="Q1316" s="3">
        <f t="shared" si="137"/>
        <v>300</v>
      </c>
      <c r="R1316" s="3" t="str">
        <f t="shared" si="138"/>
        <v>ITA-lollo SRL-10</v>
      </c>
      <c r="S1316" s="3" t="str">
        <f t="shared" si="139"/>
        <v>760</v>
      </c>
    </row>
    <row r="1317" spans="1:19" ht="12.75" customHeight="1" x14ac:dyDescent="0.3">
      <c r="A1317" s="2">
        <v>1319</v>
      </c>
      <c r="B1317" s="2" t="s">
        <v>644</v>
      </c>
      <c r="C1317" s="8" t="s">
        <v>8</v>
      </c>
      <c r="D1317" s="2" t="s">
        <v>72</v>
      </c>
      <c r="E1317" s="7" t="s">
        <v>10</v>
      </c>
      <c r="F1317" s="2">
        <v>0</v>
      </c>
      <c r="G1317" s="3">
        <v>13</v>
      </c>
      <c r="H1317" s="3" t="s">
        <v>10</v>
      </c>
      <c r="J1317" s="2">
        <v>1319</v>
      </c>
      <c r="K1317" s="2" t="str">
        <f t="shared" si="133"/>
        <v>C6760615</v>
      </c>
      <c r="L1317" s="2" t="str">
        <f t="shared" si="134"/>
        <v>ITA</v>
      </c>
      <c r="M1317" s="2" t="str">
        <f t="shared" si="135"/>
        <v>lollo SRL</v>
      </c>
      <c r="N1317" s="2" t="str">
        <f t="shared" si="136"/>
        <v>terminato</v>
      </c>
      <c r="O1317" s="2">
        <v>0</v>
      </c>
      <c r="P1317" s="3">
        <v>13</v>
      </c>
      <c r="Q1317" s="3" t="str">
        <f t="shared" si="137"/>
        <v/>
      </c>
      <c r="R1317" s="3" t="str">
        <f t="shared" si="138"/>
        <v>ITA-lollo SRL-13</v>
      </c>
      <c r="S1317" s="3" t="str">
        <f t="shared" si="139"/>
        <v>760</v>
      </c>
    </row>
    <row r="1318" spans="1:19" ht="12.75" customHeight="1" x14ac:dyDescent="0.3">
      <c r="A1318" s="2">
        <v>1320</v>
      </c>
      <c r="B1318" s="2" t="s">
        <v>645</v>
      </c>
      <c r="C1318" s="8" t="s">
        <v>8</v>
      </c>
      <c r="D1318" s="2" t="s">
        <v>72</v>
      </c>
      <c r="E1318" s="7" t="s">
        <v>10</v>
      </c>
      <c r="F1318" s="2">
        <v>0</v>
      </c>
      <c r="G1318" s="3">
        <v>14</v>
      </c>
      <c r="H1318" s="3" t="s">
        <v>10</v>
      </c>
      <c r="J1318" s="2">
        <v>1320</v>
      </c>
      <c r="K1318" s="2" t="str">
        <f t="shared" si="133"/>
        <v>F6502702</v>
      </c>
      <c r="L1318" s="2" t="str">
        <f t="shared" si="134"/>
        <v>ITA</v>
      </c>
      <c r="M1318" s="2" t="str">
        <f t="shared" si="135"/>
        <v>lollo SRL</v>
      </c>
      <c r="N1318" s="2" t="str">
        <f t="shared" si="136"/>
        <v>terminato</v>
      </c>
      <c r="O1318" s="2">
        <v>0</v>
      </c>
      <c r="P1318" s="3">
        <v>14</v>
      </c>
      <c r="Q1318" s="3" t="str">
        <f t="shared" si="137"/>
        <v/>
      </c>
      <c r="R1318" s="3" t="str">
        <f t="shared" si="138"/>
        <v>ITA-lollo SRL-14</v>
      </c>
      <c r="S1318" s="3" t="str">
        <f t="shared" si="139"/>
        <v>502</v>
      </c>
    </row>
    <row r="1319" spans="1:19" ht="12.75" customHeight="1" x14ac:dyDescent="0.3">
      <c r="A1319" s="2">
        <v>1321</v>
      </c>
      <c r="B1319" s="2" t="s">
        <v>645</v>
      </c>
      <c r="C1319" s="8" t="s">
        <v>8</v>
      </c>
      <c r="D1319" s="2" t="s">
        <v>72</v>
      </c>
      <c r="F1319" s="2">
        <v>30</v>
      </c>
      <c r="G1319" s="3">
        <v>31</v>
      </c>
      <c r="H1319" s="3" t="str">
        <f>IF(E1319="","non terminato","terminato")</f>
        <v>non terminato</v>
      </c>
      <c r="J1319" s="2">
        <v>1321</v>
      </c>
      <c r="K1319" s="2" t="str">
        <f t="shared" si="133"/>
        <v>F6502702</v>
      </c>
      <c r="L1319" s="2" t="str">
        <f t="shared" si="134"/>
        <v>ITA</v>
      </c>
      <c r="M1319" s="2" t="str">
        <f t="shared" si="135"/>
        <v>lollo SRL</v>
      </c>
      <c r="N1319" s="2" t="str">
        <f t="shared" si="136"/>
        <v/>
      </c>
      <c r="O1319" s="2">
        <v>30</v>
      </c>
      <c r="P1319" s="3">
        <v>31</v>
      </c>
      <c r="Q1319" s="3">
        <f t="shared" si="137"/>
        <v>930</v>
      </c>
      <c r="R1319" s="3" t="str">
        <f t="shared" si="138"/>
        <v>ITA-lollo SRL-31</v>
      </c>
      <c r="S1319" s="3" t="str">
        <f t="shared" si="139"/>
        <v>502</v>
      </c>
    </row>
    <row r="1320" spans="1:19" ht="12.75" customHeight="1" x14ac:dyDescent="0.3">
      <c r="A1320" s="2">
        <v>1322</v>
      </c>
      <c r="B1320" s="2" t="s">
        <v>646</v>
      </c>
      <c r="C1320" s="8" t="s">
        <v>8</v>
      </c>
      <c r="D1320" s="2" t="s">
        <v>94</v>
      </c>
      <c r="F1320" s="2">
        <v>20</v>
      </c>
      <c r="G1320" s="3">
        <v>17</v>
      </c>
      <c r="H1320" s="3" t="str">
        <f>IF(E1320="","non terminato","terminato")</f>
        <v>non terminato</v>
      </c>
      <c r="J1320" s="2">
        <v>1322</v>
      </c>
      <c r="K1320" s="2" t="str">
        <f t="shared" si="133"/>
        <v>S3101361</v>
      </c>
      <c r="L1320" s="2" t="str">
        <f t="shared" si="134"/>
        <v>ITA</v>
      </c>
      <c r="M1320" s="2" t="str">
        <f t="shared" si="135"/>
        <v>zan SPA</v>
      </c>
      <c r="N1320" s="2" t="str">
        <f t="shared" si="136"/>
        <v/>
      </c>
      <c r="O1320" s="2">
        <v>20</v>
      </c>
      <c r="P1320" s="3">
        <v>17</v>
      </c>
      <c r="Q1320" s="3">
        <f t="shared" si="137"/>
        <v>340</v>
      </c>
      <c r="R1320" s="3" t="str">
        <f t="shared" si="138"/>
        <v>ITA-zan SPA-17</v>
      </c>
      <c r="S1320" s="3" t="str">
        <f t="shared" si="139"/>
        <v>101</v>
      </c>
    </row>
    <row r="1321" spans="1:19" ht="12.75" customHeight="1" x14ac:dyDescent="0.3">
      <c r="A1321" s="2">
        <v>1323</v>
      </c>
      <c r="B1321" s="2" t="s">
        <v>646</v>
      </c>
      <c r="C1321" s="8" t="s">
        <v>8</v>
      </c>
      <c r="D1321" s="2" t="s">
        <v>94</v>
      </c>
      <c r="E1321" s="7" t="s">
        <v>10</v>
      </c>
      <c r="F1321" s="2">
        <v>0</v>
      </c>
      <c r="G1321" s="3">
        <v>35</v>
      </c>
      <c r="H1321" s="3" t="s">
        <v>10</v>
      </c>
      <c r="J1321" s="2">
        <v>1323</v>
      </c>
      <c r="K1321" s="2" t="str">
        <f t="shared" si="133"/>
        <v>S3101361</v>
      </c>
      <c r="L1321" s="2" t="str">
        <f t="shared" si="134"/>
        <v>ITA</v>
      </c>
      <c r="M1321" s="2" t="str">
        <f t="shared" si="135"/>
        <v>zan SPA</v>
      </c>
      <c r="N1321" s="2" t="str">
        <f t="shared" si="136"/>
        <v>terminato</v>
      </c>
      <c r="O1321" s="2">
        <v>0</v>
      </c>
      <c r="P1321" s="3">
        <v>35</v>
      </c>
      <c r="Q1321" s="3" t="str">
        <f t="shared" si="137"/>
        <v/>
      </c>
      <c r="R1321" s="3" t="str">
        <f t="shared" si="138"/>
        <v>ITA-zan SPA-35</v>
      </c>
      <c r="S1321" s="3" t="str">
        <f t="shared" si="139"/>
        <v>101</v>
      </c>
    </row>
    <row r="1322" spans="1:19" ht="12.75" customHeight="1" x14ac:dyDescent="0.3">
      <c r="A1322" s="2">
        <v>1324</v>
      </c>
      <c r="B1322" s="2" t="s">
        <v>646</v>
      </c>
      <c r="C1322" s="8" t="s">
        <v>8</v>
      </c>
      <c r="D1322" s="2" t="s">
        <v>94</v>
      </c>
      <c r="F1322" s="2">
        <v>20</v>
      </c>
      <c r="G1322" s="3">
        <v>33</v>
      </c>
      <c r="H1322" s="3" t="str">
        <f>IF(E1322="","non terminato","terminato")</f>
        <v>non terminato</v>
      </c>
      <c r="J1322" s="2">
        <v>1324</v>
      </c>
      <c r="K1322" s="2" t="str">
        <f t="shared" si="133"/>
        <v>S3101361</v>
      </c>
      <c r="L1322" s="2" t="str">
        <f t="shared" si="134"/>
        <v>ITA</v>
      </c>
      <c r="M1322" s="2" t="str">
        <f t="shared" si="135"/>
        <v>zan SPA</v>
      </c>
      <c r="N1322" s="2" t="str">
        <f t="shared" si="136"/>
        <v/>
      </c>
      <c r="O1322" s="2">
        <v>20</v>
      </c>
      <c r="P1322" s="3">
        <v>33</v>
      </c>
      <c r="Q1322" s="3">
        <f t="shared" si="137"/>
        <v>660</v>
      </c>
      <c r="R1322" s="3" t="str">
        <f t="shared" si="138"/>
        <v>ITA-zan SPA-33</v>
      </c>
      <c r="S1322" s="3" t="str">
        <f t="shared" si="139"/>
        <v>101</v>
      </c>
    </row>
    <row r="1323" spans="1:19" ht="12.75" customHeight="1" x14ac:dyDescent="0.3">
      <c r="A1323" s="2">
        <v>1325</v>
      </c>
      <c r="B1323" s="2" t="s">
        <v>646</v>
      </c>
      <c r="C1323" s="8" t="s">
        <v>8</v>
      </c>
      <c r="D1323" s="2" t="s">
        <v>94</v>
      </c>
      <c r="F1323" s="2">
        <v>30</v>
      </c>
      <c r="G1323" s="3">
        <v>28</v>
      </c>
      <c r="H1323" s="3" t="str">
        <f>IF(E1323="","non terminato","terminato")</f>
        <v>non terminato</v>
      </c>
      <c r="J1323" s="2">
        <v>1325</v>
      </c>
      <c r="K1323" s="2" t="str">
        <f t="shared" si="133"/>
        <v>S3101361</v>
      </c>
      <c r="L1323" s="2" t="str">
        <f t="shared" si="134"/>
        <v>ITA</v>
      </c>
      <c r="M1323" s="2" t="str">
        <f t="shared" si="135"/>
        <v>zan SPA</v>
      </c>
      <c r="N1323" s="2" t="str">
        <f t="shared" si="136"/>
        <v/>
      </c>
      <c r="O1323" s="2">
        <v>30</v>
      </c>
      <c r="P1323" s="3">
        <v>28</v>
      </c>
      <c r="Q1323" s="3">
        <f t="shared" si="137"/>
        <v>840</v>
      </c>
      <c r="R1323" s="3" t="str">
        <f t="shared" si="138"/>
        <v>ITA-zan SPA-28</v>
      </c>
      <c r="S1323" s="3" t="str">
        <f t="shared" si="139"/>
        <v>101</v>
      </c>
    </row>
    <row r="1324" spans="1:19" ht="12.75" customHeight="1" x14ac:dyDescent="0.3">
      <c r="A1324" s="2">
        <v>1326</v>
      </c>
      <c r="B1324" s="2" t="s">
        <v>647</v>
      </c>
      <c r="C1324" s="8" t="s">
        <v>8</v>
      </c>
      <c r="D1324" s="2" t="s">
        <v>9</v>
      </c>
      <c r="E1324" s="7" t="s">
        <v>10</v>
      </c>
      <c r="F1324" s="2">
        <v>0</v>
      </c>
      <c r="G1324" s="3">
        <v>22</v>
      </c>
      <c r="H1324" s="3" t="s">
        <v>10</v>
      </c>
      <c r="J1324" s="2">
        <v>1326</v>
      </c>
      <c r="K1324" s="2" t="str">
        <f t="shared" si="133"/>
        <v>C2751590</v>
      </c>
      <c r="L1324" s="2" t="str">
        <f t="shared" si="134"/>
        <v>ITA</v>
      </c>
      <c r="M1324" s="2" t="str">
        <f t="shared" si="135"/>
        <v>SG</v>
      </c>
      <c r="N1324" s="2" t="str">
        <f t="shared" si="136"/>
        <v>terminato</v>
      </c>
      <c r="O1324" s="2">
        <v>0</v>
      </c>
      <c r="P1324" s="3">
        <v>22</v>
      </c>
      <c r="Q1324" s="3" t="str">
        <f t="shared" si="137"/>
        <v/>
      </c>
      <c r="R1324" s="3" t="str">
        <f t="shared" si="138"/>
        <v>ITA-SG-22</v>
      </c>
      <c r="S1324" s="3" t="str">
        <f t="shared" si="139"/>
        <v>751</v>
      </c>
    </row>
    <row r="1325" spans="1:19" ht="12.75" customHeight="1" x14ac:dyDescent="0.3">
      <c r="A1325" s="2">
        <v>1327</v>
      </c>
      <c r="B1325" s="2" t="s">
        <v>647</v>
      </c>
      <c r="C1325" s="8" t="s">
        <v>8</v>
      </c>
      <c r="D1325" s="2" t="s">
        <v>9</v>
      </c>
      <c r="F1325" s="2">
        <v>30</v>
      </c>
      <c r="G1325" s="3">
        <v>35</v>
      </c>
      <c r="H1325" s="3" t="str">
        <f>IF(E1325="","non terminato","terminato")</f>
        <v>non terminato</v>
      </c>
      <c r="J1325" s="2">
        <v>1327</v>
      </c>
      <c r="K1325" s="2" t="str">
        <f t="shared" si="133"/>
        <v>C2751590</v>
      </c>
      <c r="L1325" s="2" t="str">
        <f t="shared" si="134"/>
        <v>ITA</v>
      </c>
      <c r="M1325" s="2" t="str">
        <f t="shared" si="135"/>
        <v>SG</v>
      </c>
      <c r="N1325" s="2" t="str">
        <f t="shared" si="136"/>
        <v/>
      </c>
      <c r="O1325" s="2">
        <v>30</v>
      </c>
      <c r="P1325" s="3">
        <v>35</v>
      </c>
      <c r="Q1325" s="3">
        <f t="shared" si="137"/>
        <v>1050</v>
      </c>
      <c r="R1325" s="3" t="str">
        <f t="shared" si="138"/>
        <v>ITA-SG-35</v>
      </c>
      <c r="S1325" s="3" t="str">
        <f t="shared" si="139"/>
        <v>751</v>
      </c>
    </row>
    <row r="1326" spans="1:19" ht="12.75" customHeight="1" x14ac:dyDescent="0.3">
      <c r="A1326" s="2">
        <v>1328</v>
      </c>
      <c r="B1326" s="2" t="s">
        <v>648</v>
      </c>
      <c r="C1326" s="8" t="s">
        <v>8</v>
      </c>
      <c r="D1326" s="2" t="s">
        <v>33</v>
      </c>
      <c r="E1326" s="7" t="s">
        <v>10</v>
      </c>
      <c r="F1326" s="2">
        <v>0</v>
      </c>
      <c r="G1326" s="3">
        <v>27</v>
      </c>
      <c r="H1326" s="3" t="s">
        <v>10</v>
      </c>
      <c r="J1326" s="2">
        <v>1328</v>
      </c>
      <c r="K1326" s="2" t="str">
        <f t="shared" si="133"/>
        <v>C3549667</v>
      </c>
      <c r="L1326" s="2" t="str">
        <f t="shared" si="134"/>
        <v>ITA</v>
      </c>
      <c r="M1326" s="2" t="str">
        <f t="shared" si="135"/>
        <v>zan VETRI</v>
      </c>
      <c r="N1326" s="2" t="str">
        <f t="shared" si="136"/>
        <v>terminato</v>
      </c>
      <c r="O1326" s="2">
        <v>0</v>
      </c>
      <c r="P1326" s="3">
        <v>27</v>
      </c>
      <c r="Q1326" s="3" t="str">
        <f t="shared" si="137"/>
        <v/>
      </c>
      <c r="R1326" s="3" t="str">
        <f t="shared" si="138"/>
        <v>ITA-zan VETRI-27</v>
      </c>
      <c r="S1326" s="3" t="str">
        <f t="shared" si="139"/>
        <v>549</v>
      </c>
    </row>
    <row r="1327" spans="1:19" ht="12.75" customHeight="1" x14ac:dyDescent="0.3">
      <c r="A1327" s="2">
        <v>1329</v>
      </c>
      <c r="B1327" s="2" t="s">
        <v>649</v>
      </c>
      <c r="C1327" s="8" t="s">
        <v>8</v>
      </c>
      <c r="D1327" s="2" t="s">
        <v>33</v>
      </c>
      <c r="F1327" s="2">
        <v>20</v>
      </c>
      <c r="G1327" s="3">
        <v>20</v>
      </c>
      <c r="H1327" s="3" t="str">
        <f>IF(E1327="","non terminato","terminato")</f>
        <v>non terminato</v>
      </c>
      <c r="J1327" s="2">
        <v>1329</v>
      </c>
      <c r="K1327" s="2" t="str">
        <f t="shared" si="133"/>
        <v>M5699608</v>
      </c>
      <c r="L1327" s="2" t="str">
        <f t="shared" si="134"/>
        <v>ITA</v>
      </c>
      <c r="M1327" s="2" t="str">
        <f t="shared" si="135"/>
        <v>zan VETRI</v>
      </c>
      <c r="N1327" s="2" t="str">
        <f t="shared" si="136"/>
        <v/>
      </c>
      <c r="O1327" s="2">
        <v>20</v>
      </c>
      <c r="P1327" s="3">
        <v>20</v>
      </c>
      <c r="Q1327" s="3">
        <f t="shared" si="137"/>
        <v>400</v>
      </c>
      <c r="R1327" s="3" t="str">
        <f t="shared" si="138"/>
        <v>ITA-zan VETRI-20</v>
      </c>
      <c r="S1327" s="3" t="str">
        <f t="shared" si="139"/>
        <v>699</v>
      </c>
    </row>
    <row r="1328" spans="1:19" ht="12.75" customHeight="1" x14ac:dyDescent="0.3">
      <c r="A1328" s="2">
        <v>1330</v>
      </c>
      <c r="B1328" s="2" t="s">
        <v>650</v>
      </c>
      <c r="C1328" s="8" t="s">
        <v>8</v>
      </c>
      <c r="D1328" s="2" t="s">
        <v>51</v>
      </c>
      <c r="E1328" s="7" t="s">
        <v>10</v>
      </c>
      <c r="F1328" s="2">
        <v>0</v>
      </c>
      <c r="G1328" s="3">
        <v>25</v>
      </c>
      <c r="H1328" s="3" t="s">
        <v>10</v>
      </c>
      <c r="J1328" s="2">
        <v>1330</v>
      </c>
      <c r="K1328" s="2" t="str">
        <f t="shared" si="133"/>
        <v>S3085630</v>
      </c>
      <c r="L1328" s="2" t="str">
        <f t="shared" si="134"/>
        <v>ITA</v>
      </c>
      <c r="M1328" s="2" t="str">
        <f t="shared" si="135"/>
        <v>zan S.R.L.</v>
      </c>
      <c r="N1328" s="2" t="str">
        <f t="shared" si="136"/>
        <v>terminato</v>
      </c>
      <c r="O1328" s="2">
        <v>0</v>
      </c>
      <c r="P1328" s="3">
        <v>25</v>
      </c>
      <c r="Q1328" s="3" t="str">
        <f t="shared" si="137"/>
        <v/>
      </c>
      <c r="R1328" s="3" t="str">
        <f t="shared" si="138"/>
        <v>ITA-zan S.R.L.-25</v>
      </c>
      <c r="S1328" s="3" t="str">
        <f t="shared" si="139"/>
        <v>085</v>
      </c>
    </row>
    <row r="1329" spans="1:19" ht="12.75" customHeight="1" x14ac:dyDescent="0.3">
      <c r="A1329" s="2">
        <v>1331</v>
      </c>
      <c r="B1329" s="2" t="s">
        <v>651</v>
      </c>
      <c r="C1329" s="8" t="s">
        <v>8</v>
      </c>
      <c r="D1329" s="2" t="s">
        <v>9</v>
      </c>
      <c r="E1329" s="7" t="s">
        <v>10</v>
      </c>
      <c r="F1329" s="2">
        <v>0</v>
      </c>
      <c r="G1329" s="3">
        <v>32</v>
      </c>
      <c r="H1329" s="3" t="s">
        <v>10</v>
      </c>
      <c r="J1329" s="2">
        <v>1331</v>
      </c>
      <c r="K1329" s="2" t="str">
        <f t="shared" si="133"/>
        <v>L7386182</v>
      </c>
      <c r="L1329" s="2" t="str">
        <f t="shared" si="134"/>
        <v>ITA</v>
      </c>
      <c r="M1329" s="2" t="str">
        <f t="shared" si="135"/>
        <v>SG</v>
      </c>
      <c r="N1329" s="2" t="str">
        <f t="shared" si="136"/>
        <v>terminato</v>
      </c>
      <c r="O1329" s="2">
        <v>0</v>
      </c>
      <c r="P1329" s="3">
        <v>32</v>
      </c>
      <c r="Q1329" s="3" t="str">
        <f t="shared" si="137"/>
        <v/>
      </c>
      <c r="R1329" s="3" t="str">
        <f t="shared" si="138"/>
        <v>ITA-SG-32</v>
      </c>
      <c r="S1329" s="3" t="str">
        <f t="shared" si="139"/>
        <v>386</v>
      </c>
    </row>
    <row r="1330" spans="1:19" ht="12.75" customHeight="1" x14ac:dyDescent="0.3">
      <c r="A1330" s="2">
        <v>1332</v>
      </c>
      <c r="B1330" s="2" t="s">
        <v>652</v>
      </c>
      <c r="C1330" s="8" t="s">
        <v>8</v>
      </c>
      <c r="D1330" s="2" t="s">
        <v>9</v>
      </c>
      <c r="E1330" s="7" t="s">
        <v>10</v>
      </c>
      <c r="F1330" s="2">
        <v>0</v>
      </c>
      <c r="G1330" s="3">
        <v>40</v>
      </c>
      <c r="H1330" s="3" t="s">
        <v>10</v>
      </c>
      <c r="J1330" s="2">
        <v>1332</v>
      </c>
      <c r="K1330" s="2" t="str">
        <f t="shared" si="133"/>
        <v>P8530794</v>
      </c>
      <c r="L1330" s="2" t="str">
        <f t="shared" si="134"/>
        <v>ITA</v>
      </c>
      <c r="M1330" s="2" t="str">
        <f t="shared" si="135"/>
        <v>SG</v>
      </c>
      <c r="N1330" s="2" t="str">
        <f t="shared" si="136"/>
        <v>terminato</v>
      </c>
      <c r="O1330" s="2">
        <v>0</v>
      </c>
      <c r="P1330" s="3">
        <v>40</v>
      </c>
      <c r="Q1330" s="3" t="str">
        <f t="shared" si="137"/>
        <v/>
      </c>
      <c r="R1330" s="3" t="str">
        <f t="shared" si="138"/>
        <v>ITA-SG-40</v>
      </c>
      <c r="S1330" s="3" t="str">
        <f t="shared" si="139"/>
        <v>530</v>
      </c>
    </row>
    <row r="1331" spans="1:19" ht="12.75" customHeight="1" x14ac:dyDescent="0.3">
      <c r="A1331" s="2">
        <v>1333</v>
      </c>
      <c r="B1331" s="2" t="s">
        <v>652</v>
      </c>
      <c r="C1331" s="8" t="s">
        <v>8</v>
      </c>
      <c r="D1331" s="2" t="s">
        <v>9</v>
      </c>
      <c r="F1331" s="2">
        <v>20</v>
      </c>
      <c r="G1331" s="3">
        <v>11</v>
      </c>
      <c r="H1331" s="3" t="str">
        <f>IF(E1331="","non terminato","terminato")</f>
        <v>non terminato</v>
      </c>
      <c r="J1331" s="2">
        <v>1333</v>
      </c>
      <c r="K1331" s="2" t="str">
        <f t="shared" si="133"/>
        <v>P8530794</v>
      </c>
      <c r="L1331" s="2" t="str">
        <f t="shared" si="134"/>
        <v>ITA</v>
      </c>
      <c r="M1331" s="2" t="str">
        <f t="shared" si="135"/>
        <v>SG</v>
      </c>
      <c r="N1331" s="2" t="str">
        <f t="shared" si="136"/>
        <v/>
      </c>
      <c r="O1331" s="2">
        <v>20</v>
      </c>
      <c r="P1331" s="3">
        <v>11</v>
      </c>
      <c r="Q1331" s="3">
        <f t="shared" si="137"/>
        <v>220</v>
      </c>
      <c r="R1331" s="3" t="str">
        <f t="shared" si="138"/>
        <v>ITA-SG-11</v>
      </c>
      <c r="S1331" s="3" t="str">
        <f t="shared" si="139"/>
        <v>530</v>
      </c>
    </row>
    <row r="1332" spans="1:19" ht="12.75" customHeight="1" x14ac:dyDescent="0.3">
      <c r="A1332" s="2">
        <v>1334</v>
      </c>
      <c r="B1332" s="2" t="s">
        <v>652</v>
      </c>
      <c r="C1332" s="8" t="s">
        <v>8</v>
      </c>
      <c r="D1332" s="2" t="s">
        <v>9</v>
      </c>
      <c r="F1332" s="2">
        <v>30</v>
      </c>
      <c r="G1332" s="3">
        <v>35</v>
      </c>
      <c r="H1332" s="3" t="str">
        <f>IF(E1332="","non terminato","terminato")</f>
        <v>non terminato</v>
      </c>
      <c r="J1332" s="2">
        <v>1334</v>
      </c>
      <c r="K1332" s="2" t="str">
        <f t="shared" si="133"/>
        <v>P8530794</v>
      </c>
      <c r="L1332" s="2" t="str">
        <f t="shared" si="134"/>
        <v>ITA</v>
      </c>
      <c r="M1332" s="2" t="str">
        <f t="shared" si="135"/>
        <v>SG</v>
      </c>
      <c r="N1332" s="2" t="str">
        <f t="shared" si="136"/>
        <v/>
      </c>
      <c r="O1332" s="2">
        <v>30</v>
      </c>
      <c r="P1332" s="3">
        <v>35</v>
      </c>
      <c r="Q1332" s="3">
        <f t="shared" si="137"/>
        <v>1050</v>
      </c>
      <c r="R1332" s="3" t="str">
        <f t="shared" si="138"/>
        <v>ITA-SG-35</v>
      </c>
      <c r="S1332" s="3" t="str">
        <f t="shared" si="139"/>
        <v>530</v>
      </c>
    </row>
    <row r="1333" spans="1:19" ht="12.75" customHeight="1" x14ac:dyDescent="0.3">
      <c r="A1333" s="2">
        <v>1335</v>
      </c>
      <c r="B1333" s="2" t="s">
        <v>653</v>
      </c>
      <c r="C1333" s="8" t="s">
        <v>8</v>
      </c>
      <c r="D1333" s="2" t="s">
        <v>51</v>
      </c>
      <c r="E1333" s="7" t="s">
        <v>10</v>
      </c>
      <c r="F1333" s="2">
        <v>0</v>
      </c>
      <c r="G1333" s="3">
        <v>32</v>
      </c>
      <c r="H1333" s="3" t="s">
        <v>10</v>
      </c>
      <c r="J1333" s="2">
        <v>1335</v>
      </c>
      <c r="K1333" s="2" t="str">
        <f t="shared" si="133"/>
        <v>G1238102</v>
      </c>
      <c r="L1333" s="2" t="str">
        <f t="shared" si="134"/>
        <v>ITA</v>
      </c>
      <c r="M1333" s="2" t="str">
        <f t="shared" si="135"/>
        <v>zan S.R.L.</v>
      </c>
      <c r="N1333" s="2" t="str">
        <f t="shared" si="136"/>
        <v>terminato</v>
      </c>
      <c r="O1333" s="2">
        <v>0</v>
      </c>
      <c r="P1333" s="3">
        <v>32</v>
      </c>
      <c r="Q1333" s="3" t="str">
        <f t="shared" si="137"/>
        <v/>
      </c>
      <c r="R1333" s="3" t="str">
        <f t="shared" si="138"/>
        <v>ITA-zan S.R.L.-32</v>
      </c>
      <c r="S1333" s="3" t="str">
        <f t="shared" si="139"/>
        <v>238</v>
      </c>
    </row>
    <row r="1334" spans="1:19" ht="12.75" customHeight="1" x14ac:dyDescent="0.3">
      <c r="A1334" s="2">
        <v>1336</v>
      </c>
      <c r="B1334" s="2" t="s">
        <v>654</v>
      </c>
      <c r="C1334" s="8" t="s">
        <v>8</v>
      </c>
      <c r="D1334" s="2" t="s">
        <v>9</v>
      </c>
      <c r="E1334" s="7" t="s">
        <v>10</v>
      </c>
      <c r="F1334" s="2">
        <v>0</v>
      </c>
      <c r="G1334" s="3">
        <v>10</v>
      </c>
      <c r="H1334" s="3" t="s">
        <v>10</v>
      </c>
      <c r="J1334" s="2">
        <v>1336</v>
      </c>
      <c r="K1334" s="2" t="str">
        <f t="shared" si="133"/>
        <v>F5002329</v>
      </c>
      <c r="L1334" s="2" t="str">
        <f t="shared" si="134"/>
        <v>ITA</v>
      </c>
      <c r="M1334" s="2" t="str">
        <f t="shared" si="135"/>
        <v>SG</v>
      </c>
      <c r="N1334" s="2" t="str">
        <f t="shared" si="136"/>
        <v>terminato</v>
      </c>
      <c r="O1334" s="2">
        <v>0</v>
      </c>
      <c r="P1334" s="3">
        <v>10</v>
      </c>
      <c r="Q1334" s="3" t="str">
        <f t="shared" si="137"/>
        <v/>
      </c>
      <c r="R1334" s="3" t="str">
        <f t="shared" si="138"/>
        <v>ITA-SG-10</v>
      </c>
      <c r="S1334" s="3" t="str">
        <f t="shared" si="139"/>
        <v>002</v>
      </c>
    </row>
    <row r="1335" spans="1:19" ht="12.75" customHeight="1" x14ac:dyDescent="0.3">
      <c r="A1335" s="2">
        <v>1337</v>
      </c>
      <c r="B1335" s="2" t="s">
        <v>654</v>
      </c>
      <c r="C1335" s="8" t="s">
        <v>8</v>
      </c>
      <c r="D1335" s="2" t="s">
        <v>9</v>
      </c>
      <c r="F1335" s="2">
        <v>20</v>
      </c>
      <c r="G1335" s="3">
        <v>35</v>
      </c>
      <c r="H1335" s="3" t="str">
        <f>IF(E1335="","non terminato","terminato")</f>
        <v>non terminato</v>
      </c>
      <c r="J1335" s="2">
        <v>1337</v>
      </c>
      <c r="K1335" s="2" t="str">
        <f t="shared" si="133"/>
        <v>F5002329</v>
      </c>
      <c r="L1335" s="2" t="str">
        <f t="shared" si="134"/>
        <v>ITA</v>
      </c>
      <c r="M1335" s="2" t="str">
        <f t="shared" si="135"/>
        <v>SG</v>
      </c>
      <c r="N1335" s="2" t="str">
        <f t="shared" si="136"/>
        <v/>
      </c>
      <c r="O1335" s="2">
        <v>20</v>
      </c>
      <c r="P1335" s="3">
        <v>35</v>
      </c>
      <c r="Q1335" s="3">
        <f t="shared" si="137"/>
        <v>700</v>
      </c>
      <c r="R1335" s="3" t="str">
        <f t="shared" si="138"/>
        <v>ITA-SG-35</v>
      </c>
      <c r="S1335" s="3" t="str">
        <f t="shared" si="139"/>
        <v>002</v>
      </c>
    </row>
    <row r="1336" spans="1:19" ht="12.75" customHeight="1" x14ac:dyDescent="0.3">
      <c r="A1336" s="2">
        <v>1338</v>
      </c>
      <c r="B1336" s="2" t="s">
        <v>654</v>
      </c>
      <c r="C1336" s="8" t="s">
        <v>8</v>
      </c>
      <c r="D1336" s="2" t="s">
        <v>9</v>
      </c>
      <c r="F1336" s="2">
        <v>30</v>
      </c>
      <c r="G1336" s="3">
        <v>30</v>
      </c>
      <c r="H1336" s="3" t="str">
        <f>IF(E1336="","non terminato","terminato")</f>
        <v>non terminato</v>
      </c>
      <c r="J1336" s="2">
        <v>1338</v>
      </c>
      <c r="K1336" s="2" t="str">
        <f t="shared" si="133"/>
        <v>F5002329</v>
      </c>
      <c r="L1336" s="2" t="str">
        <f t="shared" si="134"/>
        <v>ITA</v>
      </c>
      <c r="M1336" s="2" t="str">
        <f t="shared" si="135"/>
        <v>SG</v>
      </c>
      <c r="N1336" s="2" t="str">
        <f t="shared" si="136"/>
        <v/>
      </c>
      <c r="O1336" s="2">
        <v>30</v>
      </c>
      <c r="P1336" s="3">
        <v>30</v>
      </c>
      <c r="Q1336" s="3">
        <f t="shared" si="137"/>
        <v>900</v>
      </c>
      <c r="R1336" s="3" t="str">
        <f t="shared" si="138"/>
        <v>ITA-SG-30</v>
      </c>
      <c r="S1336" s="3" t="str">
        <f t="shared" si="139"/>
        <v>002</v>
      </c>
    </row>
    <row r="1337" spans="1:19" ht="12.75" customHeight="1" x14ac:dyDescent="0.3">
      <c r="A1337" s="2">
        <v>1339</v>
      </c>
      <c r="B1337" s="2" t="s">
        <v>655</v>
      </c>
      <c r="C1337" s="8" t="s">
        <v>8</v>
      </c>
      <c r="D1337" s="2" t="s">
        <v>9</v>
      </c>
      <c r="E1337" s="7" t="s">
        <v>10</v>
      </c>
      <c r="F1337" s="2">
        <v>0</v>
      </c>
      <c r="G1337" s="3">
        <v>28</v>
      </c>
      <c r="H1337" s="3" t="s">
        <v>10</v>
      </c>
      <c r="J1337" s="2">
        <v>1339</v>
      </c>
      <c r="K1337" s="2" t="str">
        <f t="shared" si="133"/>
        <v>P3029027</v>
      </c>
      <c r="L1337" s="2" t="str">
        <f t="shared" si="134"/>
        <v>ITA</v>
      </c>
      <c r="M1337" s="2" t="str">
        <f t="shared" si="135"/>
        <v>SG</v>
      </c>
      <c r="N1337" s="2" t="str">
        <f t="shared" si="136"/>
        <v>terminato</v>
      </c>
      <c r="O1337" s="2">
        <v>0</v>
      </c>
      <c r="P1337" s="3">
        <v>28</v>
      </c>
      <c r="Q1337" s="3" t="str">
        <f t="shared" si="137"/>
        <v/>
      </c>
      <c r="R1337" s="3" t="str">
        <f t="shared" si="138"/>
        <v>ITA-SG-28</v>
      </c>
      <c r="S1337" s="3" t="str">
        <f t="shared" si="139"/>
        <v>029</v>
      </c>
    </row>
    <row r="1338" spans="1:19" ht="12.75" customHeight="1" x14ac:dyDescent="0.3">
      <c r="A1338" s="2">
        <v>1340</v>
      </c>
      <c r="B1338" s="2" t="s">
        <v>655</v>
      </c>
      <c r="C1338" s="8" t="s">
        <v>8</v>
      </c>
      <c r="D1338" s="2" t="s">
        <v>9</v>
      </c>
      <c r="F1338" s="2">
        <v>20</v>
      </c>
      <c r="G1338" s="3">
        <v>11</v>
      </c>
      <c r="H1338" s="3" t="str">
        <f>IF(E1338="","non terminato","terminato")</f>
        <v>non terminato</v>
      </c>
      <c r="J1338" s="2">
        <v>1340</v>
      </c>
      <c r="K1338" s="2" t="str">
        <f t="shared" si="133"/>
        <v>P3029027</v>
      </c>
      <c r="L1338" s="2" t="str">
        <f t="shared" si="134"/>
        <v>ITA</v>
      </c>
      <c r="M1338" s="2" t="str">
        <f t="shared" si="135"/>
        <v>SG</v>
      </c>
      <c r="N1338" s="2" t="str">
        <f t="shared" si="136"/>
        <v/>
      </c>
      <c r="O1338" s="2">
        <v>20</v>
      </c>
      <c r="P1338" s="3">
        <v>11</v>
      </c>
      <c r="Q1338" s="3">
        <f t="shared" si="137"/>
        <v>220</v>
      </c>
      <c r="R1338" s="3" t="str">
        <f t="shared" si="138"/>
        <v>ITA-SG-11</v>
      </c>
      <c r="S1338" s="3" t="str">
        <f t="shared" si="139"/>
        <v>029</v>
      </c>
    </row>
    <row r="1339" spans="1:19" ht="12.75" customHeight="1" x14ac:dyDescent="0.3">
      <c r="A1339" s="2">
        <v>1341</v>
      </c>
      <c r="B1339" s="2" t="s">
        <v>655</v>
      </c>
      <c r="C1339" s="8" t="s">
        <v>8</v>
      </c>
      <c r="D1339" s="2" t="s">
        <v>9</v>
      </c>
      <c r="F1339" s="2">
        <v>30</v>
      </c>
      <c r="G1339" s="3">
        <v>37</v>
      </c>
      <c r="H1339" s="3" t="str">
        <f>IF(E1339="","non terminato","terminato")</f>
        <v>non terminato</v>
      </c>
      <c r="J1339" s="2">
        <v>1341</v>
      </c>
      <c r="K1339" s="2" t="str">
        <f t="shared" si="133"/>
        <v>P3029027</v>
      </c>
      <c r="L1339" s="2" t="str">
        <f t="shared" si="134"/>
        <v>ITA</v>
      </c>
      <c r="M1339" s="2" t="str">
        <f t="shared" si="135"/>
        <v>SG</v>
      </c>
      <c r="N1339" s="2" t="str">
        <f t="shared" si="136"/>
        <v/>
      </c>
      <c r="O1339" s="2">
        <v>30</v>
      </c>
      <c r="P1339" s="3">
        <v>37</v>
      </c>
      <c r="Q1339" s="3">
        <f t="shared" si="137"/>
        <v>1110</v>
      </c>
      <c r="R1339" s="3" t="str">
        <f t="shared" si="138"/>
        <v>ITA-SG-37</v>
      </c>
      <c r="S1339" s="3" t="str">
        <f t="shared" si="139"/>
        <v>029</v>
      </c>
    </row>
    <row r="1340" spans="1:19" ht="12.75" customHeight="1" x14ac:dyDescent="0.3">
      <c r="A1340" s="2">
        <v>1342</v>
      </c>
      <c r="B1340" s="2" t="s">
        <v>656</v>
      </c>
      <c r="C1340" s="8" t="s">
        <v>8</v>
      </c>
      <c r="D1340" s="2" t="s">
        <v>44</v>
      </c>
      <c r="E1340" s="7" t="s">
        <v>10</v>
      </c>
      <c r="F1340" s="2">
        <v>0</v>
      </c>
      <c r="G1340" s="3">
        <v>31</v>
      </c>
      <c r="H1340" s="3" t="s">
        <v>10</v>
      </c>
      <c r="J1340" s="2">
        <v>1342</v>
      </c>
      <c r="K1340" s="2" t="str">
        <f t="shared" si="133"/>
        <v>A8220539</v>
      </c>
      <c r="L1340" s="2" t="str">
        <f t="shared" si="134"/>
        <v>ITA</v>
      </c>
      <c r="M1340" s="2" t="str">
        <f t="shared" si="135"/>
        <v>zan pin SPA</v>
      </c>
      <c r="N1340" s="2" t="str">
        <f t="shared" si="136"/>
        <v>terminato</v>
      </c>
      <c r="O1340" s="2">
        <v>0</v>
      </c>
      <c r="P1340" s="3">
        <v>31</v>
      </c>
      <c r="Q1340" s="3" t="str">
        <f t="shared" si="137"/>
        <v/>
      </c>
      <c r="R1340" s="3" t="str">
        <f t="shared" si="138"/>
        <v>ITA-zan pin SPA-31</v>
      </c>
      <c r="S1340" s="3" t="str">
        <f t="shared" si="139"/>
        <v>220</v>
      </c>
    </row>
    <row r="1341" spans="1:19" ht="12.75" customHeight="1" x14ac:dyDescent="0.3">
      <c r="A1341" s="2">
        <v>1343</v>
      </c>
      <c r="B1341" s="2" t="s">
        <v>656</v>
      </c>
      <c r="C1341" s="8" t="s">
        <v>8</v>
      </c>
      <c r="D1341" s="2" t="s">
        <v>44</v>
      </c>
      <c r="F1341" s="2">
        <v>20</v>
      </c>
      <c r="G1341" s="3">
        <v>37</v>
      </c>
      <c r="H1341" s="3" t="str">
        <f>IF(E1341="","non terminato","terminato")</f>
        <v>non terminato</v>
      </c>
      <c r="J1341" s="2">
        <v>1343</v>
      </c>
      <c r="K1341" s="2" t="str">
        <f t="shared" si="133"/>
        <v>A8220539</v>
      </c>
      <c r="L1341" s="2" t="str">
        <f t="shared" si="134"/>
        <v>ITA</v>
      </c>
      <c r="M1341" s="2" t="str">
        <f t="shared" si="135"/>
        <v>zan pin SPA</v>
      </c>
      <c r="N1341" s="2" t="str">
        <f t="shared" si="136"/>
        <v/>
      </c>
      <c r="O1341" s="2">
        <v>20</v>
      </c>
      <c r="P1341" s="3">
        <v>37</v>
      </c>
      <c r="Q1341" s="3">
        <f t="shared" si="137"/>
        <v>740</v>
      </c>
      <c r="R1341" s="3" t="str">
        <f t="shared" si="138"/>
        <v>ITA-zan pin SPA-37</v>
      </c>
      <c r="S1341" s="3" t="str">
        <f t="shared" si="139"/>
        <v>220</v>
      </c>
    </row>
    <row r="1342" spans="1:19" ht="12.75" customHeight="1" x14ac:dyDescent="0.3">
      <c r="A1342" s="2">
        <v>1344</v>
      </c>
      <c r="B1342" s="2" t="s">
        <v>656</v>
      </c>
      <c r="C1342" s="8" t="s">
        <v>8</v>
      </c>
      <c r="D1342" s="2" t="s">
        <v>44</v>
      </c>
      <c r="F1342" s="2">
        <v>30</v>
      </c>
      <c r="G1342" s="3">
        <v>26</v>
      </c>
      <c r="H1342" s="3" t="str">
        <f>IF(E1342="","non terminato","terminato")</f>
        <v>non terminato</v>
      </c>
      <c r="J1342" s="2">
        <v>1344</v>
      </c>
      <c r="K1342" s="2" t="str">
        <f t="shared" si="133"/>
        <v>A8220539</v>
      </c>
      <c r="L1342" s="2" t="str">
        <f t="shared" si="134"/>
        <v>ITA</v>
      </c>
      <c r="M1342" s="2" t="str">
        <f t="shared" si="135"/>
        <v>zan pin SPA</v>
      </c>
      <c r="N1342" s="2" t="str">
        <f t="shared" si="136"/>
        <v/>
      </c>
      <c r="O1342" s="2">
        <v>30</v>
      </c>
      <c r="P1342" s="3">
        <v>26</v>
      </c>
      <c r="Q1342" s="3">
        <f t="shared" si="137"/>
        <v>780</v>
      </c>
      <c r="R1342" s="3" t="str">
        <f t="shared" si="138"/>
        <v>ITA-zan pin SPA-26</v>
      </c>
      <c r="S1342" s="3" t="str">
        <f t="shared" si="139"/>
        <v>220</v>
      </c>
    </row>
    <row r="1343" spans="1:19" ht="12.75" customHeight="1" x14ac:dyDescent="0.3">
      <c r="A1343" s="2">
        <v>1345</v>
      </c>
      <c r="B1343" s="2" t="s">
        <v>657</v>
      </c>
      <c r="C1343" s="8" t="s">
        <v>8</v>
      </c>
      <c r="D1343" s="2" t="s">
        <v>46</v>
      </c>
      <c r="F1343" s="2">
        <v>20</v>
      </c>
      <c r="G1343" s="3">
        <v>18</v>
      </c>
      <c r="H1343" s="3" t="str">
        <f>IF(E1343="","non terminato","terminato")</f>
        <v>non terminato</v>
      </c>
      <c r="J1343" s="2">
        <v>1345</v>
      </c>
      <c r="K1343" s="2" t="str">
        <f t="shared" si="133"/>
        <v>E8993350</v>
      </c>
      <c r="L1343" s="2" t="str">
        <f t="shared" si="134"/>
        <v>ITA</v>
      </c>
      <c r="M1343" s="2" t="str">
        <f t="shared" si="135"/>
        <v>SICURpin SUD S.r.l</v>
      </c>
      <c r="N1343" s="2" t="str">
        <f t="shared" si="136"/>
        <v/>
      </c>
      <c r="O1343" s="2">
        <v>20</v>
      </c>
      <c r="P1343" s="3">
        <v>18</v>
      </c>
      <c r="Q1343" s="3">
        <f t="shared" si="137"/>
        <v>360</v>
      </c>
      <c r="R1343" s="3" t="str">
        <f t="shared" si="138"/>
        <v>ITA-SICURpin SUD S.r.l-18</v>
      </c>
      <c r="S1343" s="3" t="str">
        <f t="shared" si="139"/>
        <v>993</v>
      </c>
    </row>
    <row r="1344" spans="1:19" ht="12.75" customHeight="1" x14ac:dyDescent="0.3">
      <c r="A1344" s="2">
        <v>1346</v>
      </c>
      <c r="B1344" s="2" t="s">
        <v>657</v>
      </c>
      <c r="C1344" s="8" t="s">
        <v>8</v>
      </c>
      <c r="D1344" s="2" t="s">
        <v>46</v>
      </c>
      <c r="F1344" s="2">
        <v>30</v>
      </c>
      <c r="G1344" s="3">
        <v>25</v>
      </c>
      <c r="H1344" s="3" t="str">
        <f>IF(E1344="","non terminato","terminato")</f>
        <v>non terminato</v>
      </c>
      <c r="J1344" s="2">
        <v>1346</v>
      </c>
      <c r="K1344" s="2" t="str">
        <f t="shared" si="133"/>
        <v>E8993350</v>
      </c>
      <c r="L1344" s="2" t="str">
        <f t="shared" si="134"/>
        <v>ITA</v>
      </c>
      <c r="M1344" s="2" t="str">
        <f t="shared" si="135"/>
        <v>SICURpin SUD S.r.l</v>
      </c>
      <c r="N1344" s="2" t="str">
        <f t="shared" si="136"/>
        <v/>
      </c>
      <c r="O1344" s="2">
        <v>30</v>
      </c>
      <c r="P1344" s="3">
        <v>25</v>
      </c>
      <c r="Q1344" s="3">
        <f t="shared" si="137"/>
        <v>750</v>
      </c>
      <c r="R1344" s="3" t="str">
        <f t="shared" si="138"/>
        <v>ITA-SICURpin SUD S.r.l-25</v>
      </c>
      <c r="S1344" s="3" t="str">
        <f t="shared" si="139"/>
        <v>993</v>
      </c>
    </row>
    <row r="1345" spans="1:19" ht="12.75" customHeight="1" x14ac:dyDescent="0.3">
      <c r="A1345" s="2">
        <v>1347</v>
      </c>
      <c r="B1345" s="2" t="s">
        <v>657</v>
      </c>
      <c r="C1345" s="8" t="s">
        <v>8</v>
      </c>
      <c r="D1345" s="2" t="s">
        <v>46</v>
      </c>
      <c r="E1345" s="7" t="s">
        <v>10</v>
      </c>
      <c r="F1345" s="2">
        <v>0</v>
      </c>
      <c r="G1345" s="3">
        <v>24</v>
      </c>
      <c r="H1345" s="3" t="s">
        <v>10</v>
      </c>
      <c r="J1345" s="2">
        <v>1347</v>
      </c>
      <c r="K1345" s="2" t="str">
        <f t="shared" si="133"/>
        <v>E8993350</v>
      </c>
      <c r="L1345" s="2" t="str">
        <f t="shared" si="134"/>
        <v>ITA</v>
      </c>
      <c r="M1345" s="2" t="str">
        <f t="shared" si="135"/>
        <v>SICURpin SUD S.r.l</v>
      </c>
      <c r="N1345" s="2" t="str">
        <f t="shared" si="136"/>
        <v>terminato</v>
      </c>
      <c r="O1345" s="2">
        <v>0</v>
      </c>
      <c r="P1345" s="3">
        <v>24</v>
      </c>
      <c r="Q1345" s="3" t="str">
        <f t="shared" si="137"/>
        <v/>
      </c>
      <c r="R1345" s="3" t="str">
        <f t="shared" si="138"/>
        <v>ITA-SICURpin SUD S.r.l-24</v>
      </c>
      <c r="S1345" s="3" t="str">
        <f t="shared" si="139"/>
        <v>993</v>
      </c>
    </row>
    <row r="1346" spans="1:19" ht="12.75" customHeight="1" x14ac:dyDescent="0.3">
      <c r="A1346" s="2">
        <v>1348</v>
      </c>
      <c r="B1346" s="2" t="s">
        <v>657</v>
      </c>
      <c r="C1346" s="8" t="s">
        <v>8</v>
      </c>
      <c r="D1346" s="2" t="s">
        <v>46</v>
      </c>
      <c r="F1346" s="2">
        <v>20</v>
      </c>
      <c r="G1346" s="3">
        <v>38</v>
      </c>
      <c r="H1346" s="3" t="str">
        <f>IF(E1346="","non terminato","terminato")</f>
        <v>non terminato</v>
      </c>
      <c r="J1346" s="2">
        <v>1348</v>
      </c>
      <c r="K1346" s="2" t="str">
        <f t="shared" ref="K1346:K1409" si="140">TRIM(B1346)</f>
        <v>E8993350</v>
      </c>
      <c r="L1346" s="2" t="str">
        <f t="shared" ref="L1346:L1409" si="141">TRIM(C1346)</f>
        <v>ITA</v>
      </c>
      <c r="M1346" s="2" t="str">
        <f t="shared" ref="M1346:M1409" si="142">TRIM(D1346)</f>
        <v>SICURpin SUD S.r.l</v>
      </c>
      <c r="N1346" s="2" t="str">
        <f t="shared" ref="N1346:N1409" si="143">TRIM(E1346)</f>
        <v/>
      </c>
      <c r="O1346" s="2">
        <v>20</v>
      </c>
      <c r="P1346" s="3">
        <v>38</v>
      </c>
      <c r="Q1346" s="3">
        <f t="shared" si="137"/>
        <v>760</v>
      </c>
      <c r="R1346" s="3" t="str">
        <f t="shared" si="138"/>
        <v>ITA-SICURpin SUD S.r.l-38</v>
      </c>
      <c r="S1346" s="3" t="str">
        <f t="shared" si="139"/>
        <v>993</v>
      </c>
    </row>
    <row r="1347" spans="1:19" ht="12.75" customHeight="1" x14ac:dyDescent="0.3">
      <c r="A1347" s="2">
        <v>1349</v>
      </c>
      <c r="B1347" s="2" t="s">
        <v>658</v>
      </c>
      <c r="C1347" s="8" t="s">
        <v>8</v>
      </c>
      <c r="D1347" s="2" t="s">
        <v>33</v>
      </c>
      <c r="E1347" s="7" t="s">
        <v>10</v>
      </c>
      <c r="F1347" s="2">
        <v>0</v>
      </c>
      <c r="G1347" s="3">
        <v>24</v>
      </c>
      <c r="H1347" s="3" t="s">
        <v>10</v>
      </c>
      <c r="J1347" s="2">
        <v>1349</v>
      </c>
      <c r="K1347" s="2" t="str">
        <f t="shared" si="140"/>
        <v>E6903501</v>
      </c>
      <c r="L1347" s="2" t="str">
        <f t="shared" si="141"/>
        <v>ITA</v>
      </c>
      <c r="M1347" s="2" t="str">
        <f t="shared" si="142"/>
        <v>zan VETRI</v>
      </c>
      <c r="N1347" s="2" t="str">
        <f t="shared" si="143"/>
        <v>terminato</v>
      </c>
      <c r="O1347" s="2">
        <v>0</v>
      </c>
      <c r="P1347" s="3">
        <v>24</v>
      </c>
      <c r="Q1347" s="3" t="str">
        <f t="shared" ref="Q1347:Q1410" si="144">IF(F1347=0,"",F1347*G1347)</f>
        <v/>
      </c>
      <c r="R1347" s="3" t="str">
        <f t="shared" ref="R1347:R1410" si="145">_xlfn.CONCAT(C1347,"-",D1347,"-",G1347)</f>
        <v>ITA-zan VETRI-24</v>
      </c>
      <c r="S1347" s="3" t="str">
        <f t="shared" ref="S1347:S1410" si="146">MID(B1347,3,3)</f>
        <v>903</v>
      </c>
    </row>
    <row r="1348" spans="1:19" ht="12.75" customHeight="1" x14ac:dyDescent="0.3">
      <c r="A1348" s="2">
        <v>1350</v>
      </c>
      <c r="B1348" s="2" t="s">
        <v>659</v>
      </c>
      <c r="C1348" s="8" t="s">
        <v>8</v>
      </c>
      <c r="D1348" s="2" t="s">
        <v>94</v>
      </c>
      <c r="E1348" s="7" t="s">
        <v>10</v>
      </c>
      <c r="F1348" s="2">
        <v>0</v>
      </c>
      <c r="G1348" s="3">
        <v>30</v>
      </c>
      <c r="H1348" s="3" t="s">
        <v>10</v>
      </c>
      <c r="J1348" s="2">
        <v>1350</v>
      </c>
      <c r="K1348" s="2" t="str">
        <f t="shared" si="140"/>
        <v>F6290242</v>
      </c>
      <c r="L1348" s="2" t="str">
        <f t="shared" si="141"/>
        <v>ITA</v>
      </c>
      <c r="M1348" s="2" t="str">
        <f t="shared" si="142"/>
        <v>zan SPA</v>
      </c>
      <c r="N1348" s="2" t="str">
        <f t="shared" si="143"/>
        <v>terminato</v>
      </c>
      <c r="O1348" s="2">
        <v>0</v>
      </c>
      <c r="P1348" s="3">
        <v>30</v>
      </c>
      <c r="Q1348" s="3" t="str">
        <f t="shared" si="144"/>
        <v/>
      </c>
      <c r="R1348" s="3" t="str">
        <f t="shared" si="145"/>
        <v>ITA-zan SPA-30</v>
      </c>
      <c r="S1348" s="3" t="str">
        <f t="shared" si="146"/>
        <v>290</v>
      </c>
    </row>
    <row r="1349" spans="1:19" ht="12.75" customHeight="1" x14ac:dyDescent="0.3">
      <c r="A1349" s="2">
        <v>1351</v>
      </c>
      <c r="B1349" s="2" t="s">
        <v>659</v>
      </c>
      <c r="C1349" s="8" t="s">
        <v>8</v>
      </c>
      <c r="D1349" s="2" t="s">
        <v>94</v>
      </c>
      <c r="F1349" s="2">
        <v>20</v>
      </c>
      <c r="G1349" s="3">
        <v>19</v>
      </c>
      <c r="H1349" s="3" t="str">
        <f>IF(E1349="","non terminato","terminato")</f>
        <v>non terminato</v>
      </c>
      <c r="J1349" s="2">
        <v>1351</v>
      </c>
      <c r="K1349" s="2" t="str">
        <f t="shared" si="140"/>
        <v>F6290242</v>
      </c>
      <c r="L1349" s="2" t="str">
        <f t="shared" si="141"/>
        <v>ITA</v>
      </c>
      <c r="M1349" s="2" t="str">
        <f t="shared" si="142"/>
        <v>zan SPA</v>
      </c>
      <c r="N1349" s="2" t="str">
        <f t="shared" si="143"/>
        <v/>
      </c>
      <c r="O1349" s="2">
        <v>20</v>
      </c>
      <c r="P1349" s="3">
        <v>19</v>
      </c>
      <c r="Q1349" s="3">
        <f t="shared" si="144"/>
        <v>380</v>
      </c>
      <c r="R1349" s="3" t="str">
        <f t="shared" si="145"/>
        <v>ITA-zan SPA-19</v>
      </c>
      <c r="S1349" s="3" t="str">
        <f t="shared" si="146"/>
        <v>290</v>
      </c>
    </row>
    <row r="1350" spans="1:19" ht="12.75" customHeight="1" x14ac:dyDescent="0.3">
      <c r="A1350" s="2">
        <v>1352</v>
      </c>
      <c r="B1350" s="2" t="s">
        <v>659</v>
      </c>
      <c r="C1350" s="8" t="s">
        <v>8</v>
      </c>
      <c r="D1350" s="2" t="s">
        <v>94</v>
      </c>
      <c r="F1350" s="2">
        <v>30</v>
      </c>
      <c r="G1350" s="3">
        <v>26</v>
      </c>
      <c r="H1350" s="3" t="str">
        <f>IF(E1350="","non terminato","terminato")</f>
        <v>non terminato</v>
      </c>
      <c r="J1350" s="2">
        <v>1352</v>
      </c>
      <c r="K1350" s="2" t="str">
        <f t="shared" si="140"/>
        <v>F6290242</v>
      </c>
      <c r="L1350" s="2" t="str">
        <f t="shared" si="141"/>
        <v>ITA</v>
      </c>
      <c r="M1350" s="2" t="str">
        <f t="shared" si="142"/>
        <v>zan SPA</v>
      </c>
      <c r="N1350" s="2" t="str">
        <f t="shared" si="143"/>
        <v/>
      </c>
      <c r="O1350" s="2">
        <v>30</v>
      </c>
      <c r="P1350" s="3">
        <v>26</v>
      </c>
      <c r="Q1350" s="3">
        <f t="shared" si="144"/>
        <v>780</v>
      </c>
      <c r="R1350" s="3" t="str">
        <f t="shared" si="145"/>
        <v>ITA-zan SPA-26</v>
      </c>
      <c r="S1350" s="3" t="str">
        <f t="shared" si="146"/>
        <v>290</v>
      </c>
    </row>
    <row r="1351" spans="1:19" ht="12.75" customHeight="1" x14ac:dyDescent="0.3">
      <c r="A1351" s="2">
        <v>1353</v>
      </c>
      <c r="B1351" s="2" t="s">
        <v>660</v>
      </c>
      <c r="C1351" s="8" t="s">
        <v>8</v>
      </c>
      <c r="D1351" s="2" t="s">
        <v>62</v>
      </c>
      <c r="E1351" s="7" t="s">
        <v>10</v>
      </c>
      <c r="F1351" s="2">
        <v>0</v>
      </c>
      <c r="G1351" s="3">
        <v>23</v>
      </c>
      <c r="H1351" s="3" t="s">
        <v>10</v>
      </c>
      <c r="J1351" s="2">
        <v>1353</v>
      </c>
      <c r="K1351" s="2" t="str">
        <f t="shared" si="140"/>
        <v>A8669178</v>
      </c>
      <c r="L1351" s="2" t="str">
        <f t="shared" si="141"/>
        <v>ITA</v>
      </c>
      <c r="M1351" s="2" t="str">
        <f t="shared" si="142"/>
        <v>zan PAM</v>
      </c>
      <c r="N1351" s="2" t="str">
        <f t="shared" si="143"/>
        <v>terminato</v>
      </c>
      <c r="O1351" s="2">
        <v>0</v>
      </c>
      <c r="P1351" s="3">
        <v>23</v>
      </c>
      <c r="Q1351" s="3" t="str">
        <f t="shared" si="144"/>
        <v/>
      </c>
      <c r="R1351" s="3" t="str">
        <f t="shared" si="145"/>
        <v>ITA-zan PAM-23</v>
      </c>
      <c r="S1351" s="3" t="str">
        <f t="shared" si="146"/>
        <v>669</v>
      </c>
    </row>
    <row r="1352" spans="1:19" ht="12.75" customHeight="1" x14ac:dyDescent="0.3">
      <c r="A1352" s="2">
        <v>1354</v>
      </c>
      <c r="B1352" s="2" t="s">
        <v>660</v>
      </c>
      <c r="C1352" s="8" t="s">
        <v>8</v>
      </c>
      <c r="D1352" s="2" t="s">
        <v>62</v>
      </c>
      <c r="F1352" s="2">
        <v>20</v>
      </c>
      <c r="G1352" s="3">
        <v>29</v>
      </c>
      <c r="H1352" s="3" t="str">
        <f>IF(E1352="","non terminato","terminato")</f>
        <v>non terminato</v>
      </c>
      <c r="J1352" s="2">
        <v>1354</v>
      </c>
      <c r="K1352" s="2" t="str">
        <f t="shared" si="140"/>
        <v>A8669178</v>
      </c>
      <c r="L1352" s="2" t="str">
        <f t="shared" si="141"/>
        <v>ITA</v>
      </c>
      <c r="M1352" s="2" t="str">
        <f t="shared" si="142"/>
        <v>zan PAM</v>
      </c>
      <c r="N1352" s="2" t="str">
        <f t="shared" si="143"/>
        <v/>
      </c>
      <c r="O1352" s="2">
        <v>20</v>
      </c>
      <c r="P1352" s="3">
        <v>29</v>
      </c>
      <c r="Q1352" s="3">
        <f t="shared" si="144"/>
        <v>580</v>
      </c>
      <c r="R1352" s="3" t="str">
        <f t="shared" si="145"/>
        <v>ITA-zan PAM-29</v>
      </c>
      <c r="S1352" s="3" t="str">
        <f t="shared" si="146"/>
        <v>669</v>
      </c>
    </row>
    <row r="1353" spans="1:19" ht="12.75" customHeight="1" x14ac:dyDescent="0.3">
      <c r="A1353" s="2">
        <v>1355</v>
      </c>
      <c r="B1353" s="2" t="s">
        <v>660</v>
      </c>
      <c r="C1353" s="8" t="s">
        <v>8</v>
      </c>
      <c r="D1353" s="2" t="s">
        <v>62</v>
      </c>
      <c r="F1353" s="2">
        <v>30</v>
      </c>
      <c r="G1353" s="3">
        <v>26</v>
      </c>
      <c r="H1353" s="3" t="str">
        <f>IF(E1353="","non terminato","terminato")</f>
        <v>non terminato</v>
      </c>
      <c r="J1353" s="2">
        <v>1355</v>
      </c>
      <c r="K1353" s="2" t="str">
        <f t="shared" si="140"/>
        <v>A8669178</v>
      </c>
      <c r="L1353" s="2" t="str">
        <f t="shared" si="141"/>
        <v>ITA</v>
      </c>
      <c r="M1353" s="2" t="str">
        <f t="shared" si="142"/>
        <v>zan PAM</v>
      </c>
      <c r="N1353" s="2" t="str">
        <f t="shared" si="143"/>
        <v/>
      </c>
      <c r="O1353" s="2">
        <v>30</v>
      </c>
      <c r="P1353" s="3">
        <v>26</v>
      </c>
      <c r="Q1353" s="3">
        <f t="shared" si="144"/>
        <v>780</v>
      </c>
      <c r="R1353" s="3" t="str">
        <f t="shared" si="145"/>
        <v>ITA-zan PAM-26</v>
      </c>
      <c r="S1353" s="3" t="str">
        <f t="shared" si="146"/>
        <v>669</v>
      </c>
    </row>
    <row r="1354" spans="1:19" ht="12.75" customHeight="1" x14ac:dyDescent="0.3">
      <c r="A1354" s="2">
        <v>1356</v>
      </c>
      <c r="B1354" s="2" t="s">
        <v>661</v>
      </c>
      <c r="C1354" s="8" t="s">
        <v>8</v>
      </c>
      <c r="D1354" s="2" t="s">
        <v>33</v>
      </c>
      <c r="E1354" s="7" t="s">
        <v>10</v>
      </c>
      <c r="F1354" s="2">
        <v>0</v>
      </c>
      <c r="G1354" s="3">
        <v>37</v>
      </c>
      <c r="H1354" s="3" t="s">
        <v>10</v>
      </c>
      <c r="J1354" s="2">
        <v>1356</v>
      </c>
      <c r="K1354" s="2" t="str">
        <f t="shared" si="140"/>
        <v>M6096380</v>
      </c>
      <c r="L1354" s="2" t="str">
        <f t="shared" si="141"/>
        <v>ITA</v>
      </c>
      <c r="M1354" s="2" t="str">
        <f t="shared" si="142"/>
        <v>zan VETRI</v>
      </c>
      <c r="N1354" s="2" t="str">
        <f t="shared" si="143"/>
        <v>terminato</v>
      </c>
      <c r="O1354" s="2">
        <v>0</v>
      </c>
      <c r="P1354" s="3">
        <v>37</v>
      </c>
      <c r="Q1354" s="3" t="str">
        <f t="shared" si="144"/>
        <v/>
      </c>
      <c r="R1354" s="3" t="str">
        <f t="shared" si="145"/>
        <v>ITA-zan VETRI-37</v>
      </c>
      <c r="S1354" s="3" t="str">
        <f t="shared" si="146"/>
        <v>096</v>
      </c>
    </row>
    <row r="1355" spans="1:19" ht="12.75" customHeight="1" x14ac:dyDescent="0.3">
      <c r="A1355" s="2">
        <v>1357</v>
      </c>
      <c r="B1355" s="2" t="s">
        <v>662</v>
      </c>
      <c r="C1355" s="8" t="s">
        <v>8</v>
      </c>
      <c r="D1355" s="2" t="s">
        <v>72</v>
      </c>
      <c r="E1355" s="7" t="s">
        <v>10</v>
      </c>
      <c r="F1355" s="2">
        <v>0</v>
      </c>
      <c r="G1355" s="3">
        <v>12</v>
      </c>
      <c r="H1355" s="3" t="s">
        <v>10</v>
      </c>
      <c r="J1355" s="2">
        <v>1357</v>
      </c>
      <c r="K1355" s="2" t="str">
        <f t="shared" si="140"/>
        <v>M6582387</v>
      </c>
      <c r="L1355" s="2" t="str">
        <f t="shared" si="141"/>
        <v>ITA</v>
      </c>
      <c r="M1355" s="2" t="str">
        <f t="shared" si="142"/>
        <v>lollo SRL</v>
      </c>
      <c r="N1355" s="2" t="str">
        <f t="shared" si="143"/>
        <v>terminato</v>
      </c>
      <c r="O1355" s="2">
        <v>0</v>
      </c>
      <c r="P1355" s="3">
        <v>12</v>
      </c>
      <c r="Q1355" s="3" t="str">
        <f t="shared" si="144"/>
        <v/>
      </c>
      <c r="R1355" s="3" t="str">
        <f t="shared" si="145"/>
        <v>ITA-lollo SRL-12</v>
      </c>
      <c r="S1355" s="3" t="str">
        <f t="shared" si="146"/>
        <v>582</v>
      </c>
    </row>
    <row r="1356" spans="1:19" ht="12.75" customHeight="1" x14ac:dyDescent="0.3">
      <c r="A1356" s="2">
        <v>1358</v>
      </c>
      <c r="B1356" s="2" t="s">
        <v>663</v>
      </c>
      <c r="C1356" s="2" t="s">
        <v>13</v>
      </c>
      <c r="D1356" s="2" t="s">
        <v>15</v>
      </c>
      <c r="E1356" s="7" t="s">
        <v>10</v>
      </c>
      <c r="F1356" s="2">
        <v>0</v>
      </c>
      <c r="G1356" s="3">
        <v>30</v>
      </c>
      <c r="H1356" s="3" t="s">
        <v>10</v>
      </c>
      <c r="J1356" s="2">
        <v>1358</v>
      </c>
      <c r="K1356" s="2" t="str">
        <f t="shared" si="140"/>
        <v>M6726028</v>
      </c>
      <c r="L1356" s="2" t="str">
        <f t="shared" si="141"/>
        <v>EGY</v>
      </c>
      <c r="M1356" s="2" t="str">
        <f t="shared" si="142"/>
        <v>EGYPTIAN SAE</v>
      </c>
      <c r="N1356" s="2" t="str">
        <f t="shared" si="143"/>
        <v>terminato</v>
      </c>
      <c r="O1356" s="2">
        <v>0</v>
      </c>
      <c r="P1356" s="3">
        <v>30</v>
      </c>
      <c r="Q1356" s="3" t="str">
        <f t="shared" si="144"/>
        <v/>
      </c>
      <c r="R1356" s="3" t="str">
        <f t="shared" si="145"/>
        <v>EGY-EGYPTIAN SAE-30</v>
      </c>
      <c r="S1356" s="3" t="str">
        <f t="shared" si="146"/>
        <v>726</v>
      </c>
    </row>
    <row r="1357" spans="1:19" ht="12.75" customHeight="1" x14ac:dyDescent="0.3">
      <c r="A1357" s="2">
        <v>1359</v>
      </c>
      <c r="B1357" s="2" t="s">
        <v>663</v>
      </c>
      <c r="C1357" s="2" t="s">
        <v>13</v>
      </c>
      <c r="D1357" s="2" t="s">
        <v>15</v>
      </c>
      <c r="F1357" s="2">
        <v>20</v>
      </c>
      <c r="G1357" s="3">
        <v>23</v>
      </c>
      <c r="H1357" s="3" t="str">
        <f>IF(E1357="","non terminato","terminato")</f>
        <v>non terminato</v>
      </c>
      <c r="J1357" s="2">
        <v>1359</v>
      </c>
      <c r="K1357" s="2" t="str">
        <f t="shared" si="140"/>
        <v>M6726028</v>
      </c>
      <c r="L1357" s="2" t="str">
        <f t="shared" si="141"/>
        <v>EGY</v>
      </c>
      <c r="M1357" s="2" t="str">
        <f t="shared" si="142"/>
        <v>EGYPTIAN SAE</v>
      </c>
      <c r="N1357" s="2" t="str">
        <f t="shared" si="143"/>
        <v/>
      </c>
      <c r="O1357" s="2">
        <v>20</v>
      </c>
      <c r="P1357" s="3">
        <v>23</v>
      </c>
      <c r="Q1357" s="3">
        <f t="shared" si="144"/>
        <v>460</v>
      </c>
      <c r="R1357" s="3" t="str">
        <f t="shared" si="145"/>
        <v>EGY-EGYPTIAN SAE-23</v>
      </c>
      <c r="S1357" s="3" t="str">
        <f t="shared" si="146"/>
        <v>726</v>
      </c>
    </row>
    <row r="1358" spans="1:19" ht="12.75" customHeight="1" x14ac:dyDescent="0.3">
      <c r="A1358" s="2">
        <v>1360</v>
      </c>
      <c r="B1358" s="2" t="s">
        <v>663</v>
      </c>
      <c r="C1358" s="2" t="s">
        <v>13</v>
      </c>
      <c r="D1358" s="2" t="s">
        <v>15</v>
      </c>
      <c r="F1358" s="2">
        <v>30</v>
      </c>
      <c r="G1358" s="3">
        <v>17</v>
      </c>
      <c r="H1358" s="3" t="str">
        <f>IF(E1358="","non terminato","terminato")</f>
        <v>non terminato</v>
      </c>
      <c r="J1358" s="2">
        <v>1360</v>
      </c>
      <c r="K1358" s="2" t="str">
        <f t="shared" si="140"/>
        <v>M6726028</v>
      </c>
      <c r="L1358" s="2" t="str">
        <f t="shared" si="141"/>
        <v>EGY</v>
      </c>
      <c r="M1358" s="2" t="str">
        <f t="shared" si="142"/>
        <v>EGYPTIAN SAE</v>
      </c>
      <c r="N1358" s="2" t="str">
        <f t="shared" si="143"/>
        <v/>
      </c>
      <c r="O1358" s="2">
        <v>30</v>
      </c>
      <c r="P1358" s="3">
        <v>17</v>
      </c>
      <c r="Q1358" s="3">
        <f t="shared" si="144"/>
        <v>510</v>
      </c>
      <c r="R1358" s="3" t="str">
        <f t="shared" si="145"/>
        <v>EGY-EGYPTIAN SAE-17</v>
      </c>
      <c r="S1358" s="3" t="str">
        <f t="shared" si="146"/>
        <v>726</v>
      </c>
    </row>
    <row r="1359" spans="1:19" ht="12.75" customHeight="1" x14ac:dyDescent="0.3">
      <c r="A1359" s="2">
        <v>1361</v>
      </c>
      <c r="B1359" s="2" t="s">
        <v>664</v>
      </c>
      <c r="C1359" s="8" t="s">
        <v>8</v>
      </c>
      <c r="D1359" s="2" t="s">
        <v>91</v>
      </c>
      <c r="E1359" s="7" t="s">
        <v>10</v>
      </c>
      <c r="F1359" s="2">
        <v>0</v>
      </c>
      <c r="G1359" s="3">
        <v>19</v>
      </c>
      <c r="H1359" s="3" t="s">
        <v>10</v>
      </c>
      <c r="J1359" s="2">
        <v>1361</v>
      </c>
      <c r="K1359" s="2" t="str">
        <f t="shared" si="140"/>
        <v>C4176272</v>
      </c>
      <c r="L1359" s="2" t="str">
        <f t="shared" si="141"/>
        <v>ITA</v>
      </c>
      <c r="M1359" s="2" t="str">
        <f t="shared" si="142"/>
        <v>SG palla S.R.L.</v>
      </c>
      <c r="N1359" s="2" t="str">
        <f t="shared" si="143"/>
        <v>terminato</v>
      </c>
      <c r="O1359" s="2">
        <v>0</v>
      </c>
      <c r="P1359" s="3">
        <v>19</v>
      </c>
      <c r="Q1359" s="3" t="str">
        <f t="shared" si="144"/>
        <v/>
      </c>
      <c r="R1359" s="3" t="str">
        <f t="shared" si="145"/>
        <v>ITA-SG palla S.R.L.-19</v>
      </c>
      <c r="S1359" s="3" t="str">
        <f t="shared" si="146"/>
        <v>176</v>
      </c>
    </row>
    <row r="1360" spans="1:19" ht="12.75" customHeight="1" x14ac:dyDescent="0.3">
      <c r="A1360" s="2">
        <v>1362</v>
      </c>
      <c r="B1360" s="2" t="s">
        <v>664</v>
      </c>
      <c r="C1360" s="8" t="s">
        <v>8</v>
      </c>
      <c r="D1360" s="2" t="s">
        <v>91</v>
      </c>
      <c r="F1360" s="2">
        <v>20</v>
      </c>
      <c r="G1360" s="3">
        <v>16</v>
      </c>
      <c r="H1360" s="3" t="str">
        <f>IF(E1360="","non terminato","terminato")</f>
        <v>non terminato</v>
      </c>
      <c r="J1360" s="2">
        <v>1362</v>
      </c>
      <c r="K1360" s="2" t="str">
        <f t="shared" si="140"/>
        <v>C4176272</v>
      </c>
      <c r="L1360" s="2" t="str">
        <f t="shared" si="141"/>
        <v>ITA</v>
      </c>
      <c r="M1360" s="2" t="str">
        <f t="shared" si="142"/>
        <v>SG palla S.R.L.</v>
      </c>
      <c r="N1360" s="2" t="str">
        <f t="shared" si="143"/>
        <v/>
      </c>
      <c r="O1360" s="2">
        <v>20</v>
      </c>
      <c r="P1360" s="3">
        <v>16</v>
      </c>
      <c r="Q1360" s="3">
        <f t="shared" si="144"/>
        <v>320</v>
      </c>
      <c r="R1360" s="3" t="str">
        <f t="shared" si="145"/>
        <v>ITA-SG palla S.R.L.-16</v>
      </c>
      <c r="S1360" s="3" t="str">
        <f t="shared" si="146"/>
        <v>176</v>
      </c>
    </row>
    <row r="1361" spans="1:19" ht="12.75" customHeight="1" x14ac:dyDescent="0.3">
      <c r="A1361" s="2">
        <v>1363</v>
      </c>
      <c r="B1361" s="2" t="s">
        <v>664</v>
      </c>
      <c r="C1361" s="8" t="s">
        <v>8</v>
      </c>
      <c r="D1361" s="2" t="s">
        <v>91</v>
      </c>
      <c r="F1361" s="2">
        <v>30</v>
      </c>
      <c r="G1361" s="3">
        <v>26</v>
      </c>
      <c r="H1361" s="3" t="str">
        <f>IF(E1361="","non terminato","terminato")</f>
        <v>non terminato</v>
      </c>
      <c r="J1361" s="2">
        <v>1363</v>
      </c>
      <c r="K1361" s="2" t="str">
        <f t="shared" si="140"/>
        <v>C4176272</v>
      </c>
      <c r="L1361" s="2" t="str">
        <f t="shared" si="141"/>
        <v>ITA</v>
      </c>
      <c r="M1361" s="2" t="str">
        <f t="shared" si="142"/>
        <v>SG palla S.R.L.</v>
      </c>
      <c r="N1361" s="2" t="str">
        <f t="shared" si="143"/>
        <v/>
      </c>
      <c r="O1361" s="2">
        <v>30</v>
      </c>
      <c r="P1361" s="3">
        <v>26</v>
      </c>
      <c r="Q1361" s="3">
        <f t="shared" si="144"/>
        <v>780</v>
      </c>
      <c r="R1361" s="3" t="str">
        <f t="shared" si="145"/>
        <v>ITA-SG palla S.R.L.-26</v>
      </c>
      <c r="S1361" s="3" t="str">
        <f t="shared" si="146"/>
        <v>176</v>
      </c>
    </row>
    <row r="1362" spans="1:19" ht="12.75" customHeight="1" x14ac:dyDescent="0.3">
      <c r="A1362" s="2">
        <v>1364</v>
      </c>
      <c r="B1362" s="2" t="s">
        <v>665</v>
      </c>
      <c r="C1362" s="8" t="s">
        <v>8</v>
      </c>
      <c r="D1362" s="2" t="s">
        <v>9</v>
      </c>
      <c r="F1362" s="2">
        <v>30</v>
      </c>
      <c r="G1362" s="3">
        <v>17</v>
      </c>
      <c r="H1362" s="3" t="str">
        <f>IF(E1362="","non terminato","terminato")</f>
        <v>non terminato</v>
      </c>
      <c r="J1362" s="2">
        <v>1364</v>
      </c>
      <c r="K1362" s="2" t="str">
        <f t="shared" si="140"/>
        <v>M0864011</v>
      </c>
      <c r="L1362" s="2" t="str">
        <f t="shared" si="141"/>
        <v>ITA</v>
      </c>
      <c r="M1362" s="2" t="str">
        <f t="shared" si="142"/>
        <v>SG</v>
      </c>
      <c r="N1362" s="2" t="str">
        <f t="shared" si="143"/>
        <v/>
      </c>
      <c r="O1362" s="2">
        <v>30</v>
      </c>
      <c r="P1362" s="3">
        <v>17</v>
      </c>
      <c r="Q1362" s="3">
        <f t="shared" si="144"/>
        <v>510</v>
      </c>
      <c r="R1362" s="3" t="str">
        <f t="shared" si="145"/>
        <v>ITA-SG-17</v>
      </c>
      <c r="S1362" s="3" t="str">
        <f t="shared" si="146"/>
        <v>864</v>
      </c>
    </row>
    <row r="1363" spans="1:19" ht="12.75" customHeight="1" x14ac:dyDescent="0.3">
      <c r="A1363" s="2">
        <v>1365</v>
      </c>
      <c r="B1363" s="2" t="s">
        <v>665</v>
      </c>
      <c r="C1363" s="8" t="s">
        <v>8</v>
      </c>
      <c r="D1363" s="2" t="s">
        <v>9</v>
      </c>
      <c r="E1363" s="7" t="s">
        <v>10</v>
      </c>
      <c r="F1363" s="2">
        <v>0</v>
      </c>
      <c r="G1363" s="3">
        <v>13</v>
      </c>
      <c r="H1363" s="3" t="s">
        <v>10</v>
      </c>
      <c r="J1363" s="2">
        <v>1365</v>
      </c>
      <c r="K1363" s="2" t="str">
        <f t="shared" si="140"/>
        <v>M0864011</v>
      </c>
      <c r="L1363" s="2" t="str">
        <f t="shared" si="141"/>
        <v>ITA</v>
      </c>
      <c r="M1363" s="2" t="str">
        <f t="shared" si="142"/>
        <v>SG</v>
      </c>
      <c r="N1363" s="2" t="str">
        <f t="shared" si="143"/>
        <v>terminato</v>
      </c>
      <c r="O1363" s="2">
        <v>0</v>
      </c>
      <c r="P1363" s="3">
        <v>13</v>
      </c>
      <c r="Q1363" s="3" t="str">
        <f t="shared" si="144"/>
        <v/>
      </c>
      <c r="R1363" s="3" t="str">
        <f t="shared" si="145"/>
        <v>ITA-SG-13</v>
      </c>
      <c r="S1363" s="3" t="str">
        <f t="shared" si="146"/>
        <v>864</v>
      </c>
    </row>
    <row r="1364" spans="1:19" ht="12.75" customHeight="1" x14ac:dyDescent="0.3">
      <c r="A1364" s="2">
        <v>1366</v>
      </c>
      <c r="B1364" s="2" t="s">
        <v>666</v>
      </c>
      <c r="C1364" s="8" t="s">
        <v>8</v>
      </c>
      <c r="D1364" s="2" t="s">
        <v>62</v>
      </c>
      <c r="E1364" s="7" t="s">
        <v>10</v>
      </c>
      <c r="F1364" s="2">
        <v>0</v>
      </c>
      <c r="G1364" s="3">
        <v>28</v>
      </c>
      <c r="H1364" s="3" t="s">
        <v>10</v>
      </c>
      <c r="J1364" s="2">
        <v>1366</v>
      </c>
      <c r="K1364" s="2" t="str">
        <f t="shared" si="140"/>
        <v>R9762264</v>
      </c>
      <c r="L1364" s="2" t="str">
        <f t="shared" si="141"/>
        <v>ITA</v>
      </c>
      <c r="M1364" s="2" t="str">
        <f t="shared" si="142"/>
        <v>zan PAM</v>
      </c>
      <c r="N1364" s="2" t="str">
        <f t="shared" si="143"/>
        <v>terminato</v>
      </c>
      <c r="O1364" s="2">
        <v>0</v>
      </c>
      <c r="P1364" s="3">
        <v>28</v>
      </c>
      <c r="Q1364" s="3" t="str">
        <f t="shared" si="144"/>
        <v/>
      </c>
      <c r="R1364" s="3" t="str">
        <f t="shared" si="145"/>
        <v>ITA-zan PAM-28</v>
      </c>
      <c r="S1364" s="3" t="str">
        <f t="shared" si="146"/>
        <v>762</v>
      </c>
    </row>
    <row r="1365" spans="1:19" ht="12.75" customHeight="1" x14ac:dyDescent="0.3">
      <c r="A1365" s="2">
        <v>1367</v>
      </c>
      <c r="B1365" s="2" t="s">
        <v>666</v>
      </c>
      <c r="C1365" s="8" t="s">
        <v>8</v>
      </c>
      <c r="D1365" s="2" t="s">
        <v>62</v>
      </c>
      <c r="F1365" s="2">
        <v>20</v>
      </c>
      <c r="G1365" s="3">
        <v>16</v>
      </c>
      <c r="H1365" s="3" t="str">
        <f>IF(E1365="","non terminato","terminato")</f>
        <v>non terminato</v>
      </c>
      <c r="J1365" s="2">
        <v>1367</v>
      </c>
      <c r="K1365" s="2" t="str">
        <f t="shared" si="140"/>
        <v>R9762264</v>
      </c>
      <c r="L1365" s="2" t="str">
        <f t="shared" si="141"/>
        <v>ITA</v>
      </c>
      <c r="M1365" s="2" t="str">
        <f t="shared" si="142"/>
        <v>zan PAM</v>
      </c>
      <c r="N1365" s="2" t="str">
        <f t="shared" si="143"/>
        <v/>
      </c>
      <c r="O1365" s="2">
        <v>20</v>
      </c>
      <c r="P1365" s="3">
        <v>16</v>
      </c>
      <c r="Q1365" s="3">
        <f t="shared" si="144"/>
        <v>320</v>
      </c>
      <c r="R1365" s="3" t="str">
        <f t="shared" si="145"/>
        <v>ITA-zan PAM-16</v>
      </c>
      <c r="S1365" s="3" t="str">
        <f t="shared" si="146"/>
        <v>762</v>
      </c>
    </row>
    <row r="1366" spans="1:19" ht="12.75" customHeight="1" x14ac:dyDescent="0.3">
      <c r="A1366" s="2">
        <v>1368</v>
      </c>
      <c r="B1366" s="2" t="s">
        <v>666</v>
      </c>
      <c r="C1366" s="8" t="s">
        <v>8</v>
      </c>
      <c r="D1366" s="2" t="s">
        <v>62</v>
      </c>
      <c r="F1366" s="2">
        <v>30</v>
      </c>
      <c r="G1366" s="3">
        <v>19</v>
      </c>
      <c r="H1366" s="3" t="str">
        <f>IF(E1366="","non terminato","terminato")</f>
        <v>non terminato</v>
      </c>
      <c r="J1366" s="2">
        <v>1368</v>
      </c>
      <c r="K1366" s="2" t="str">
        <f t="shared" si="140"/>
        <v>R9762264</v>
      </c>
      <c r="L1366" s="2" t="str">
        <f t="shared" si="141"/>
        <v>ITA</v>
      </c>
      <c r="M1366" s="2" t="str">
        <f t="shared" si="142"/>
        <v>zan PAM</v>
      </c>
      <c r="N1366" s="2" t="str">
        <f t="shared" si="143"/>
        <v/>
      </c>
      <c r="O1366" s="2">
        <v>30</v>
      </c>
      <c r="P1366" s="3">
        <v>19</v>
      </c>
      <c r="Q1366" s="3">
        <f t="shared" si="144"/>
        <v>570</v>
      </c>
      <c r="R1366" s="3" t="str">
        <f t="shared" si="145"/>
        <v>ITA-zan PAM-19</v>
      </c>
      <c r="S1366" s="3" t="str">
        <f t="shared" si="146"/>
        <v>762</v>
      </c>
    </row>
    <row r="1367" spans="1:19" ht="12.75" customHeight="1" x14ac:dyDescent="0.3">
      <c r="A1367" s="2">
        <v>1369</v>
      </c>
      <c r="B1367" s="2" t="s">
        <v>667</v>
      </c>
      <c r="C1367" s="8" t="s">
        <v>8</v>
      </c>
      <c r="D1367" s="2" t="s">
        <v>9</v>
      </c>
      <c r="F1367" s="2">
        <v>30</v>
      </c>
      <c r="G1367" s="3">
        <v>22</v>
      </c>
      <c r="H1367" s="3" t="str">
        <f>IF(E1367="","non terminato","terminato")</f>
        <v>non terminato</v>
      </c>
      <c r="J1367" s="2">
        <v>1369</v>
      </c>
      <c r="K1367" s="2" t="str">
        <f t="shared" si="140"/>
        <v>D1590730</v>
      </c>
      <c r="L1367" s="2" t="str">
        <f t="shared" si="141"/>
        <v>ITA</v>
      </c>
      <c r="M1367" s="2" t="str">
        <f t="shared" si="142"/>
        <v>SG</v>
      </c>
      <c r="N1367" s="2" t="str">
        <f t="shared" si="143"/>
        <v/>
      </c>
      <c r="O1367" s="2">
        <v>30</v>
      </c>
      <c r="P1367" s="3">
        <v>22</v>
      </c>
      <c r="Q1367" s="3">
        <f t="shared" si="144"/>
        <v>660</v>
      </c>
      <c r="R1367" s="3" t="str">
        <f t="shared" si="145"/>
        <v>ITA-SG-22</v>
      </c>
      <c r="S1367" s="3" t="str">
        <f t="shared" si="146"/>
        <v>590</v>
      </c>
    </row>
    <row r="1368" spans="1:19" ht="12.75" customHeight="1" x14ac:dyDescent="0.3">
      <c r="A1368" s="2">
        <v>1370</v>
      </c>
      <c r="B1368" s="2" t="s">
        <v>667</v>
      </c>
      <c r="C1368" s="8" t="s">
        <v>8</v>
      </c>
      <c r="D1368" s="2" t="s">
        <v>9</v>
      </c>
      <c r="F1368" s="2">
        <v>20</v>
      </c>
      <c r="G1368" s="3">
        <v>22</v>
      </c>
      <c r="H1368" s="3" t="str">
        <f>IF(E1368="","non terminato","terminato")</f>
        <v>non terminato</v>
      </c>
      <c r="J1368" s="2">
        <v>1370</v>
      </c>
      <c r="K1368" s="2" t="str">
        <f t="shared" si="140"/>
        <v>D1590730</v>
      </c>
      <c r="L1368" s="2" t="str">
        <f t="shared" si="141"/>
        <v>ITA</v>
      </c>
      <c r="M1368" s="2" t="str">
        <f t="shared" si="142"/>
        <v>SG</v>
      </c>
      <c r="N1368" s="2" t="str">
        <f t="shared" si="143"/>
        <v/>
      </c>
      <c r="O1368" s="2">
        <v>20</v>
      </c>
      <c r="P1368" s="3">
        <v>22</v>
      </c>
      <c r="Q1368" s="3">
        <f t="shared" si="144"/>
        <v>440</v>
      </c>
      <c r="R1368" s="3" t="str">
        <f t="shared" si="145"/>
        <v>ITA-SG-22</v>
      </c>
      <c r="S1368" s="3" t="str">
        <f t="shared" si="146"/>
        <v>590</v>
      </c>
    </row>
    <row r="1369" spans="1:19" ht="12.75" customHeight="1" x14ac:dyDescent="0.3">
      <c r="A1369" s="2">
        <v>1371</v>
      </c>
      <c r="B1369" s="2" t="s">
        <v>667</v>
      </c>
      <c r="C1369" s="8" t="s">
        <v>8</v>
      </c>
      <c r="D1369" s="2" t="s">
        <v>9</v>
      </c>
      <c r="E1369" s="7" t="s">
        <v>10</v>
      </c>
      <c r="F1369" s="2">
        <v>0</v>
      </c>
      <c r="G1369" s="3">
        <v>22</v>
      </c>
      <c r="H1369" s="3" t="s">
        <v>10</v>
      </c>
      <c r="J1369" s="2">
        <v>1371</v>
      </c>
      <c r="K1369" s="2" t="str">
        <f t="shared" si="140"/>
        <v>D1590730</v>
      </c>
      <c r="L1369" s="2" t="str">
        <f t="shared" si="141"/>
        <v>ITA</v>
      </c>
      <c r="M1369" s="2" t="str">
        <f t="shared" si="142"/>
        <v>SG</v>
      </c>
      <c r="N1369" s="2" t="str">
        <f t="shared" si="143"/>
        <v>terminato</v>
      </c>
      <c r="O1369" s="2">
        <v>0</v>
      </c>
      <c r="P1369" s="3">
        <v>22</v>
      </c>
      <c r="Q1369" s="3" t="str">
        <f t="shared" si="144"/>
        <v/>
      </c>
      <c r="R1369" s="3" t="str">
        <f t="shared" si="145"/>
        <v>ITA-SG-22</v>
      </c>
      <c r="S1369" s="3" t="str">
        <f t="shared" si="146"/>
        <v>590</v>
      </c>
    </row>
    <row r="1370" spans="1:19" ht="12.75" customHeight="1" x14ac:dyDescent="0.3">
      <c r="A1370" s="2">
        <v>1372</v>
      </c>
      <c r="B1370" s="2" t="s">
        <v>668</v>
      </c>
      <c r="C1370" s="8" t="s">
        <v>8</v>
      </c>
      <c r="D1370" s="2" t="s">
        <v>9</v>
      </c>
      <c r="F1370" s="2">
        <v>30</v>
      </c>
      <c r="G1370" s="3">
        <v>14</v>
      </c>
      <c r="H1370" s="3" t="str">
        <f>IF(E1370="","non terminato","terminato")</f>
        <v>non terminato</v>
      </c>
      <c r="J1370" s="2">
        <v>1372</v>
      </c>
      <c r="K1370" s="2" t="str">
        <f t="shared" si="140"/>
        <v>M0004192</v>
      </c>
      <c r="L1370" s="2" t="str">
        <f t="shared" si="141"/>
        <v>ITA</v>
      </c>
      <c r="M1370" s="2" t="str">
        <f t="shared" si="142"/>
        <v>SG</v>
      </c>
      <c r="N1370" s="2" t="str">
        <f t="shared" si="143"/>
        <v/>
      </c>
      <c r="O1370" s="2">
        <v>30</v>
      </c>
      <c r="P1370" s="3">
        <v>14</v>
      </c>
      <c r="Q1370" s="3">
        <f t="shared" si="144"/>
        <v>420</v>
      </c>
      <c r="R1370" s="3" t="str">
        <f t="shared" si="145"/>
        <v>ITA-SG-14</v>
      </c>
      <c r="S1370" s="3" t="str">
        <f t="shared" si="146"/>
        <v>004</v>
      </c>
    </row>
    <row r="1371" spans="1:19" ht="12.75" customHeight="1" x14ac:dyDescent="0.3">
      <c r="A1371" s="2">
        <v>1373</v>
      </c>
      <c r="B1371" s="2" t="s">
        <v>669</v>
      </c>
      <c r="C1371" s="8" t="s">
        <v>8</v>
      </c>
      <c r="D1371" s="2" t="s">
        <v>44</v>
      </c>
      <c r="F1371" s="2">
        <v>30</v>
      </c>
      <c r="G1371" s="3">
        <v>30</v>
      </c>
      <c r="H1371" s="3" t="str">
        <f>IF(E1371="","non terminato","terminato")</f>
        <v>non terminato</v>
      </c>
      <c r="J1371" s="2">
        <v>1373</v>
      </c>
      <c r="K1371" s="2" t="str">
        <f t="shared" si="140"/>
        <v>M4804583</v>
      </c>
      <c r="L1371" s="2" t="str">
        <f t="shared" si="141"/>
        <v>ITA</v>
      </c>
      <c r="M1371" s="2" t="str">
        <f t="shared" si="142"/>
        <v>zan pin SPA</v>
      </c>
      <c r="N1371" s="2" t="str">
        <f t="shared" si="143"/>
        <v/>
      </c>
      <c r="O1371" s="2">
        <v>30</v>
      </c>
      <c r="P1371" s="3">
        <v>30</v>
      </c>
      <c r="Q1371" s="3">
        <f t="shared" si="144"/>
        <v>900</v>
      </c>
      <c r="R1371" s="3" t="str">
        <f t="shared" si="145"/>
        <v>ITA-zan pin SPA-30</v>
      </c>
      <c r="S1371" s="3" t="str">
        <f t="shared" si="146"/>
        <v>804</v>
      </c>
    </row>
    <row r="1372" spans="1:19" ht="12.75" customHeight="1" x14ac:dyDescent="0.3">
      <c r="A1372" s="2">
        <v>1374</v>
      </c>
      <c r="B1372" s="2" t="s">
        <v>669</v>
      </c>
      <c r="C1372" s="8" t="s">
        <v>8</v>
      </c>
      <c r="D1372" s="2" t="s">
        <v>44</v>
      </c>
      <c r="E1372" s="7" t="s">
        <v>10</v>
      </c>
      <c r="F1372" s="2">
        <v>0</v>
      </c>
      <c r="G1372" s="3">
        <v>12</v>
      </c>
      <c r="H1372" s="3" t="s">
        <v>10</v>
      </c>
      <c r="J1372" s="2">
        <v>1374</v>
      </c>
      <c r="K1372" s="2" t="str">
        <f t="shared" si="140"/>
        <v>M4804583</v>
      </c>
      <c r="L1372" s="2" t="str">
        <f t="shared" si="141"/>
        <v>ITA</v>
      </c>
      <c r="M1372" s="2" t="str">
        <f t="shared" si="142"/>
        <v>zan pin SPA</v>
      </c>
      <c r="N1372" s="2" t="str">
        <f t="shared" si="143"/>
        <v>terminato</v>
      </c>
      <c r="O1372" s="2">
        <v>0</v>
      </c>
      <c r="P1372" s="3">
        <v>12</v>
      </c>
      <c r="Q1372" s="3" t="str">
        <f t="shared" si="144"/>
        <v/>
      </c>
      <c r="R1372" s="3" t="str">
        <f t="shared" si="145"/>
        <v>ITA-zan pin SPA-12</v>
      </c>
      <c r="S1372" s="3" t="str">
        <f t="shared" si="146"/>
        <v>804</v>
      </c>
    </row>
    <row r="1373" spans="1:19" ht="12.75" customHeight="1" x14ac:dyDescent="0.3">
      <c r="A1373" s="2">
        <v>1375</v>
      </c>
      <c r="B1373" s="2" t="s">
        <v>669</v>
      </c>
      <c r="C1373" s="8" t="s">
        <v>8</v>
      </c>
      <c r="D1373" s="2" t="s">
        <v>44</v>
      </c>
      <c r="F1373" s="2">
        <v>20</v>
      </c>
      <c r="G1373" s="3">
        <v>23</v>
      </c>
      <c r="H1373" s="3" t="str">
        <f>IF(E1373="","non terminato","terminato")</f>
        <v>non terminato</v>
      </c>
      <c r="J1373" s="2">
        <v>1375</v>
      </c>
      <c r="K1373" s="2" t="str">
        <f t="shared" si="140"/>
        <v>M4804583</v>
      </c>
      <c r="L1373" s="2" t="str">
        <f t="shared" si="141"/>
        <v>ITA</v>
      </c>
      <c r="M1373" s="2" t="str">
        <f t="shared" si="142"/>
        <v>zan pin SPA</v>
      </c>
      <c r="N1373" s="2" t="str">
        <f t="shared" si="143"/>
        <v/>
      </c>
      <c r="O1373" s="2">
        <v>20</v>
      </c>
      <c r="P1373" s="3">
        <v>23</v>
      </c>
      <c r="Q1373" s="3">
        <f t="shared" si="144"/>
        <v>460</v>
      </c>
      <c r="R1373" s="3" t="str">
        <f t="shared" si="145"/>
        <v>ITA-zan pin SPA-23</v>
      </c>
      <c r="S1373" s="3" t="str">
        <f t="shared" si="146"/>
        <v>804</v>
      </c>
    </row>
    <row r="1374" spans="1:19" ht="12.75" customHeight="1" x14ac:dyDescent="0.3">
      <c r="A1374" s="2">
        <v>1376</v>
      </c>
      <c r="B1374" s="2" t="s">
        <v>670</v>
      </c>
      <c r="C1374" s="8" t="s">
        <v>8</v>
      </c>
      <c r="D1374" s="2" t="s">
        <v>9</v>
      </c>
      <c r="E1374" s="7" t="s">
        <v>10</v>
      </c>
      <c r="F1374" s="2">
        <v>0</v>
      </c>
      <c r="G1374" s="3">
        <v>24</v>
      </c>
      <c r="H1374" s="3" t="s">
        <v>10</v>
      </c>
      <c r="J1374" s="2">
        <v>1376</v>
      </c>
      <c r="K1374" s="2" t="str">
        <f t="shared" si="140"/>
        <v>M9083497</v>
      </c>
      <c r="L1374" s="2" t="str">
        <f t="shared" si="141"/>
        <v>ITA</v>
      </c>
      <c r="M1374" s="2" t="str">
        <f t="shared" si="142"/>
        <v>SG</v>
      </c>
      <c r="N1374" s="2" t="str">
        <f t="shared" si="143"/>
        <v>terminato</v>
      </c>
      <c r="O1374" s="2">
        <v>0</v>
      </c>
      <c r="P1374" s="3">
        <v>24</v>
      </c>
      <c r="Q1374" s="3" t="str">
        <f t="shared" si="144"/>
        <v/>
      </c>
      <c r="R1374" s="3" t="str">
        <f t="shared" si="145"/>
        <v>ITA-SG-24</v>
      </c>
      <c r="S1374" s="3" t="str">
        <f t="shared" si="146"/>
        <v>083</v>
      </c>
    </row>
    <row r="1375" spans="1:19" ht="12.75" customHeight="1" x14ac:dyDescent="0.3">
      <c r="A1375" s="2">
        <v>1377</v>
      </c>
      <c r="B1375" s="2" t="s">
        <v>670</v>
      </c>
      <c r="C1375" s="8" t="s">
        <v>8</v>
      </c>
      <c r="D1375" s="2" t="s">
        <v>9</v>
      </c>
      <c r="F1375" s="2">
        <v>30</v>
      </c>
      <c r="G1375" s="3">
        <v>25</v>
      </c>
      <c r="H1375" s="3" t="str">
        <f>IF(E1375="","non terminato","terminato")</f>
        <v>non terminato</v>
      </c>
      <c r="J1375" s="2">
        <v>1377</v>
      </c>
      <c r="K1375" s="2" t="str">
        <f t="shared" si="140"/>
        <v>M9083497</v>
      </c>
      <c r="L1375" s="2" t="str">
        <f t="shared" si="141"/>
        <v>ITA</v>
      </c>
      <c r="M1375" s="2" t="str">
        <f t="shared" si="142"/>
        <v>SG</v>
      </c>
      <c r="N1375" s="2" t="str">
        <f t="shared" si="143"/>
        <v/>
      </c>
      <c r="O1375" s="2">
        <v>30</v>
      </c>
      <c r="P1375" s="3">
        <v>25</v>
      </c>
      <c r="Q1375" s="3">
        <f t="shared" si="144"/>
        <v>750</v>
      </c>
      <c r="R1375" s="3" t="str">
        <f t="shared" si="145"/>
        <v>ITA-SG-25</v>
      </c>
      <c r="S1375" s="3" t="str">
        <f t="shared" si="146"/>
        <v>083</v>
      </c>
    </row>
    <row r="1376" spans="1:19" ht="12.75" customHeight="1" x14ac:dyDescent="0.3">
      <c r="A1376" s="2">
        <v>1378</v>
      </c>
      <c r="B1376" s="2" t="s">
        <v>670</v>
      </c>
      <c r="C1376" s="8" t="s">
        <v>8</v>
      </c>
      <c r="D1376" s="2" t="s">
        <v>9</v>
      </c>
      <c r="F1376" s="2">
        <v>20</v>
      </c>
      <c r="G1376" s="3">
        <v>29</v>
      </c>
      <c r="H1376" s="3" t="str">
        <f>IF(E1376="","non terminato","terminato")</f>
        <v>non terminato</v>
      </c>
      <c r="J1376" s="2">
        <v>1378</v>
      </c>
      <c r="K1376" s="2" t="str">
        <f t="shared" si="140"/>
        <v>M9083497</v>
      </c>
      <c r="L1376" s="2" t="str">
        <f t="shared" si="141"/>
        <v>ITA</v>
      </c>
      <c r="M1376" s="2" t="str">
        <f t="shared" si="142"/>
        <v>SG</v>
      </c>
      <c r="N1376" s="2" t="str">
        <f t="shared" si="143"/>
        <v/>
      </c>
      <c r="O1376" s="2">
        <v>20</v>
      </c>
      <c r="P1376" s="3">
        <v>29</v>
      </c>
      <c r="Q1376" s="3">
        <f t="shared" si="144"/>
        <v>580</v>
      </c>
      <c r="R1376" s="3" t="str">
        <f t="shared" si="145"/>
        <v>ITA-SG-29</v>
      </c>
      <c r="S1376" s="3" t="str">
        <f t="shared" si="146"/>
        <v>083</v>
      </c>
    </row>
    <row r="1377" spans="1:19" ht="12.75" customHeight="1" x14ac:dyDescent="0.3">
      <c r="A1377" s="2">
        <v>1379</v>
      </c>
      <c r="B1377" s="2" t="s">
        <v>671</v>
      </c>
      <c r="C1377" s="8" t="s">
        <v>8</v>
      </c>
      <c r="D1377" s="2" t="s">
        <v>72</v>
      </c>
      <c r="F1377" s="2">
        <v>20</v>
      </c>
      <c r="G1377" s="3">
        <v>36</v>
      </c>
      <c r="H1377" s="3" t="str">
        <f>IF(E1377="","non terminato","terminato")</f>
        <v>non terminato</v>
      </c>
      <c r="J1377" s="2">
        <v>1379</v>
      </c>
      <c r="K1377" s="2" t="str">
        <f t="shared" si="140"/>
        <v>R0209599</v>
      </c>
      <c r="L1377" s="2" t="str">
        <f t="shared" si="141"/>
        <v>ITA</v>
      </c>
      <c r="M1377" s="2" t="str">
        <f t="shared" si="142"/>
        <v>lollo SRL</v>
      </c>
      <c r="N1377" s="2" t="str">
        <f t="shared" si="143"/>
        <v/>
      </c>
      <c r="O1377" s="2">
        <v>20</v>
      </c>
      <c r="P1377" s="3">
        <v>36</v>
      </c>
      <c r="Q1377" s="3">
        <f t="shared" si="144"/>
        <v>720</v>
      </c>
      <c r="R1377" s="3" t="str">
        <f t="shared" si="145"/>
        <v>ITA-lollo SRL-36</v>
      </c>
      <c r="S1377" s="3" t="str">
        <f t="shared" si="146"/>
        <v>209</v>
      </c>
    </row>
    <row r="1378" spans="1:19" ht="12.75" customHeight="1" x14ac:dyDescent="0.3">
      <c r="A1378" s="2">
        <v>1380</v>
      </c>
      <c r="B1378" s="2" t="s">
        <v>671</v>
      </c>
      <c r="C1378" s="8" t="s">
        <v>8</v>
      </c>
      <c r="D1378" s="2" t="s">
        <v>72</v>
      </c>
      <c r="E1378" s="7" t="s">
        <v>10</v>
      </c>
      <c r="F1378" s="2">
        <v>0</v>
      </c>
      <c r="G1378" s="3">
        <v>32</v>
      </c>
      <c r="H1378" s="3" t="s">
        <v>10</v>
      </c>
      <c r="J1378" s="2">
        <v>1380</v>
      </c>
      <c r="K1378" s="2" t="str">
        <f t="shared" si="140"/>
        <v>R0209599</v>
      </c>
      <c r="L1378" s="2" t="str">
        <f t="shared" si="141"/>
        <v>ITA</v>
      </c>
      <c r="M1378" s="2" t="str">
        <f t="shared" si="142"/>
        <v>lollo SRL</v>
      </c>
      <c r="N1378" s="2" t="str">
        <f t="shared" si="143"/>
        <v>terminato</v>
      </c>
      <c r="O1378" s="2">
        <v>0</v>
      </c>
      <c r="P1378" s="3">
        <v>32</v>
      </c>
      <c r="Q1378" s="3" t="str">
        <f t="shared" si="144"/>
        <v/>
      </c>
      <c r="R1378" s="3" t="str">
        <f t="shared" si="145"/>
        <v>ITA-lollo SRL-32</v>
      </c>
      <c r="S1378" s="3" t="str">
        <f t="shared" si="146"/>
        <v>209</v>
      </c>
    </row>
    <row r="1379" spans="1:19" ht="12.75" customHeight="1" x14ac:dyDescent="0.3">
      <c r="A1379" s="2">
        <v>1381</v>
      </c>
      <c r="B1379" s="2" t="s">
        <v>672</v>
      </c>
      <c r="C1379" s="8" t="s">
        <v>8</v>
      </c>
      <c r="D1379" s="2" t="s">
        <v>44</v>
      </c>
      <c r="E1379" s="7" t="s">
        <v>10</v>
      </c>
      <c r="F1379" s="2">
        <v>0</v>
      </c>
      <c r="G1379" s="3">
        <v>19</v>
      </c>
      <c r="H1379" s="3" t="s">
        <v>10</v>
      </c>
      <c r="J1379" s="2">
        <v>1381</v>
      </c>
      <c r="K1379" s="2" t="str">
        <f t="shared" si="140"/>
        <v>M3076451</v>
      </c>
      <c r="L1379" s="2" t="str">
        <f t="shared" si="141"/>
        <v>ITA</v>
      </c>
      <c r="M1379" s="2" t="str">
        <f t="shared" si="142"/>
        <v>zan pin SPA</v>
      </c>
      <c r="N1379" s="2" t="str">
        <f t="shared" si="143"/>
        <v>terminato</v>
      </c>
      <c r="O1379" s="2">
        <v>0</v>
      </c>
      <c r="P1379" s="3">
        <v>19</v>
      </c>
      <c r="Q1379" s="3" t="str">
        <f t="shared" si="144"/>
        <v/>
      </c>
      <c r="R1379" s="3" t="str">
        <f t="shared" si="145"/>
        <v>ITA-zan pin SPA-19</v>
      </c>
      <c r="S1379" s="3" t="str">
        <f t="shared" si="146"/>
        <v>076</v>
      </c>
    </row>
    <row r="1380" spans="1:19" ht="12.75" customHeight="1" x14ac:dyDescent="0.3">
      <c r="A1380" s="2">
        <v>1382</v>
      </c>
      <c r="B1380" s="2" t="s">
        <v>673</v>
      </c>
      <c r="C1380" s="8" t="s">
        <v>8</v>
      </c>
      <c r="D1380" s="2" t="s">
        <v>9</v>
      </c>
      <c r="E1380" s="7" t="s">
        <v>10</v>
      </c>
      <c r="F1380" s="2">
        <v>0</v>
      </c>
      <c r="G1380" s="3">
        <v>37</v>
      </c>
      <c r="H1380" s="3" t="s">
        <v>10</v>
      </c>
      <c r="J1380" s="2">
        <v>1382</v>
      </c>
      <c r="K1380" s="2" t="str">
        <f t="shared" si="140"/>
        <v>M8584294</v>
      </c>
      <c r="L1380" s="2" t="str">
        <f t="shared" si="141"/>
        <v>ITA</v>
      </c>
      <c r="M1380" s="2" t="str">
        <f t="shared" si="142"/>
        <v>SG</v>
      </c>
      <c r="N1380" s="2" t="str">
        <f t="shared" si="143"/>
        <v>terminato</v>
      </c>
      <c r="O1380" s="2">
        <v>0</v>
      </c>
      <c r="P1380" s="3">
        <v>37</v>
      </c>
      <c r="Q1380" s="3" t="str">
        <f t="shared" si="144"/>
        <v/>
      </c>
      <c r="R1380" s="3" t="str">
        <f t="shared" si="145"/>
        <v>ITA-SG-37</v>
      </c>
      <c r="S1380" s="3" t="str">
        <f t="shared" si="146"/>
        <v>584</v>
      </c>
    </row>
    <row r="1381" spans="1:19" ht="12.75" customHeight="1" x14ac:dyDescent="0.3">
      <c r="A1381" s="2">
        <v>1383</v>
      </c>
      <c r="B1381" s="2" t="s">
        <v>673</v>
      </c>
      <c r="C1381" s="8" t="s">
        <v>8</v>
      </c>
      <c r="D1381" s="2" t="s">
        <v>9</v>
      </c>
      <c r="F1381" s="2">
        <v>30</v>
      </c>
      <c r="G1381" s="3">
        <v>28</v>
      </c>
      <c r="H1381" s="3" t="str">
        <f>IF(E1381="","non terminato","terminato")</f>
        <v>non terminato</v>
      </c>
      <c r="J1381" s="2">
        <v>1383</v>
      </c>
      <c r="K1381" s="2" t="str">
        <f t="shared" si="140"/>
        <v>M8584294</v>
      </c>
      <c r="L1381" s="2" t="str">
        <f t="shared" si="141"/>
        <v>ITA</v>
      </c>
      <c r="M1381" s="2" t="str">
        <f t="shared" si="142"/>
        <v>SG</v>
      </c>
      <c r="N1381" s="2" t="str">
        <f t="shared" si="143"/>
        <v/>
      </c>
      <c r="O1381" s="2">
        <v>30</v>
      </c>
      <c r="P1381" s="3">
        <v>28</v>
      </c>
      <c r="Q1381" s="3">
        <f t="shared" si="144"/>
        <v>840</v>
      </c>
      <c r="R1381" s="3" t="str">
        <f t="shared" si="145"/>
        <v>ITA-SG-28</v>
      </c>
      <c r="S1381" s="3" t="str">
        <f t="shared" si="146"/>
        <v>584</v>
      </c>
    </row>
    <row r="1382" spans="1:19" ht="12.75" customHeight="1" x14ac:dyDescent="0.3">
      <c r="A1382" s="2">
        <v>1384</v>
      </c>
      <c r="B1382" s="2" t="s">
        <v>674</v>
      </c>
      <c r="C1382" s="8" t="s">
        <v>8</v>
      </c>
      <c r="D1382" s="2" t="s">
        <v>44</v>
      </c>
      <c r="E1382" s="7" t="s">
        <v>10</v>
      </c>
      <c r="F1382" s="2">
        <v>0</v>
      </c>
      <c r="G1382" s="3">
        <v>40</v>
      </c>
      <c r="H1382" s="3" t="s">
        <v>10</v>
      </c>
      <c r="J1382" s="2">
        <v>1384</v>
      </c>
      <c r="K1382" s="2" t="str">
        <f t="shared" si="140"/>
        <v>S0122347</v>
      </c>
      <c r="L1382" s="2" t="str">
        <f t="shared" si="141"/>
        <v>ITA</v>
      </c>
      <c r="M1382" s="2" t="str">
        <f t="shared" si="142"/>
        <v>zan pin SPA</v>
      </c>
      <c r="N1382" s="2" t="str">
        <f t="shared" si="143"/>
        <v>terminato</v>
      </c>
      <c r="O1382" s="2">
        <v>0</v>
      </c>
      <c r="P1382" s="3">
        <v>40</v>
      </c>
      <c r="Q1382" s="3" t="str">
        <f t="shared" si="144"/>
        <v/>
      </c>
      <c r="R1382" s="3" t="str">
        <f t="shared" si="145"/>
        <v>ITA-zan pin SPA-40</v>
      </c>
      <c r="S1382" s="3" t="str">
        <f t="shared" si="146"/>
        <v>122</v>
      </c>
    </row>
    <row r="1383" spans="1:19" ht="12.75" customHeight="1" x14ac:dyDescent="0.3">
      <c r="A1383" s="2">
        <v>1385</v>
      </c>
      <c r="B1383" s="2" t="s">
        <v>675</v>
      </c>
      <c r="C1383" s="2" t="s">
        <v>27</v>
      </c>
      <c r="D1383" s="2" t="s">
        <v>15</v>
      </c>
      <c r="E1383" s="7" t="s">
        <v>10</v>
      </c>
      <c r="F1383" s="2">
        <v>0</v>
      </c>
      <c r="G1383" s="3">
        <v>17</v>
      </c>
      <c r="H1383" s="3" t="s">
        <v>10</v>
      </c>
      <c r="J1383" s="2">
        <v>1385</v>
      </c>
      <c r="K1383" s="2" t="str">
        <f t="shared" si="140"/>
        <v>H8683935</v>
      </c>
      <c r="L1383" s="2" t="str">
        <f t="shared" si="141"/>
        <v>NON PRESENTE</v>
      </c>
      <c r="M1383" s="2" t="str">
        <f t="shared" si="142"/>
        <v>EGYPTIAN SAE</v>
      </c>
      <c r="N1383" s="2" t="str">
        <f t="shared" si="143"/>
        <v>terminato</v>
      </c>
      <c r="O1383" s="2">
        <v>0</v>
      </c>
      <c r="P1383" s="3">
        <v>17</v>
      </c>
      <c r="Q1383" s="3" t="str">
        <f t="shared" si="144"/>
        <v/>
      </c>
      <c r="R1383" s="3" t="str">
        <f t="shared" si="145"/>
        <v>NON PRESENTE-EGYPTIAN SAE-17</v>
      </c>
      <c r="S1383" s="3" t="str">
        <f t="shared" si="146"/>
        <v>683</v>
      </c>
    </row>
    <row r="1384" spans="1:19" ht="12.75" customHeight="1" x14ac:dyDescent="0.3">
      <c r="A1384" s="2">
        <v>1386</v>
      </c>
      <c r="B1384" s="2" t="s">
        <v>675</v>
      </c>
      <c r="C1384" s="2" t="s">
        <v>27</v>
      </c>
      <c r="D1384" s="2" t="s">
        <v>15</v>
      </c>
      <c r="F1384" s="2">
        <v>20</v>
      </c>
      <c r="G1384" s="3">
        <v>14</v>
      </c>
      <c r="H1384" s="3" t="str">
        <f>IF(E1384="","non terminato","terminato")</f>
        <v>non terminato</v>
      </c>
      <c r="J1384" s="2">
        <v>1386</v>
      </c>
      <c r="K1384" s="2" t="str">
        <f t="shared" si="140"/>
        <v>H8683935</v>
      </c>
      <c r="L1384" s="2" t="str">
        <f t="shared" si="141"/>
        <v>NON PRESENTE</v>
      </c>
      <c r="M1384" s="2" t="str">
        <f t="shared" si="142"/>
        <v>EGYPTIAN SAE</v>
      </c>
      <c r="N1384" s="2" t="str">
        <f t="shared" si="143"/>
        <v/>
      </c>
      <c r="O1384" s="2">
        <v>20</v>
      </c>
      <c r="P1384" s="3">
        <v>14</v>
      </c>
      <c r="Q1384" s="3">
        <f t="shared" si="144"/>
        <v>280</v>
      </c>
      <c r="R1384" s="3" t="str">
        <f t="shared" si="145"/>
        <v>NON PRESENTE-EGYPTIAN SAE-14</v>
      </c>
      <c r="S1384" s="3" t="str">
        <f t="shared" si="146"/>
        <v>683</v>
      </c>
    </row>
    <row r="1385" spans="1:19" ht="12.75" customHeight="1" x14ac:dyDescent="0.3">
      <c r="A1385" s="2">
        <v>1387</v>
      </c>
      <c r="B1385" s="2" t="s">
        <v>675</v>
      </c>
      <c r="C1385" s="2" t="s">
        <v>27</v>
      </c>
      <c r="D1385" s="2" t="s">
        <v>15</v>
      </c>
      <c r="F1385" s="2">
        <v>30</v>
      </c>
      <c r="G1385" s="3">
        <v>19</v>
      </c>
      <c r="H1385" s="3" t="str">
        <f>IF(E1385="","non terminato","terminato")</f>
        <v>non terminato</v>
      </c>
      <c r="J1385" s="2">
        <v>1387</v>
      </c>
      <c r="K1385" s="2" t="str">
        <f t="shared" si="140"/>
        <v>H8683935</v>
      </c>
      <c r="L1385" s="2" t="str">
        <f t="shared" si="141"/>
        <v>NON PRESENTE</v>
      </c>
      <c r="M1385" s="2" t="str">
        <f t="shared" si="142"/>
        <v>EGYPTIAN SAE</v>
      </c>
      <c r="N1385" s="2" t="str">
        <f t="shared" si="143"/>
        <v/>
      </c>
      <c r="O1385" s="2">
        <v>30</v>
      </c>
      <c r="P1385" s="3">
        <v>19</v>
      </c>
      <c r="Q1385" s="3">
        <f t="shared" si="144"/>
        <v>570</v>
      </c>
      <c r="R1385" s="3" t="str">
        <f t="shared" si="145"/>
        <v>NON PRESENTE-EGYPTIAN SAE-19</v>
      </c>
      <c r="S1385" s="3" t="str">
        <f t="shared" si="146"/>
        <v>683</v>
      </c>
    </row>
    <row r="1386" spans="1:19" ht="12.75" customHeight="1" x14ac:dyDescent="0.3">
      <c r="A1386" s="2">
        <v>1388</v>
      </c>
      <c r="B1386" s="2" t="s">
        <v>676</v>
      </c>
      <c r="C1386" s="8" t="s">
        <v>8</v>
      </c>
      <c r="D1386" s="2" t="s">
        <v>9</v>
      </c>
      <c r="E1386" s="7" t="s">
        <v>10</v>
      </c>
      <c r="F1386" s="2">
        <v>0</v>
      </c>
      <c r="G1386" s="3">
        <v>29</v>
      </c>
      <c r="H1386" s="3" t="s">
        <v>10</v>
      </c>
      <c r="J1386" s="2">
        <v>1388</v>
      </c>
      <c r="K1386" s="2" t="str">
        <f t="shared" si="140"/>
        <v>P5622149</v>
      </c>
      <c r="L1386" s="2" t="str">
        <f t="shared" si="141"/>
        <v>ITA</v>
      </c>
      <c r="M1386" s="2" t="str">
        <f t="shared" si="142"/>
        <v>SG</v>
      </c>
      <c r="N1386" s="2" t="str">
        <f t="shared" si="143"/>
        <v>terminato</v>
      </c>
      <c r="O1386" s="2">
        <v>0</v>
      </c>
      <c r="P1386" s="3">
        <v>29</v>
      </c>
      <c r="Q1386" s="3" t="str">
        <f t="shared" si="144"/>
        <v/>
      </c>
      <c r="R1386" s="3" t="str">
        <f t="shared" si="145"/>
        <v>ITA-SG-29</v>
      </c>
      <c r="S1386" s="3" t="str">
        <f t="shared" si="146"/>
        <v>622</v>
      </c>
    </row>
    <row r="1387" spans="1:19" ht="12.75" customHeight="1" x14ac:dyDescent="0.3">
      <c r="A1387" s="2">
        <v>1389</v>
      </c>
      <c r="B1387" s="2" t="s">
        <v>676</v>
      </c>
      <c r="C1387" s="8" t="s">
        <v>8</v>
      </c>
      <c r="D1387" s="2" t="s">
        <v>9</v>
      </c>
      <c r="F1387" s="2">
        <v>30</v>
      </c>
      <c r="G1387" s="3">
        <v>19</v>
      </c>
      <c r="H1387" s="3" t="str">
        <f>IF(E1387="","non terminato","terminato")</f>
        <v>non terminato</v>
      </c>
      <c r="J1387" s="2">
        <v>1389</v>
      </c>
      <c r="K1387" s="2" t="str">
        <f t="shared" si="140"/>
        <v>P5622149</v>
      </c>
      <c r="L1387" s="2" t="str">
        <f t="shared" si="141"/>
        <v>ITA</v>
      </c>
      <c r="M1387" s="2" t="str">
        <f t="shared" si="142"/>
        <v>SG</v>
      </c>
      <c r="N1387" s="2" t="str">
        <f t="shared" si="143"/>
        <v/>
      </c>
      <c r="O1387" s="2">
        <v>30</v>
      </c>
      <c r="P1387" s="3">
        <v>19</v>
      </c>
      <c r="Q1387" s="3">
        <f t="shared" si="144"/>
        <v>570</v>
      </c>
      <c r="R1387" s="3" t="str">
        <f t="shared" si="145"/>
        <v>ITA-SG-19</v>
      </c>
      <c r="S1387" s="3" t="str">
        <f t="shared" si="146"/>
        <v>622</v>
      </c>
    </row>
    <row r="1388" spans="1:19" ht="12.75" customHeight="1" x14ac:dyDescent="0.3">
      <c r="A1388" s="2">
        <v>1390</v>
      </c>
      <c r="B1388" s="2" t="s">
        <v>677</v>
      </c>
      <c r="C1388" s="8" t="s">
        <v>8</v>
      </c>
      <c r="D1388" s="2" t="s">
        <v>177</v>
      </c>
      <c r="F1388" s="2">
        <v>30</v>
      </c>
      <c r="G1388" s="3">
        <v>11</v>
      </c>
      <c r="H1388" s="3" t="str">
        <f>IF(E1388="","non terminato","terminato")</f>
        <v>non terminato</v>
      </c>
      <c r="J1388" s="2">
        <v>1390</v>
      </c>
      <c r="K1388" s="2" t="str">
        <f t="shared" si="140"/>
        <v>P5363768</v>
      </c>
      <c r="L1388" s="2" t="str">
        <f t="shared" si="141"/>
        <v>ITA</v>
      </c>
      <c r="M1388" s="2" t="str">
        <f t="shared" si="142"/>
        <v>mull</v>
      </c>
      <c r="N1388" s="2" t="str">
        <f t="shared" si="143"/>
        <v/>
      </c>
      <c r="O1388" s="2">
        <v>30</v>
      </c>
      <c r="P1388" s="3">
        <v>11</v>
      </c>
      <c r="Q1388" s="3">
        <f t="shared" si="144"/>
        <v>330</v>
      </c>
      <c r="R1388" s="3" t="str">
        <f t="shared" si="145"/>
        <v>ITA-mull-11</v>
      </c>
      <c r="S1388" s="3" t="str">
        <f t="shared" si="146"/>
        <v>363</v>
      </c>
    </row>
    <row r="1389" spans="1:19" ht="12.75" customHeight="1" x14ac:dyDescent="0.3">
      <c r="A1389" s="2">
        <v>1391</v>
      </c>
      <c r="B1389" s="2" t="s">
        <v>677</v>
      </c>
      <c r="C1389" s="8" t="s">
        <v>8</v>
      </c>
      <c r="D1389" s="2" t="s">
        <v>177</v>
      </c>
      <c r="F1389" s="2">
        <v>20</v>
      </c>
      <c r="G1389" s="3">
        <v>36</v>
      </c>
      <c r="H1389" s="3" t="str">
        <f>IF(E1389="","non terminato","terminato")</f>
        <v>non terminato</v>
      </c>
      <c r="J1389" s="2">
        <v>1391</v>
      </c>
      <c r="K1389" s="2" t="str">
        <f t="shared" si="140"/>
        <v>P5363768</v>
      </c>
      <c r="L1389" s="2" t="str">
        <f t="shared" si="141"/>
        <v>ITA</v>
      </c>
      <c r="M1389" s="2" t="str">
        <f t="shared" si="142"/>
        <v>mull</v>
      </c>
      <c r="N1389" s="2" t="str">
        <f t="shared" si="143"/>
        <v/>
      </c>
      <c r="O1389" s="2">
        <v>20</v>
      </c>
      <c r="P1389" s="3">
        <v>36</v>
      </c>
      <c r="Q1389" s="3">
        <f t="shared" si="144"/>
        <v>720</v>
      </c>
      <c r="R1389" s="3" t="str">
        <f t="shared" si="145"/>
        <v>ITA-mull-36</v>
      </c>
      <c r="S1389" s="3" t="str">
        <f t="shared" si="146"/>
        <v>363</v>
      </c>
    </row>
    <row r="1390" spans="1:19" ht="12.75" customHeight="1" x14ac:dyDescent="0.3">
      <c r="A1390" s="2">
        <v>1392</v>
      </c>
      <c r="B1390" s="2" t="s">
        <v>677</v>
      </c>
      <c r="C1390" s="8" t="s">
        <v>8</v>
      </c>
      <c r="D1390" s="2" t="s">
        <v>177</v>
      </c>
      <c r="E1390" s="7" t="s">
        <v>10</v>
      </c>
      <c r="F1390" s="2">
        <v>0</v>
      </c>
      <c r="G1390" s="3">
        <v>18</v>
      </c>
      <c r="H1390" s="3" t="s">
        <v>10</v>
      </c>
      <c r="J1390" s="2">
        <v>1392</v>
      </c>
      <c r="K1390" s="2" t="str">
        <f t="shared" si="140"/>
        <v>P5363768</v>
      </c>
      <c r="L1390" s="2" t="str">
        <f t="shared" si="141"/>
        <v>ITA</v>
      </c>
      <c r="M1390" s="2" t="str">
        <f t="shared" si="142"/>
        <v>mull</v>
      </c>
      <c r="N1390" s="2" t="str">
        <f t="shared" si="143"/>
        <v>terminato</v>
      </c>
      <c r="O1390" s="2">
        <v>0</v>
      </c>
      <c r="P1390" s="3">
        <v>18</v>
      </c>
      <c r="Q1390" s="3" t="str">
        <f t="shared" si="144"/>
        <v/>
      </c>
      <c r="R1390" s="3" t="str">
        <f t="shared" si="145"/>
        <v>ITA-mull-18</v>
      </c>
      <c r="S1390" s="3" t="str">
        <f t="shared" si="146"/>
        <v>363</v>
      </c>
    </row>
    <row r="1391" spans="1:19" ht="12.75" customHeight="1" x14ac:dyDescent="0.3">
      <c r="A1391" s="2">
        <v>1393</v>
      </c>
      <c r="B1391" s="2" t="s">
        <v>678</v>
      </c>
      <c r="C1391" s="8" t="s">
        <v>8</v>
      </c>
      <c r="D1391" s="2" t="s">
        <v>9</v>
      </c>
      <c r="E1391" s="7" t="s">
        <v>10</v>
      </c>
      <c r="F1391" s="2">
        <v>0</v>
      </c>
      <c r="G1391" s="3">
        <v>37</v>
      </c>
      <c r="H1391" s="3" t="s">
        <v>10</v>
      </c>
      <c r="J1391" s="2">
        <v>1393</v>
      </c>
      <c r="K1391" s="2" t="str">
        <f t="shared" si="140"/>
        <v>A0659918</v>
      </c>
      <c r="L1391" s="2" t="str">
        <f t="shared" si="141"/>
        <v>ITA</v>
      </c>
      <c r="M1391" s="2" t="str">
        <f t="shared" si="142"/>
        <v>SG</v>
      </c>
      <c r="N1391" s="2" t="str">
        <f t="shared" si="143"/>
        <v>terminato</v>
      </c>
      <c r="O1391" s="2">
        <v>0</v>
      </c>
      <c r="P1391" s="3">
        <v>37</v>
      </c>
      <c r="Q1391" s="3" t="str">
        <f t="shared" si="144"/>
        <v/>
      </c>
      <c r="R1391" s="3" t="str">
        <f t="shared" si="145"/>
        <v>ITA-SG-37</v>
      </c>
      <c r="S1391" s="3" t="str">
        <f t="shared" si="146"/>
        <v>659</v>
      </c>
    </row>
    <row r="1392" spans="1:19" ht="12.75" customHeight="1" x14ac:dyDescent="0.3">
      <c r="A1392" s="2">
        <v>1394</v>
      </c>
      <c r="B1392" s="2" t="s">
        <v>678</v>
      </c>
      <c r="C1392" s="8" t="s">
        <v>8</v>
      </c>
      <c r="D1392" s="2" t="s">
        <v>9</v>
      </c>
      <c r="F1392" s="2">
        <v>20</v>
      </c>
      <c r="G1392" s="3">
        <v>16</v>
      </c>
      <c r="H1392" s="3" t="str">
        <f>IF(E1392="","non terminato","terminato")</f>
        <v>non terminato</v>
      </c>
      <c r="J1392" s="2">
        <v>1394</v>
      </c>
      <c r="K1392" s="2" t="str">
        <f t="shared" si="140"/>
        <v>A0659918</v>
      </c>
      <c r="L1392" s="2" t="str">
        <f t="shared" si="141"/>
        <v>ITA</v>
      </c>
      <c r="M1392" s="2" t="str">
        <f t="shared" si="142"/>
        <v>SG</v>
      </c>
      <c r="N1392" s="2" t="str">
        <f t="shared" si="143"/>
        <v/>
      </c>
      <c r="O1392" s="2">
        <v>20</v>
      </c>
      <c r="P1392" s="3">
        <v>16</v>
      </c>
      <c r="Q1392" s="3">
        <f t="shared" si="144"/>
        <v>320</v>
      </c>
      <c r="R1392" s="3" t="str">
        <f t="shared" si="145"/>
        <v>ITA-SG-16</v>
      </c>
      <c r="S1392" s="3" t="str">
        <f t="shared" si="146"/>
        <v>659</v>
      </c>
    </row>
    <row r="1393" spans="1:19" ht="12.75" customHeight="1" x14ac:dyDescent="0.3">
      <c r="A1393" s="2">
        <v>1395</v>
      </c>
      <c r="B1393" s="2" t="s">
        <v>678</v>
      </c>
      <c r="C1393" s="8" t="s">
        <v>8</v>
      </c>
      <c r="D1393" s="2" t="s">
        <v>9</v>
      </c>
      <c r="F1393" s="2">
        <v>30</v>
      </c>
      <c r="G1393" s="3">
        <v>15</v>
      </c>
      <c r="H1393" s="3" t="str">
        <f>IF(E1393="","non terminato","terminato")</f>
        <v>non terminato</v>
      </c>
      <c r="J1393" s="2">
        <v>1395</v>
      </c>
      <c r="K1393" s="2" t="str">
        <f t="shared" si="140"/>
        <v>A0659918</v>
      </c>
      <c r="L1393" s="2" t="str">
        <f t="shared" si="141"/>
        <v>ITA</v>
      </c>
      <c r="M1393" s="2" t="str">
        <f t="shared" si="142"/>
        <v>SG</v>
      </c>
      <c r="N1393" s="2" t="str">
        <f t="shared" si="143"/>
        <v/>
      </c>
      <c r="O1393" s="2">
        <v>30</v>
      </c>
      <c r="P1393" s="3">
        <v>15</v>
      </c>
      <c r="Q1393" s="3">
        <f t="shared" si="144"/>
        <v>450</v>
      </c>
      <c r="R1393" s="3" t="str">
        <f t="shared" si="145"/>
        <v>ITA-SG-15</v>
      </c>
      <c r="S1393" s="3" t="str">
        <f t="shared" si="146"/>
        <v>659</v>
      </c>
    </row>
    <row r="1394" spans="1:19" ht="12.75" customHeight="1" x14ac:dyDescent="0.3">
      <c r="A1394" s="2">
        <v>1396</v>
      </c>
      <c r="B1394" s="2" t="s">
        <v>679</v>
      </c>
      <c r="C1394" s="8" t="s">
        <v>8</v>
      </c>
      <c r="D1394" s="2" t="s">
        <v>33</v>
      </c>
      <c r="E1394" s="7" t="s">
        <v>10</v>
      </c>
      <c r="F1394" s="2">
        <v>0</v>
      </c>
      <c r="G1394" s="3">
        <v>39</v>
      </c>
      <c r="H1394" s="3" t="s">
        <v>10</v>
      </c>
      <c r="J1394" s="2">
        <v>1396</v>
      </c>
      <c r="K1394" s="2" t="str">
        <f t="shared" si="140"/>
        <v>M2667622</v>
      </c>
      <c r="L1394" s="2" t="str">
        <f t="shared" si="141"/>
        <v>ITA</v>
      </c>
      <c r="M1394" s="2" t="str">
        <f t="shared" si="142"/>
        <v>zan VETRI</v>
      </c>
      <c r="N1394" s="2" t="str">
        <f t="shared" si="143"/>
        <v>terminato</v>
      </c>
      <c r="O1394" s="2">
        <v>0</v>
      </c>
      <c r="P1394" s="3">
        <v>39</v>
      </c>
      <c r="Q1394" s="3" t="str">
        <f t="shared" si="144"/>
        <v/>
      </c>
      <c r="R1394" s="3" t="str">
        <f t="shared" si="145"/>
        <v>ITA-zan VETRI-39</v>
      </c>
      <c r="S1394" s="3" t="str">
        <f t="shared" si="146"/>
        <v>667</v>
      </c>
    </row>
    <row r="1395" spans="1:19" ht="12.75" customHeight="1" x14ac:dyDescent="0.3">
      <c r="A1395" s="2">
        <v>1397</v>
      </c>
      <c r="B1395" s="2" t="s">
        <v>680</v>
      </c>
      <c r="C1395" s="8" t="s">
        <v>8</v>
      </c>
      <c r="D1395" s="2" t="s">
        <v>62</v>
      </c>
      <c r="F1395" s="2">
        <v>20</v>
      </c>
      <c r="G1395" s="3">
        <v>11</v>
      </c>
      <c r="H1395" s="3" t="str">
        <f>IF(E1395="","non terminato","terminato")</f>
        <v>non terminato</v>
      </c>
      <c r="J1395" s="2">
        <v>1397</v>
      </c>
      <c r="K1395" s="2" t="str">
        <f t="shared" si="140"/>
        <v>R0262356</v>
      </c>
      <c r="L1395" s="2" t="str">
        <f t="shared" si="141"/>
        <v>ITA</v>
      </c>
      <c r="M1395" s="2" t="str">
        <f t="shared" si="142"/>
        <v>zan PAM</v>
      </c>
      <c r="N1395" s="2" t="str">
        <f t="shared" si="143"/>
        <v/>
      </c>
      <c r="O1395" s="2">
        <v>20</v>
      </c>
      <c r="P1395" s="3">
        <v>11</v>
      </c>
      <c r="Q1395" s="3">
        <f t="shared" si="144"/>
        <v>220</v>
      </c>
      <c r="R1395" s="3" t="str">
        <f t="shared" si="145"/>
        <v>ITA-zan PAM-11</v>
      </c>
      <c r="S1395" s="3" t="str">
        <f t="shared" si="146"/>
        <v>262</v>
      </c>
    </row>
    <row r="1396" spans="1:19" ht="12.75" customHeight="1" x14ac:dyDescent="0.3">
      <c r="A1396" s="2">
        <v>1398</v>
      </c>
      <c r="B1396" s="2" t="s">
        <v>680</v>
      </c>
      <c r="C1396" s="8" t="s">
        <v>8</v>
      </c>
      <c r="D1396" s="2" t="s">
        <v>62</v>
      </c>
      <c r="E1396" s="7" t="s">
        <v>10</v>
      </c>
      <c r="F1396" s="2">
        <v>0</v>
      </c>
      <c r="G1396" s="3">
        <v>32</v>
      </c>
      <c r="H1396" s="3" t="s">
        <v>10</v>
      </c>
      <c r="J1396" s="2">
        <v>1398</v>
      </c>
      <c r="K1396" s="2" t="str">
        <f t="shared" si="140"/>
        <v>R0262356</v>
      </c>
      <c r="L1396" s="2" t="str">
        <f t="shared" si="141"/>
        <v>ITA</v>
      </c>
      <c r="M1396" s="2" t="str">
        <f t="shared" si="142"/>
        <v>zan PAM</v>
      </c>
      <c r="N1396" s="2" t="str">
        <f t="shared" si="143"/>
        <v>terminato</v>
      </c>
      <c r="O1396" s="2">
        <v>0</v>
      </c>
      <c r="P1396" s="3">
        <v>32</v>
      </c>
      <c r="Q1396" s="3" t="str">
        <f t="shared" si="144"/>
        <v/>
      </c>
      <c r="R1396" s="3" t="str">
        <f t="shared" si="145"/>
        <v>ITA-zan PAM-32</v>
      </c>
      <c r="S1396" s="3" t="str">
        <f t="shared" si="146"/>
        <v>262</v>
      </c>
    </row>
    <row r="1397" spans="1:19" ht="12.75" customHeight="1" x14ac:dyDescent="0.3">
      <c r="A1397" s="2">
        <v>1399</v>
      </c>
      <c r="B1397" s="2" t="s">
        <v>680</v>
      </c>
      <c r="C1397" s="8" t="s">
        <v>8</v>
      </c>
      <c r="D1397" s="2" t="s">
        <v>62</v>
      </c>
      <c r="F1397" s="2">
        <v>30</v>
      </c>
      <c r="G1397" s="3">
        <v>33</v>
      </c>
      <c r="H1397" s="3" t="str">
        <f>IF(E1397="","non terminato","terminato")</f>
        <v>non terminato</v>
      </c>
      <c r="J1397" s="2">
        <v>1399</v>
      </c>
      <c r="K1397" s="2" t="str">
        <f t="shared" si="140"/>
        <v>R0262356</v>
      </c>
      <c r="L1397" s="2" t="str">
        <f t="shared" si="141"/>
        <v>ITA</v>
      </c>
      <c r="M1397" s="2" t="str">
        <f t="shared" si="142"/>
        <v>zan PAM</v>
      </c>
      <c r="N1397" s="2" t="str">
        <f t="shared" si="143"/>
        <v/>
      </c>
      <c r="O1397" s="2">
        <v>30</v>
      </c>
      <c r="P1397" s="3">
        <v>33</v>
      </c>
      <c r="Q1397" s="3">
        <f t="shared" si="144"/>
        <v>990</v>
      </c>
      <c r="R1397" s="3" t="str">
        <f t="shared" si="145"/>
        <v>ITA-zan PAM-33</v>
      </c>
      <c r="S1397" s="3" t="str">
        <f t="shared" si="146"/>
        <v>262</v>
      </c>
    </row>
    <row r="1398" spans="1:19" ht="12.75" customHeight="1" x14ac:dyDescent="0.3">
      <c r="A1398" s="2">
        <v>1400</v>
      </c>
      <c r="B1398" s="2" t="s">
        <v>681</v>
      </c>
      <c r="C1398" s="8" t="s">
        <v>8</v>
      </c>
      <c r="D1398" s="2" t="s">
        <v>33</v>
      </c>
      <c r="E1398" s="7" t="s">
        <v>10</v>
      </c>
      <c r="F1398" s="2">
        <v>0</v>
      </c>
      <c r="G1398" s="3">
        <v>39</v>
      </c>
      <c r="H1398" s="3" t="s">
        <v>10</v>
      </c>
      <c r="J1398" s="2">
        <v>1400</v>
      </c>
      <c r="K1398" s="2" t="str">
        <f t="shared" si="140"/>
        <v>A7508160</v>
      </c>
      <c r="L1398" s="2" t="str">
        <f t="shared" si="141"/>
        <v>ITA</v>
      </c>
      <c r="M1398" s="2" t="str">
        <f t="shared" si="142"/>
        <v>zan VETRI</v>
      </c>
      <c r="N1398" s="2" t="str">
        <f t="shared" si="143"/>
        <v>terminato</v>
      </c>
      <c r="O1398" s="2">
        <v>0</v>
      </c>
      <c r="P1398" s="3">
        <v>39</v>
      </c>
      <c r="Q1398" s="3" t="str">
        <f t="shared" si="144"/>
        <v/>
      </c>
      <c r="R1398" s="3" t="str">
        <f t="shared" si="145"/>
        <v>ITA-zan VETRI-39</v>
      </c>
      <c r="S1398" s="3" t="str">
        <f t="shared" si="146"/>
        <v>508</v>
      </c>
    </row>
    <row r="1399" spans="1:19" ht="12.75" customHeight="1" x14ac:dyDescent="0.3">
      <c r="A1399" s="2">
        <v>1401</v>
      </c>
      <c r="B1399" s="2" t="s">
        <v>681</v>
      </c>
      <c r="C1399" s="8" t="s">
        <v>8</v>
      </c>
      <c r="D1399" s="2" t="s">
        <v>33</v>
      </c>
      <c r="F1399" s="2">
        <v>30</v>
      </c>
      <c r="G1399" s="3">
        <v>39</v>
      </c>
      <c r="H1399" s="3" t="str">
        <f>IF(E1399="","non terminato","terminato")</f>
        <v>non terminato</v>
      </c>
      <c r="J1399" s="2">
        <v>1401</v>
      </c>
      <c r="K1399" s="2" t="str">
        <f t="shared" si="140"/>
        <v>A7508160</v>
      </c>
      <c r="L1399" s="2" t="str">
        <f t="shared" si="141"/>
        <v>ITA</v>
      </c>
      <c r="M1399" s="2" t="str">
        <f t="shared" si="142"/>
        <v>zan VETRI</v>
      </c>
      <c r="N1399" s="2" t="str">
        <f t="shared" si="143"/>
        <v/>
      </c>
      <c r="O1399" s="2">
        <v>30</v>
      </c>
      <c r="P1399" s="3">
        <v>39</v>
      </c>
      <c r="Q1399" s="3">
        <f t="shared" si="144"/>
        <v>1170</v>
      </c>
      <c r="R1399" s="3" t="str">
        <f t="shared" si="145"/>
        <v>ITA-zan VETRI-39</v>
      </c>
      <c r="S1399" s="3" t="str">
        <f t="shared" si="146"/>
        <v>508</v>
      </c>
    </row>
    <row r="1400" spans="1:19" ht="12.75" customHeight="1" x14ac:dyDescent="0.3">
      <c r="A1400" s="2">
        <v>1402</v>
      </c>
      <c r="B1400" s="2" t="s">
        <v>681</v>
      </c>
      <c r="C1400" s="8" t="s">
        <v>8</v>
      </c>
      <c r="D1400" s="2" t="s">
        <v>33</v>
      </c>
      <c r="F1400" s="2">
        <v>20</v>
      </c>
      <c r="G1400" s="3">
        <v>38</v>
      </c>
      <c r="H1400" s="3" t="str">
        <f>IF(E1400="","non terminato","terminato")</f>
        <v>non terminato</v>
      </c>
      <c r="J1400" s="2">
        <v>1402</v>
      </c>
      <c r="K1400" s="2" t="str">
        <f t="shared" si="140"/>
        <v>A7508160</v>
      </c>
      <c r="L1400" s="2" t="str">
        <f t="shared" si="141"/>
        <v>ITA</v>
      </c>
      <c r="M1400" s="2" t="str">
        <f t="shared" si="142"/>
        <v>zan VETRI</v>
      </c>
      <c r="N1400" s="2" t="str">
        <f t="shared" si="143"/>
        <v/>
      </c>
      <c r="O1400" s="2">
        <v>20</v>
      </c>
      <c r="P1400" s="3">
        <v>38</v>
      </c>
      <c r="Q1400" s="3">
        <f t="shared" si="144"/>
        <v>760</v>
      </c>
      <c r="R1400" s="3" t="str">
        <f t="shared" si="145"/>
        <v>ITA-zan VETRI-38</v>
      </c>
      <c r="S1400" s="3" t="str">
        <f t="shared" si="146"/>
        <v>508</v>
      </c>
    </row>
    <row r="1401" spans="1:19" ht="12.75" customHeight="1" x14ac:dyDescent="0.3">
      <c r="A1401" s="2">
        <v>1403</v>
      </c>
      <c r="B1401" s="2" t="s">
        <v>682</v>
      </c>
      <c r="C1401" s="2" t="s">
        <v>13</v>
      </c>
      <c r="D1401" s="2" t="s">
        <v>20</v>
      </c>
      <c r="F1401" s="2">
        <v>20</v>
      </c>
      <c r="G1401" s="3">
        <v>35</v>
      </c>
      <c r="H1401" s="3" t="str">
        <f>IF(E1401="","non terminato","terminato")</f>
        <v>non terminato</v>
      </c>
      <c r="J1401" s="2">
        <v>1403</v>
      </c>
      <c r="K1401" s="2" t="str">
        <f t="shared" si="140"/>
        <v>K9096846</v>
      </c>
      <c r="L1401" s="2" t="str">
        <f t="shared" si="141"/>
        <v>EGY</v>
      </c>
      <c r="M1401" s="2" t="str">
        <f t="shared" si="142"/>
        <v>zan pin assuf S.A.E.</v>
      </c>
      <c r="N1401" s="2" t="str">
        <f t="shared" si="143"/>
        <v/>
      </c>
      <c r="O1401" s="2">
        <v>20</v>
      </c>
      <c r="P1401" s="3">
        <v>35</v>
      </c>
      <c r="Q1401" s="3">
        <f t="shared" si="144"/>
        <v>700</v>
      </c>
      <c r="R1401" s="3" t="str">
        <f t="shared" si="145"/>
        <v>EGY-zan pin assuf S.A.E.-35</v>
      </c>
      <c r="S1401" s="3" t="str">
        <f t="shared" si="146"/>
        <v>096</v>
      </c>
    </row>
    <row r="1402" spans="1:19" ht="12.75" customHeight="1" x14ac:dyDescent="0.3">
      <c r="A1402" s="2">
        <v>1404</v>
      </c>
      <c r="B1402" s="2" t="s">
        <v>682</v>
      </c>
      <c r="C1402" s="2" t="s">
        <v>13</v>
      </c>
      <c r="D1402" s="2" t="s">
        <v>20</v>
      </c>
      <c r="E1402" s="7" t="s">
        <v>10</v>
      </c>
      <c r="F1402" s="2">
        <v>0</v>
      </c>
      <c r="G1402" s="3">
        <v>29</v>
      </c>
      <c r="H1402" s="3" t="s">
        <v>10</v>
      </c>
      <c r="J1402" s="2">
        <v>1404</v>
      </c>
      <c r="K1402" s="2" t="str">
        <f t="shared" si="140"/>
        <v>K9096846</v>
      </c>
      <c r="L1402" s="2" t="str">
        <f t="shared" si="141"/>
        <v>EGY</v>
      </c>
      <c r="M1402" s="2" t="str">
        <f t="shared" si="142"/>
        <v>zan pin assuf S.A.E.</v>
      </c>
      <c r="N1402" s="2" t="str">
        <f t="shared" si="143"/>
        <v>terminato</v>
      </c>
      <c r="O1402" s="2">
        <v>0</v>
      </c>
      <c r="P1402" s="3">
        <v>29</v>
      </c>
      <c r="Q1402" s="3" t="str">
        <f t="shared" si="144"/>
        <v/>
      </c>
      <c r="R1402" s="3" t="str">
        <f t="shared" si="145"/>
        <v>EGY-zan pin assuf S.A.E.-29</v>
      </c>
      <c r="S1402" s="3" t="str">
        <f t="shared" si="146"/>
        <v>096</v>
      </c>
    </row>
    <row r="1403" spans="1:19" ht="12.75" customHeight="1" x14ac:dyDescent="0.3">
      <c r="A1403" s="2">
        <v>1405</v>
      </c>
      <c r="B1403" s="2" t="s">
        <v>682</v>
      </c>
      <c r="C1403" s="2" t="s">
        <v>13</v>
      </c>
      <c r="D1403" s="2" t="s">
        <v>20</v>
      </c>
      <c r="F1403" s="2">
        <v>30</v>
      </c>
      <c r="G1403" s="3">
        <v>22</v>
      </c>
      <c r="H1403" s="3" t="str">
        <f>IF(E1403="","non terminato","terminato")</f>
        <v>non terminato</v>
      </c>
      <c r="J1403" s="2">
        <v>1405</v>
      </c>
      <c r="K1403" s="2" t="str">
        <f t="shared" si="140"/>
        <v>K9096846</v>
      </c>
      <c r="L1403" s="2" t="str">
        <f t="shared" si="141"/>
        <v>EGY</v>
      </c>
      <c r="M1403" s="2" t="str">
        <f t="shared" si="142"/>
        <v>zan pin assuf S.A.E.</v>
      </c>
      <c r="N1403" s="2" t="str">
        <f t="shared" si="143"/>
        <v/>
      </c>
      <c r="O1403" s="2">
        <v>30</v>
      </c>
      <c r="P1403" s="3">
        <v>22</v>
      </c>
      <c r="Q1403" s="3">
        <f t="shared" si="144"/>
        <v>660</v>
      </c>
      <c r="R1403" s="3" t="str">
        <f t="shared" si="145"/>
        <v>EGY-zan pin assuf S.A.E.-22</v>
      </c>
      <c r="S1403" s="3" t="str">
        <f t="shared" si="146"/>
        <v>096</v>
      </c>
    </row>
    <row r="1404" spans="1:19" ht="12.75" customHeight="1" x14ac:dyDescent="0.3">
      <c r="A1404" s="2">
        <v>1406</v>
      </c>
      <c r="B1404" s="2" t="s">
        <v>682</v>
      </c>
      <c r="C1404" s="2" t="s">
        <v>13</v>
      </c>
      <c r="D1404" s="2" t="s">
        <v>20</v>
      </c>
      <c r="F1404" s="2">
        <v>20</v>
      </c>
      <c r="G1404" s="3">
        <v>14</v>
      </c>
      <c r="H1404" s="3" t="str">
        <f>IF(E1404="","non terminato","terminato")</f>
        <v>non terminato</v>
      </c>
      <c r="J1404" s="2">
        <v>1406</v>
      </c>
      <c r="K1404" s="2" t="str">
        <f t="shared" si="140"/>
        <v>K9096846</v>
      </c>
      <c r="L1404" s="2" t="str">
        <f t="shared" si="141"/>
        <v>EGY</v>
      </c>
      <c r="M1404" s="2" t="str">
        <f t="shared" si="142"/>
        <v>zan pin assuf S.A.E.</v>
      </c>
      <c r="N1404" s="2" t="str">
        <f t="shared" si="143"/>
        <v/>
      </c>
      <c r="O1404" s="2">
        <v>20</v>
      </c>
      <c r="P1404" s="3">
        <v>14</v>
      </c>
      <c r="Q1404" s="3">
        <f t="shared" si="144"/>
        <v>280</v>
      </c>
      <c r="R1404" s="3" t="str">
        <f t="shared" si="145"/>
        <v>EGY-zan pin assuf S.A.E.-14</v>
      </c>
      <c r="S1404" s="3" t="str">
        <f t="shared" si="146"/>
        <v>096</v>
      </c>
    </row>
    <row r="1405" spans="1:19" ht="12.75" customHeight="1" x14ac:dyDescent="0.3">
      <c r="A1405" s="2">
        <v>1407</v>
      </c>
      <c r="B1405" s="2" t="s">
        <v>683</v>
      </c>
      <c r="C1405" s="2" t="s">
        <v>13</v>
      </c>
      <c r="D1405" s="2" t="s">
        <v>20</v>
      </c>
      <c r="E1405" s="7" t="s">
        <v>10</v>
      </c>
      <c r="F1405" s="2">
        <v>0</v>
      </c>
      <c r="G1405" s="3">
        <v>22</v>
      </c>
      <c r="H1405" s="3" t="s">
        <v>10</v>
      </c>
      <c r="J1405" s="2">
        <v>1407</v>
      </c>
      <c r="K1405" s="2" t="str">
        <f t="shared" si="140"/>
        <v>A7892047</v>
      </c>
      <c r="L1405" s="2" t="str">
        <f t="shared" si="141"/>
        <v>EGY</v>
      </c>
      <c r="M1405" s="2" t="str">
        <f t="shared" si="142"/>
        <v>zan pin assuf S.A.E.</v>
      </c>
      <c r="N1405" s="2" t="str">
        <f t="shared" si="143"/>
        <v>terminato</v>
      </c>
      <c r="O1405" s="2">
        <v>0</v>
      </c>
      <c r="P1405" s="3">
        <v>22</v>
      </c>
      <c r="Q1405" s="3" t="str">
        <f t="shared" si="144"/>
        <v/>
      </c>
      <c r="R1405" s="3" t="str">
        <f t="shared" si="145"/>
        <v>EGY-zan pin assuf S.A.E.-22</v>
      </c>
      <c r="S1405" s="3" t="str">
        <f t="shared" si="146"/>
        <v>892</v>
      </c>
    </row>
    <row r="1406" spans="1:19" ht="12.75" customHeight="1" x14ac:dyDescent="0.3">
      <c r="A1406" s="2">
        <v>1408</v>
      </c>
      <c r="B1406" s="2" t="s">
        <v>683</v>
      </c>
      <c r="C1406" s="2" t="s">
        <v>13</v>
      </c>
      <c r="D1406" s="2" t="s">
        <v>20</v>
      </c>
      <c r="F1406" s="2">
        <v>20</v>
      </c>
      <c r="G1406" s="3">
        <v>15</v>
      </c>
      <c r="H1406" s="3" t="str">
        <f>IF(E1406="","non terminato","terminato")</f>
        <v>non terminato</v>
      </c>
      <c r="J1406" s="2">
        <v>1408</v>
      </c>
      <c r="K1406" s="2" t="str">
        <f t="shared" si="140"/>
        <v>A7892047</v>
      </c>
      <c r="L1406" s="2" t="str">
        <f t="shared" si="141"/>
        <v>EGY</v>
      </c>
      <c r="M1406" s="2" t="str">
        <f t="shared" si="142"/>
        <v>zan pin assuf S.A.E.</v>
      </c>
      <c r="N1406" s="2" t="str">
        <f t="shared" si="143"/>
        <v/>
      </c>
      <c r="O1406" s="2">
        <v>20</v>
      </c>
      <c r="P1406" s="3">
        <v>15</v>
      </c>
      <c r="Q1406" s="3">
        <f t="shared" si="144"/>
        <v>300</v>
      </c>
      <c r="R1406" s="3" t="str">
        <f t="shared" si="145"/>
        <v>EGY-zan pin assuf S.A.E.-15</v>
      </c>
      <c r="S1406" s="3" t="str">
        <f t="shared" si="146"/>
        <v>892</v>
      </c>
    </row>
    <row r="1407" spans="1:19" ht="12.75" customHeight="1" x14ac:dyDescent="0.3">
      <c r="A1407" s="2">
        <v>1409</v>
      </c>
      <c r="B1407" s="2" t="s">
        <v>683</v>
      </c>
      <c r="C1407" s="2" t="s">
        <v>13</v>
      </c>
      <c r="D1407" s="2" t="s">
        <v>20</v>
      </c>
      <c r="F1407" s="2">
        <v>30</v>
      </c>
      <c r="G1407" s="3">
        <v>23</v>
      </c>
      <c r="H1407" s="3" t="str">
        <f>IF(E1407="","non terminato","terminato")</f>
        <v>non terminato</v>
      </c>
      <c r="J1407" s="2">
        <v>1409</v>
      </c>
      <c r="K1407" s="2" t="str">
        <f t="shared" si="140"/>
        <v>A7892047</v>
      </c>
      <c r="L1407" s="2" t="str">
        <f t="shared" si="141"/>
        <v>EGY</v>
      </c>
      <c r="M1407" s="2" t="str">
        <f t="shared" si="142"/>
        <v>zan pin assuf S.A.E.</v>
      </c>
      <c r="N1407" s="2" t="str">
        <f t="shared" si="143"/>
        <v/>
      </c>
      <c r="O1407" s="2">
        <v>30</v>
      </c>
      <c r="P1407" s="3">
        <v>23</v>
      </c>
      <c r="Q1407" s="3">
        <f t="shared" si="144"/>
        <v>690</v>
      </c>
      <c r="R1407" s="3" t="str">
        <f t="shared" si="145"/>
        <v>EGY-zan pin assuf S.A.E.-23</v>
      </c>
      <c r="S1407" s="3" t="str">
        <f t="shared" si="146"/>
        <v>892</v>
      </c>
    </row>
    <row r="1408" spans="1:19" ht="12.75" customHeight="1" x14ac:dyDescent="0.3">
      <c r="A1408" s="2">
        <v>1410</v>
      </c>
      <c r="B1408" s="2" t="s">
        <v>684</v>
      </c>
      <c r="C1408" s="2" t="s">
        <v>13</v>
      </c>
      <c r="D1408" s="2" t="s">
        <v>20</v>
      </c>
      <c r="E1408" s="7" t="s">
        <v>10</v>
      </c>
      <c r="F1408" s="2">
        <v>0</v>
      </c>
      <c r="G1408" s="3">
        <v>28</v>
      </c>
      <c r="H1408" s="3" t="s">
        <v>10</v>
      </c>
      <c r="J1408" s="2">
        <v>1410</v>
      </c>
      <c r="K1408" s="2" t="str">
        <f t="shared" si="140"/>
        <v>C4663089</v>
      </c>
      <c r="L1408" s="2" t="str">
        <f t="shared" si="141"/>
        <v>EGY</v>
      </c>
      <c r="M1408" s="2" t="str">
        <f t="shared" si="142"/>
        <v>zan pin assuf S.A.E.</v>
      </c>
      <c r="N1408" s="2" t="str">
        <f t="shared" si="143"/>
        <v>terminato</v>
      </c>
      <c r="O1408" s="2">
        <v>0</v>
      </c>
      <c r="P1408" s="3">
        <v>28</v>
      </c>
      <c r="Q1408" s="3" t="str">
        <f t="shared" si="144"/>
        <v/>
      </c>
      <c r="R1408" s="3" t="str">
        <f t="shared" si="145"/>
        <v>EGY-zan pin assuf S.A.E.-28</v>
      </c>
      <c r="S1408" s="3" t="str">
        <f t="shared" si="146"/>
        <v>663</v>
      </c>
    </row>
    <row r="1409" spans="1:19" ht="12.75" customHeight="1" x14ac:dyDescent="0.3">
      <c r="A1409" s="2">
        <v>1411</v>
      </c>
      <c r="B1409" s="2" t="s">
        <v>684</v>
      </c>
      <c r="C1409" s="2" t="s">
        <v>13</v>
      </c>
      <c r="D1409" s="2" t="s">
        <v>20</v>
      </c>
      <c r="F1409" s="2">
        <v>30</v>
      </c>
      <c r="G1409" s="3">
        <v>38</v>
      </c>
      <c r="H1409" s="3" t="str">
        <f>IF(E1409="","non terminato","terminato")</f>
        <v>non terminato</v>
      </c>
      <c r="J1409" s="2">
        <v>1411</v>
      </c>
      <c r="K1409" s="2" t="str">
        <f t="shared" si="140"/>
        <v>C4663089</v>
      </c>
      <c r="L1409" s="2" t="str">
        <f t="shared" si="141"/>
        <v>EGY</v>
      </c>
      <c r="M1409" s="2" t="str">
        <f t="shared" si="142"/>
        <v>zan pin assuf S.A.E.</v>
      </c>
      <c r="N1409" s="2" t="str">
        <f t="shared" si="143"/>
        <v/>
      </c>
      <c r="O1409" s="2">
        <v>30</v>
      </c>
      <c r="P1409" s="3">
        <v>38</v>
      </c>
      <c r="Q1409" s="3">
        <f t="shared" si="144"/>
        <v>1140</v>
      </c>
      <c r="R1409" s="3" t="str">
        <f t="shared" si="145"/>
        <v>EGY-zan pin assuf S.A.E.-38</v>
      </c>
      <c r="S1409" s="3" t="str">
        <f t="shared" si="146"/>
        <v>663</v>
      </c>
    </row>
    <row r="1410" spans="1:19" ht="12.75" customHeight="1" x14ac:dyDescent="0.3">
      <c r="A1410" s="2">
        <v>1412</v>
      </c>
      <c r="B1410" s="2" t="s">
        <v>684</v>
      </c>
      <c r="C1410" s="2" t="s">
        <v>13</v>
      </c>
      <c r="D1410" s="2" t="s">
        <v>20</v>
      </c>
      <c r="F1410" s="2">
        <v>20</v>
      </c>
      <c r="G1410" s="3">
        <v>33</v>
      </c>
      <c r="H1410" s="3" t="str">
        <f>IF(E1410="","non terminato","terminato")</f>
        <v>non terminato</v>
      </c>
      <c r="J1410" s="2">
        <v>1412</v>
      </c>
      <c r="K1410" s="2" t="str">
        <f t="shared" ref="K1410:K1473" si="147">TRIM(B1410)</f>
        <v>C4663089</v>
      </c>
      <c r="L1410" s="2" t="str">
        <f t="shared" ref="L1410:L1473" si="148">TRIM(C1410)</f>
        <v>EGY</v>
      </c>
      <c r="M1410" s="2" t="str">
        <f t="shared" ref="M1410:M1473" si="149">TRIM(D1410)</f>
        <v>zan pin assuf S.A.E.</v>
      </c>
      <c r="N1410" s="2" t="str">
        <f t="shared" ref="N1410:N1473" si="150">TRIM(E1410)</f>
        <v/>
      </c>
      <c r="O1410" s="2">
        <v>20</v>
      </c>
      <c r="P1410" s="3">
        <v>33</v>
      </c>
      <c r="Q1410" s="3">
        <f t="shared" si="144"/>
        <v>660</v>
      </c>
      <c r="R1410" s="3" t="str">
        <f t="shared" si="145"/>
        <v>EGY-zan pin assuf S.A.E.-33</v>
      </c>
      <c r="S1410" s="3" t="str">
        <f t="shared" si="146"/>
        <v>663</v>
      </c>
    </row>
    <row r="1411" spans="1:19" ht="12.75" customHeight="1" x14ac:dyDescent="0.3">
      <c r="A1411" s="2">
        <v>1413</v>
      </c>
      <c r="B1411" s="2" t="s">
        <v>684</v>
      </c>
      <c r="C1411" s="2" t="s">
        <v>13</v>
      </c>
      <c r="D1411" s="2" t="s">
        <v>20</v>
      </c>
      <c r="F1411" s="2">
        <v>20</v>
      </c>
      <c r="G1411" s="3">
        <v>16</v>
      </c>
      <c r="H1411" s="3" t="str">
        <f>IF(E1411="","non terminato","terminato")</f>
        <v>non terminato</v>
      </c>
      <c r="J1411" s="2">
        <v>1413</v>
      </c>
      <c r="K1411" s="2" t="str">
        <f t="shared" si="147"/>
        <v>C4663089</v>
      </c>
      <c r="L1411" s="2" t="str">
        <f t="shared" si="148"/>
        <v>EGY</v>
      </c>
      <c r="M1411" s="2" t="str">
        <f t="shared" si="149"/>
        <v>zan pin assuf S.A.E.</v>
      </c>
      <c r="N1411" s="2" t="str">
        <f t="shared" si="150"/>
        <v/>
      </c>
      <c r="O1411" s="2">
        <v>20</v>
      </c>
      <c r="P1411" s="3">
        <v>16</v>
      </c>
      <c r="Q1411" s="3">
        <f t="shared" ref="Q1411:Q1474" si="151">IF(F1411=0,"",F1411*G1411)</f>
        <v>320</v>
      </c>
      <c r="R1411" s="3" t="str">
        <f t="shared" ref="R1411:R1474" si="152">_xlfn.CONCAT(C1411,"-",D1411,"-",G1411)</f>
        <v>EGY-zan pin assuf S.A.E.-16</v>
      </c>
      <c r="S1411" s="3" t="str">
        <f t="shared" ref="S1411:S1474" si="153">MID(B1411,3,3)</f>
        <v>663</v>
      </c>
    </row>
    <row r="1412" spans="1:19" ht="12.75" customHeight="1" x14ac:dyDescent="0.3">
      <c r="A1412" s="2">
        <v>1414</v>
      </c>
      <c r="B1412" s="2" t="s">
        <v>685</v>
      </c>
      <c r="C1412" s="2" t="s">
        <v>13</v>
      </c>
      <c r="D1412" s="2" t="s">
        <v>15</v>
      </c>
      <c r="F1412" s="2">
        <v>20</v>
      </c>
      <c r="G1412" s="3">
        <v>34</v>
      </c>
      <c r="H1412" s="3" t="str">
        <f>IF(E1412="","non terminato","terminato")</f>
        <v>non terminato</v>
      </c>
      <c r="J1412" s="2">
        <v>1414</v>
      </c>
      <c r="K1412" s="2" t="str">
        <f t="shared" si="147"/>
        <v>M4300744</v>
      </c>
      <c r="L1412" s="2" t="str">
        <f t="shared" si="148"/>
        <v>EGY</v>
      </c>
      <c r="M1412" s="2" t="str">
        <f t="shared" si="149"/>
        <v>EGYPTIAN SAE</v>
      </c>
      <c r="N1412" s="2" t="str">
        <f t="shared" si="150"/>
        <v/>
      </c>
      <c r="O1412" s="2">
        <v>20</v>
      </c>
      <c r="P1412" s="3">
        <v>34</v>
      </c>
      <c r="Q1412" s="3">
        <f t="shared" si="151"/>
        <v>680</v>
      </c>
      <c r="R1412" s="3" t="str">
        <f t="shared" si="152"/>
        <v>EGY-EGYPTIAN SAE-34</v>
      </c>
      <c r="S1412" s="3" t="str">
        <f t="shared" si="153"/>
        <v>300</v>
      </c>
    </row>
    <row r="1413" spans="1:19" ht="12.75" customHeight="1" x14ac:dyDescent="0.3">
      <c r="A1413" s="2">
        <v>1415</v>
      </c>
      <c r="B1413" s="2" t="s">
        <v>685</v>
      </c>
      <c r="C1413" s="2" t="s">
        <v>13</v>
      </c>
      <c r="D1413" s="2" t="s">
        <v>15</v>
      </c>
      <c r="F1413" s="2">
        <v>30</v>
      </c>
      <c r="G1413" s="3">
        <v>20</v>
      </c>
      <c r="H1413" s="3" t="str">
        <f>IF(E1413="","non terminato","terminato")</f>
        <v>non terminato</v>
      </c>
      <c r="J1413" s="2">
        <v>1415</v>
      </c>
      <c r="K1413" s="2" t="str">
        <f t="shared" si="147"/>
        <v>M4300744</v>
      </c>
      <c r="L1413" s="2" t="str">
        <f t="shared" si="148"/>
        <v>EGY</v>
      </c>
      <c r="M1413" s="2" t="str">
        <f t="shared" si="149"/>
        <v>EGYPTIAN SAE</v>
      </c>
      <c r="N1413" s="2" t="str">
        <f t="shared" si="150"/>
        <v/>
      </c>
      <c r="O1413" s="2">
        <v>30</v>
      </c>
      <c r="P1413" s="3">
        <v>20</v>
      </c>
      <c r="Q1413" s="3">
        <f t="shared" si="151"/>
        <v>600</v>
      </c>
      <c r="R1413" s="3" t="str">
        <f t="shared" si="152"/>
        <v>EGY-EGYPTIAN SAE-20</v>
      </c>
      <c r="S1413" s="3" t="str">
        <f t="shared" si="153"/>
        <v>300</v>
      </c>
    </row>
    <row r="1414" spans="1:19" ht="12.75" customHeight="1" x14ac:dyDescent="0.3">
      <c r="A1414" s="2">
        <v>1416</v>
      </c>
      <c r="B1414" s="2" t="s">
        <v>685</v>
      </c>
      <c r="C1414" s="2" t="s">
        <v>13</v>
      </c>
      <c r="D1414" s="2" t="s">
        <v>15</v>
      </c>
      <c r="E1414" s="7" t="s">
        <v>10</v>
      </c>
      <c r="F1414" s="2">
        <v>0</v>
      </c>
      <c r="G1414" s="3">
        <v>28</v>
      </c>
      <c r="H1414" s="3" t="s">
        <v>10</v>
      </c>
      <c r="J1414" s="2">
        <v>1416</v>
      </c>
      <c r="K1414" s="2" t="str">
        <f t="shared" si="147"/>
        <v>M4300744</v>
      </c>
      <c r="L1414" s="2" t="str">
        <f t="shared" si="148"/>
        <v>EGY</v>
      </c>
      <c r="M1414" s="2" t="str">
        <f t="shared" si="149"/>
        <v>EGYPTIAN SAE</v>
      </c>
      <c r="N1414" s="2" t="str">
        <f t="shared" si="150"/>
        <v>terminato</v>
      </c>
      <c r="O1414" s="2">
        <v>0</v>
      </c>
      <c r="P1414" s="3">
        <v>28</v>
      </c>
      <c r="Q1414" s="3" t="str">
        <f t="shared" si="151"/>
        <v/>
      </c>
      <c r="R1414" s="3" t="str">
        <f t="shared" si="152"/>
        <v>EGY-EGYPTIAN SAE-28</v>
      </c>
      <c r="S1414" s="3" t="str">
        <f t="shared" si="153"/>
        <v>300</v>
      </c>
    </row>
    <row r="1415" spans="1:19" ht="12.75" customHeight="1" x14ac:dyDescent="0.3">
      <c r="A1415" s="2">
        <v>1417</v>
      </c>
      <c r="B1415" s="2" t="s">
        <v>686</v>
      </c>
      <c r="C1415" s="2" t="s">
        <v>13</v>
      </c>
      <c r="D1415" s="2" t="s">
        <v>12</v>
      </c>
      <c r="F1415" s="2">
        <v>20</v>
      </c>
      <c r="G1415" s="3">
        <v>28</v>
      </c>
      <c r="H1415" s="3" t="str">
        <f>IF(E1415="","non terminato","terminato")</f>
        <v>non terminato</v>
      </c>
      <c r="J1415" s="2">
        <v>1417</v>
      </c>
      <c r="K1415" s="2" t="str">
        <f t="shared" si="147"/>
        <v>M8844164</v>
      </c>
      <c r="L1415" s="2" t="str">
        <f t="shared" si="148"/>
        <v>EGY</v>
      </c>
      <c r="M1415" s="2" t="str">
        <f t="shared" si="149"/>
        <v>ccc order</v>
      </c>
      <c r="N1415" s="2" t="str">
        <f t="shared" si="150"/>
        <v/>
      </c>
      <c r="O1415" s="2">
        <v>20</v>
      </c>
      <c r="P1415" s="3">
        <v>28</v>
      </c>
      <c r="Q1415" s="3">
        <f t="shared" si="151"/>
        <v>560</v>
      </c>
      <c r="R1415" s="3" t="str">
        <f t="shared" si="152"/>
        <v>EGY-ccc order-28</v>
      </c>
      <c r="S1415" s="3" t="str">
        <f t="shared" si="153"/>
        <v>844</v>
      </c>
    </row>
    <row r="1416" spans="1:19" ht="12.75" customHeight="1" x14ac:dyDescent="0.3">
      <c r="A1416" s="2">
        <v>1418</v>
      </c>
      <c r="B1416" s="2" t="s">
        <v>687</v>
      </c>
      <c r="C1416" s="2" t="s">
        <v>13</v>
      </c>
      <c r="D1416" s="2" t="s">
        <v>20</v>
      </c>
      <c r="F1416" s="2">
        <v>30</v>
      </c>
      <c r="G1416" s="3">
        <v>25</v>
      </c>
      <c r="H1416" s="3" t="str">
        <f>IF(E1416="","non terminato","terminato")</f>
        <v>non terminato</v>
      </c>
      <c r="J1416" s="2">
        <v>1418</v>
      </c>
      <c r="K1416" s="2" t="str">
        <f t="shared" si="147"/>
        <v>M3593426</v>
      </c>
      <c r="L1416" s="2" t="str">
        <f t="shared" si="148"/>
        <v>EGY</v>
      </c>
      <c r="M1416" s="2" t="str">
        <f t="shared" si="149"/>
        <v>zan pin assuf S.A.E.</v>
      </c>
      <c r="N1416" s="2" t="str">
        <f t="shared" si="150"/>
        <v/>
      </c>
      <c r="O1416" s="2">
        <v>30</v>
      </c>
      <c r="P1416" s="3">
        <v>25</v>
      </c>
      <c r="Q1416" s="3">
        <f t="shared" si="151"/>
        <v>750</v>
      </c>
      <c r="R1416" s="3" t="str">
        <f t="shared" si="152"/>
        <v>EGY-zan pin assuf S.A.E.-25</v>
      </c>
      <c r="S1416" s="3" t="str">
        <f t="shared" si="153"/>
        <v>593</v>
      </c>
    </row>
    <row r="1417" spans="1:19" ht="12.75" customHeight="1" x14ac:dyDescent="0.3">
      <c r="A1417" s="2">
        <v>1419</v>
      </c>
      <c r="B1417" s="2" t="s">
        <v>688</v>
      </c>
      <c r="C1417" s="2" t="s">
        <v>27</v>
      </c>
      <c r="D1417" s="2" t="s">
        <v>15</v>
      </c>
      <c r="E1417" s="7" t="s">
        <v>10</v>
      </c>
      <c r="F1417" s="2">
        <v>0</v>
      </c>
      <c r="G1417" s="3">
        <v>11</v>
      </c>
      <c r="H1417" s="3" t="s">
        <v>10</v>
      </c>
      <c r="J1417" s="2">
        <v>1419</v>
      </c>
      <c r="K1417" s="2" t="str">
        <f t="shared" si="147"/>
        <v>I4829092</v>
      </c>
      <c r="L1417" s="2" t="str">
        <f t="shared" si="148"/>
        <v>NON PRESENTE</v>
      </c>
      <c r="M1417" s="2" t="str">
        <f t="shared" si="149"/>
        <v>EGYPTIAN SAE</v>
      </c>
      <c r="N1417" s="2" t="str">
        <f t="shared" si="150"/>
        <v>terminato</v>
      </c>
      <c r="O1417" s="2">
        <v>0</v>
      </c>
      <c r="P1417" s="3">
        <v>11</v>
      </c>
      <c r="Q1417" s="3" t="str">
        <f t="shared" si="151"/>
        <v/>
      </c>
      <c r="R1417" s="3" t="str">
        <f t="shared" si="152"/>
        <v>NON PRESENTE-EGYPTIAN SAE-11</v>
      </c>
      <c r="S1417" s="3" t="str">
        <f t="shared" si="153"/>
        <v>829</v>
      </c>
    </row>
    <row r="1418" spans="1:19" ht="12.75" customHeight="1" x14ac:dyDescent="0.3">
      <c r="A1418" s="2">
        <v>1420</v>
      </c>
      <c r="B1418" s="2" t="s">
        <v>688</v>
      </c>
      <c r="C1418" s="2" t="s">
        <v>27</v>
      </c>
      <c r="D1418" s="2" t="s">
        <v>15</v>
      </c>
      <c r="F1418" s="2">
        <v>20</v>
      </c>
      <c r="G1418" s="3">
        <v>38</v>
      </c>
      <c r="H1418" s="3" t="str">
        <f>IF(E1418="","non terminato","terminato")</f>
        <v>non terminato</v>
      </c>
      <c r="J1418" s="2">
        <v>1420</v>
      </c>
      <c r="K1418" s="2" t="str">
        <f t="shared" si="147"/>
        <v>I4829092</v>
      </c>
      <c r="L1418" s="2" t="str">
        <f t="shared" si="148"/>
        <v>NON PRESENTE</v>
      </c>
      <c r="M1418" s="2" t="str">
        <f t="shared" si="149"/>
        <v>EGYPTIAN SAE</v>
      </c>
      <c r="N1418" s="2" t="str">
        <f t="shared" si="150"/>
        <v/>
      </c>
      <c r="O1418" s="2">
        <v>20</v>
      </c>
      <c r="P1418" s="3">
        <v>38</v>
      </c>
      <c r="Q1418" s="3">
        <f t="shared" si="151"/>
        <v>760</v>
      </c>
      <c r="R1418" s="3" t="str">
        <f t="shared" si="152"/>
        <v>NON PRESENTE-EGYPTIAN SAE-38</v>
      </c>
      <c r="S1418" s="3" t="str">
        <f t="shared" si="153"/>
        <v>829</v>
      </c>
    </row>
    <row r="1419" spans="1:19" ht="12.75" customHeight="1" x14ac:dyDescent="0.3">
      <c r="A1419" s="2">
        <v>1421</v>
      </c>
      <c r="B1419" s="2" t="s">
        <v>688</v>
      </c>
      <c r="C1419" s="2" t="s">
        <v>27</v>
      </c>
      <c r="D1419" s="2" t="s">
        <v>15</v>
      </c>
      <c r="F1419" s="2">
        <v>30</v>
      </c>
      <c r="G1419" s="3">
        <v>38</v>
      </c>
      <c r="H1419" s="3" t="str">
        <f>IF(E1419="","non terminato","terminato")</f>
        <v>non terminato</v>
      </c>
      <c r="J1419" s="2">
        <v>1421</v>
      </c>
      <c r="K1419" s="2" t="str">
        <f t="shared" si="147"/>
        <v>I4829092</v>
      </c>
      <c r="L1419" s="2" t="str">
        <f t="shared" si="148"/>
        <v>NON PRESENTE</v>
      </c>
      <c r="M1419" s="2" t="str">
        <f t="shared" si="149"/>
        <v>EGYPTIAN SAE</v>
      </c>
      <c r="N1419" s="2" t="str">
        <f t="shared" si="150"/>
        <v/>
      </c>
      <c r="O1419" s="2">
        <v>30</v>
      </c>
      <c r="P1419" s="3">
        <v>38</v>
      </c>
      <c r="Q1419" s="3">
        <f t="shared" si="151"/>
        <v>1140</v>
      </c>
      <c r="R1419" s="3" t="str">
        <f t="shared" si="152"/>
        <v>NON PRESENTE-EGYPTIAN SAE-38</v>
      </c>
      <c r="S1419" s="3" t="str">
        <f t="shared" si="153"/>
        <v>829</v>
      </c>
    </row>
    <row r="1420" spans="1:19" ht="12.75" customHeight="1" x14ac:dyDescent="0.3">
      <c r="A1420" s="2">
        <v>1422</v>
      </c>
      <c r="B1420" s="2" t="s">
        <v>689</v>
      </c>
      <c r="C1420" s="2" t="s">
        <v>13</v>
      </c>
      <c r="D1420" s="2" t="s">
        <v>12</v>
      </c>
      <c r="F1420" s="2">
        <v>30</v>
      </c>
      <c r="G1420" s="3">
        <v>21</v>
      </c>
      <c r="H1420" s="3" t="str">
        <f>IF(E1420="","non terminato","terminato")</f>
        <v>non terminato</v>
      </c>
      <c r="J1420" s="2">
        <v>1422</v>
      </c>
      <c r="K1420" s="2" t="str">
        <f t="shared" si="147"/>
        <v>A4952411</v>
      </c>
      <c r="L1420" s="2" t="str">
        <f t="shared" si="148"/>
        <v>EGY</v>
      </c>
      <c r="M1420" s="2" t="str">
        <f t="shared" si="149"/>
        <v>ccc order</v>
      </c>
      <c r="N1420" s="2" t="str">
        <f t="shared" si="150"/>
        <v/>
      </c>
      <c r="O1420" s="2">
        <v>30</v>
      </c>
      <c r="P1420" s="3">
        <v>21</v>
      </c>
      <c r="Q1420" s="3">
        <f t="shared" si="151"/>
        <v>630</v>
      </c>
      <c r="R1420" s="3" t="str">
        <f t="shared" si="152"/>
        <v>EGY-ccc order-21</v>
      </c>
      <c r="S1420" s="3" t="str">
        <f t="shared" si="153"/>
        <v>952</v>
      </c>
    </row>
    <row r="1421" spans="1:19" ht="12.75" customHeight="1" x14ac:dyDescent="0.3">
      <c r="A1421" s="2">
        <v>1423</v>
      </c>
      <c r="B1421" s="2" t="s">
        <v>689</v>
      </c>
      <c r="C1421" s="2" t="s">
        <v>13</v>
      </c>
      <c r="D1421" s="2" t="s">
        <v>12</v>
      </c>
      <c r="F1421" s="2">
        <v>20</v>
      </c>
      <c r="G1421" s="3">
        <v>34</v>
      </c>
      <c r="H1421" s="3" t="str">
        <f>IF(E1421="","non terminato","terminato")</f>
        <v>non terminato</v>
      </c>
      <c r="J1421" s="2">
        <v>1423</v>
      </c>
      <c r="K1421" s="2" t="str">
        <f t="shared" si="147"/>
        <v>A4952411</v>
      </c>
      <c r="L1421" s="2" t="str">
        <f t="shared" si="148"/>
        <v>EGY</v>
      </c>
      <c r="M1421" s="2" t="str">
        <f t="shared" si="149"/>
        <v>ccc order</v>
      </c>
      <c r="N1421" s="2" t="str">
        <f t="shared" si="150"/>
        <v/>
      </c>
      <c r="O1421" s="2">
        <v>20</v>
      </c>
      <c r="P1421" s="3">
        <v>34</v>
      </c>
      <c r="Q1421" s="3">
        <f t="shared" si="151"/>
        <v>680</v>
      </c>
      <c r="R1421" s="3" t="str">
        <f t="shared" si="152"/>
        <v>EGY-ccc order-34</v>
      </c>
      <c r="S1421" s="3" t="str">
        <f t="shared" si="153"/>
        <v>952</v>
      </c>
    </row>
    <row r="1422" spans="1:19" ht="12.75" customHeight="1" x14ac:dyDescent="0.3">
      <c r="A1422" s="2">
        <v>1424</v>
      </c>
      <c r="B1422" s="2" t="s">
        <v>689</v>
      </c>
      <c r="C1422" s="2" t="s">
        <v>13</v>
      </c>
      <c r="D1422" s="2" t="s">
        <v>12</v>
      </c>
      <c r="F1422" s="2">
        <v>20</v>
      </c>
      <c r="G1422" s="3">
        <v>36</v>
      </c>
      <c r="H1422" s="3" t="str">
        <f>IF(E1422="","non terminato","terminato")</f>
        <v>non terminato</v>
      </c>
      <c r="J1422" s="2">
        <v>1424</v>
      </c>
      <c r="K1422" s="2" t="str">
        <f t="shared" si="147"/>
        <v>A4952411</v>
      </c>
      <c r="L1422" s="2" t="str">
        <f t="shared" si="148"/>
        <v>EGY</v>
      </c>
      <c r="M1422" s="2" t="str">
        <f t="shared" si="149"/>
        <v>ccc order</v>
      </c>
      <c r="N1422" s="2" t="str">
        <f t="shared" si="150"/>
        <v/>
      </c>
      <c r="O1422" s="2">
        <v>20</v>
      </c>
      <c r="P1422" s="3">
        <v>36</v>
      </c>
      <c r="Q1422" s="3">
        <f t="shared" si="151"/>
        <v>720</v>
      </c>
      <c r="R1422" s="3" t="str">
        <f t="shared" si="152"/>
        <v>EGY-ccc order-36</v>
      </c>
      <c r="S1422" s="3" t="str">
        <f t="shared" si="153"/>
        <v>952</v>
      </c>
    </row>
    <row r="1423" spans="1:19" ht="12.75" customHeight="1" x14ac:dyDescent="0.3">
      <c r="A1423" s="2">
        <v>1425</v>
      </c>
      <c r="B1423" s="2" t="s">
        <v>689</v>
      </c>
      <c r="C1423" s="2" t="s">
        <v>13</v>
      </c>
      <c r="D1423" s="2" t="s">
        <v>12</v>
      </c>
      <c r="E1423" s="7" t="s">
        <v>10</v>
      </c>
      <c r="F1423" s="2">
        <v>0</v>
      </c>
      <c r="G1423" s="3">
        <v>20</v>
      </c>
      <c r="H1423" s="3" t="s">
        <v>10</v>
      </c>
      <c r="J1423" s="2">
        <v>1425</v>
      </c>
      <c r="K1423" s="2" t="str">
        <f t="shared" si="147"/>
        <v>A4952411</v>
      </c>
      <c r="L1423" s="2" t="str">
        <f t="shared" si="148"/>
        <v>EGY</v>
      </c>
      <c r="M1423" s="2" t="str">
        <f t="shared" si="149"/>
        <v>ccc order</v>
      </c>
      <c r="N1423" s="2" t="str">
        <f t="shared" si="150"/>
        <v>terminato</v>
      </c>
      <c r="O1423" s="2">
        <v>0</v>
      </c>
      <c r="P1423" s="3">
        <v>20</v>
      </c>
      <c r="Q1423" s="3" t="str">
        <f t="shared" si="151"/>
        <v/>
      </c>
      <c r="R1423" s="3" t="str">
        <f t="shared" si="152"/>
        <v>EGY-ccc order-20</v>
      </c>
      <c r="S1423" s="3" t="str">
        <f t="shared" si="153"/>
        <v>952</v>
      </c>
    </row>
    <row r="1424" spans="1:19" ht="12.75" customHeight="1" x14ac:dyDescent="0.3">
      <c r="A1424" s="2">
        <v>1426</v>
      </c>
      <c r="B1424" s="2" t="s">
        <v>690</v>
      </c>
      <c r="C1424" s="2" t="s">
        <v>13</v>
      </c>
      <c r="D1424" s="2" t="s">
        <v>20</v>
      </c>
      <c r="F1424" s="2">
        <v>20</v>
      </c>
      <c r="G1424" s="3">
        <v>15</v>
      </c>
      <c r="H1424" s="3" t="str">
        <f>IF(E1424="","non terminato","terminato")</f>
        <v>non terminato</v>
      </c>
      <c r="J1424" s="2">
        <v>1426</v>
      </c>
      <c r="K1424" s="2" t="str">
        <f t="shared" si="147"/>
        <v>R4293036</v>
      </c>
      <c r="L1424" s="2" t="str">
        <f t="shared" si="148"/>
        <v>EGY</v>
      </c>
      <c r="M1424" s="2" t="str">
        <f t="shared" si="149"/>
        <v>zan pin assuf S.A.E.</v>
      </c>
      <c r="N1424" s="2" t="str">
        <f t="shared" si="150"/>
        <v/>
      </c>
      <c r="O1424" s="2">
        <v>20</v>
      </c>
      <c r="P1424" s="3">
        <v>15</v>
      </c>
      <c r="Q1424" s="3">
        <f t="shared" si="151"/>
        <v>300</v>
      </c>
      <c r="R1424" s="3" t="str">
        <f t="shared" si="152"/>
        <v>EGY-zan pin assuf S.A.E.-15</v>
      </c>
      <c r="S1424" s="3" t="str">
        <f t="shared" si="153"/>
        <v>293</v>
      </c>
    </row>
    <row r="1425" spans="1:19" ht="12.75" customHeight="1" x14ac:dyDescent="0.3">
      <c r="A1425" s="2">
        <v>1427</v>
      </c>
      <c r="B1425" s="2" t="s">
        <v>690</v>
      </c>
      <c r="C1425" s="2" t="s">
        <v>13</v>
      </c>
      <c r="D1425" s="2" t="s">
        <v>20</v>
      </c>
      <c r="E1425" s="7" t="s">
        <v>10</v>
      </c>
      <c r="F1425" s="2">
        <v>0</v>
      </c>
      <c r="G1425" s="3">
        <v>22</v>
      </c>
      <c r="H1425" s="3" t="s">
        <v>10</v>
      </c>
      <c r="J1425" s="2">
        <v>1427</v>
      </c>
      <c r="K1425" s="2" t="str">
        <f t="shared" si="147"/>
        <v>R4293036</v>
      </c>
      <c r="L1425" s="2" t="str">
        <f t="shared" si="148"/>
        <v>EGY</v>
      </c>
      <c r="M1425" s="2" t="str">
        <f t="shared" si="149"/>
        <v>zan pin assuf S.A.E.</v>
      </c>
      <c r="N1425" s="2" t="str">
        <f t="shared" si="150"/>
        <v>terminato</v>
      </c>
      <c r="O1425" s="2">
        <v>0</v>
      </c>
      <c r="P1425" s="3">
        <v>22</v>
      </c>
      <c r="Q1425" s="3" t="str">
        <f t="shared" si="151"/>
        <v/>
      </c>
      <c r="R1425" s="3" t="str">
        <f t="shared" si="152"/>
        <v>EGY-zan pin assuf S.A.E.-22</v>
      </c>
      <c r="S1425" s="3" t="str">
        <f t="shared" si="153"/>
        <v>293</v>
      </c>
    </row>
    <row r="1426" spans="1:19" ht="12.75" customHeight="1" x14ac:dyDescent="0.3">
      <c r="A1426" s="2">
        <v>1428</v>
      </c>
      <c r="B1426" s="2" t="s">
        <v>690</v>
      </c>
      <c r="C1426" s="2" t="s">
        <v>13</v>
      </c>
      <c r="D1426" s="2" t="s">
        <v>20</v>
      </c>
      <c r="F1426" s="2">
        <v>30</v>
      </c>
      <c r="G1426" s="3">
        <v>17</v>
      </c>
      <c r="H1426" s="3" t="str">
        <f>IF(E1426="","non terminato","terminato")</f>
        <v>non terminato</v>
      </c>
      <c r="J1426" s="2">
        <v>1428</v>
      </c>
      <c r="K1426" s="2" t="str">
        <f t="shared" si="147"/>
        <v>R4293036</v>
      </c>
      <c r="L1426" s="2" t="str">
        <f t="shared" si="148"/>
        <v>EGY</v>
      </c>
      <c r="M1426" s="2" t="str">
        <f t="shared" si="149"/>
        <v>zan pin assuf S.A.E.</v>
      </c>
      <c r="N1426" s="2" t="str">
        <f t="shared" si="150"/>
        <v/>
      </c>
      <c r="O1426" s="2">
        <v>30</v>
      </c>
      <c r="P1426" s="3">
        <v>17</v>
      </c>
      <c r="Q1426" s="3">
        <f t="shared" si="151"/>
        <v>510</v>
      </c>
      <c r="R1426" s="3" t="str">
        <f t="shared" si="152"/>
        <v>EGY-zan pin assuf S.A.E.-17</v>
      </c>
      <c r="S1426" s="3" t="str">
        <f t="shared" si="153"/>
        <v>293</v>
      </c>
    </row>
    <row r="1427" spans="1:19" ht="12.75" customHeight="1" x14ac:dyDescent="0.3">
      <c r="A1427" s="2">
        <v>1429</v>
      </c>
      <c r="B1427" s="2" t="s">
        <v>691</v>
      </c>
      <c r="C1427" s="2" t="s">
        <v>13</v>
      </c>
      <c r="D1427" s="2" t="s">
        <v>12</v>
      </c>
      <c r="F1427" s="2">
        <v>30</v>
      </c>
      <c r="G1427" s="3">
        <v>24</v>
      </c>
      <c r="H1427" s="3" t="str">
        <f>IF(E1427="","non terminato","terminato")</f>
        <v>non terminato</v>
      </c>
      <c r="J1427" s="2">
        <v>1429</v>
      </c>
      <c r="K1427" s="2" t="str">
        <f t="shared" si="147"/>
        <v>M1553639</v>
      </c>
      <c r="L1427" s="2" t="str">
        <f t="shared" si="148"/>
        <v>EGY</v>
      </c>
      <c r="M1427" s="2" t="str">
        <f t="shared" si="149"/>
        <v>ccc order</v>
      </c>
      <c r="N1427" s="2" t="str">
        <f t="shared" si="150"/>
        <v/>
      </c>
      <c r="O1427" s="2">
        <v>30</v>
      </c>
      <c r="P1427" s="3">
        <v>24</v>
      </c>
      <c r="Q1427" s="3">
        <f t="shared" si="151"/>
        <v>720</v>
      </c>
      <c r="R1427" s="3" t="str">
        <f t="shared" si="152"/>
        <v>EGY-ccc order-24</v>
      </c>
      <c r="S1427" s="3" t="str">
        <f t="shared" si="153"/>
        <v>553</v>
      </c>
    </row>
    <row r="1428" spans="1:19" ht="12.75" customHeight="1" x14ac:dyDescent="0.3">
      <c r="A1428" s="2">
        <v>1430</v>
      </c>
      <c r="B1428" s="2" t="s">
        <v>691</v>
      </c>
      <c r="C1428" s="2" t="s">
        <v>13</v>
      </c>
      <c r="D1428" s="2" t="s">
        <v>12</v>
      </c>
      <c r="E1428" s="7" t="s">
        <v>10</v>
      </c>
      <c r="F1428" s="2">
        <v>0</v>
      </c>
      <c r="G1428" s="3">
        <v>24</v>
      </c>
      <c r="H1428" s="3" t="s">
        <v>10</v>
      </c>
      <c r="J1428" s="2">
        <v>1430</v>
      </c>
      <c r="K1428" s="2" t="str">
        <f t="shared" si="147"/>
        <v>M1553639</v>
      </c>
      <c r="L1428" s="2" t="str">
        <f t="shared" si="148"/>
        <v>EGY</v>
      </c>
      <c r="M1428" s="2" t="str">
        <f t="shared" si="149"/>
        <v>ccc order</v>
      </c>
      <c r="N1428" s="2" t="str">
        <f t="shared" si="150"/>
        <v>terminato</v>
      </c>
      <c r="O1428" s="2">
        <v>0</v>
      </c>
      <c r="P1428" s="3">
        <v>24</v>
      </c>
      <c r="Q1428" s="3" t="str">
        <f t="shared" si="151"/>
        <v/>
      </c>
      <c r="R1428" s="3" t="str">
        <f t="shared" si="152"/>
        <v>EGY-ccc order-24</v>
      </c>
      <c r="S1428" s="3" t="str">
        <f t="shared" si="153"/>
        <v>553</v>
      </c>
    </row>
    <row r="1429" spans="1:19" ht="12.75" customHeight="1" x14ac:dyDescent="0.3">
      <c r="A1429" s="2">
        <v>1431</v>
      </c>
      <c r="B1429" s="2" t="s">
        <v>691</v>
      </c>
      <c r="C1429" s="2" t="s">
        <v>13</v>
      </c>
      <c r="D1429" s="2" t="s">
        <v>12</v>
      </c>
      <c r="F1429" s="2">
        <v>20</v>
      </c>
      <c r="G1429" s="3">
        <v>35</v>
      </c>
      <c r="H1429" s="3" t="str">
        <f>IF(E1429="","non terminato","terminato")</f>
        <v>non terminato</v>
      </c>
      <c r="J1429" s="2">
        <v>1431</v>
      </c>
      <c r="K1429" s="2" t="str">
        <f t="shared" si="147"/>
        <v>M1553639</v>
      </c>
      <c r="L1429" s="2" t="str">
        <f t="shared" si="148"/>
        <v>EGY</v>
      </c>
      <c r="M1429" s="2" t="str">
        <f t="shared" si="149"/>
        <v>ccc order</v>
      </c>
      <c r="N1429" s="2" t="str">
        <f t="shared" si="150"/>
        <v/>
      </c>
      <c r="O1429" s="2">
        <v>20</v>
      </c>
      <c r="P1429" s="3">
        <v>35</v>
      </c>
      <c r="Q1429" s="3">
        <f t="shared" si="151"/>
        <v>700</v>
      </c>
      <c r="R1429" s="3" t="str">
        <f t="shared" si="152"/>
        <v>EGY-ccc order-35</v>
      </c>
      <c r="S1429" s="3" t="str">
        <f t="shared" si="153"/>
        <v>553</v>
      </c>
    </row>
    <row r="1430" spans="1:19" ht="12.75" customHeight="1" x14ac:dyDescent="0.3">
      <c r="A1430" s="2">
        <v>1432</v>
      </c>
      <c r="B1430" s="2" t="s">
        <v>692</v>
      </c>
      <c r="C1430" s="8" t="s">
        <v>8</v>
      </c>
      <c r="D1430" s="2" t="s">
        <v>44</v>
      </c>
      <c r="F1430" s="2">
        <v>20</v>
      </c>
      <c r="G1430" s="3">
        <v>31</v>
      </c>
      <c r="H1430" s="3" t="str">
        <f>IF(E1430="","non terminato","terminato")</f>
        <v>non terminato</v>
      </c>
      <c r="J1430" s="2">
        <v>1432</v>
      </c>
      <c r="K1430" s="2" t="str">
        <f t="shared" si="147"/>
        <v>L0806972</v>
      </c>
      <c r="L1430" s="2" t="str">
        <f t="shared" si="148"/>
        <v>ITA</v>
      </c>
      <c r="M1430" s="2" t="str">
        <f t="shared" si="149"/>
        <v>zan pin SPA</v>
      </c>
      <c r="N1430" s="2" t="str">
        <f t="shared" si="150"/>
        <v/>
      </c>
      <c r="O1430" s="2">
        <v>20</v>
      </c>
      <c r="P1430" s="3">
        <v>31</v>
      </c>
      <c r="Q1430" s="3">
        <f t="shared" si="151"/>
        <v>620</v>
      </c>
      <c r="R1430" s="3" t="str">
        <f t="shared" si="152"/>
        <v>ITA-zan pin SPA-31</v>
      </c>
      <c r="S1430" s="3" t="str">
        <f t="shared" si="153"/>
        <v>806</v>
      </c>
    </row>
    <row r="1431" spans="1:19" ht="12.75" customHeight="1" x14ac:dyDescent="0.3">
      <c r="A1431" s="2">
        <v>1433</v>
      </c>
      <c r="B1431" s="2" t="s">
        <v>692</v>
      </c>
      <c r="C1431" s="8" t="s">
        <v>8</v>
      </c>
      <c r="D1431" s="2" t="s">
        <v>44</v>
      </c>
      <c r="F1431" s="2">
        <v>20</v>
      </c>
      <c r="G1431" s="3">
        <v>20</v>
      </c>
      <c r="H1431" s="3" t="str">
        <f>IF(E1431="","non terminato","terminato")</f>
        <v>non terminato</v>
      </c>
      <c r="J1431" s="2">
        <v>1433</v>
      </c>
      <c r="K1431" s="2" t="str">
        <f t="shared" si="147"/>
        <v>L0806972</v>
      </c>
      <c r="L1431" s="2" t="str">
        <f t="shared" si="148"/>
        <v>ITA</v>
      </c>
      <c r="M1431" s="2" t="str">
        <f t="shared" si="149"/>
        <v>zan pin SPA</v>
      </c>
      <c r="N1431" s="2" t="str">
        <f t="shared" si="150"/>
        <v/>
      </c>
      <c r="O1431" s="2">
        <v>20</v>
      </c>
      <c r="P1431" s="3">
        <v>20</v>
      </c>
      <c r="Q1431" s="3">
        <f t="shared" si="151"/>
        <v>400</v>
      </c>
      <c r="R1431" s="3" t="str">
        <f t="shared" si="152"/>
        <v>ITA-zan pin SPA-20</v>
      </c>
      <c r="S1431" s="3" t="str">
        <f t="shared" si="153"/>
        <v>806</v>
      </c>
    </row>
    <row r="1432" spans="1:19" ht="12.75" customHeight="1" x14ac:dyDescent="0.3">
      <c r="A1432" s="2">
        <v>1434</v>
      </c>
      <c r="B1432" s="2" t="s">
        <v>692</v>
      </c>
      <c r="C1432" s="8" t="s">
        <v>8</v>
      </c>
      <c r="D1432" s="2" t="s">
        <v>44</v>
      </c>
      <c r="E1432" s="7" t="s">
        <v>10</v>
      </c>
      <c r="F1432" s="2">
        <v>0</v>
      </c>
      <c r="G1432" s="3">
        <v>19</v>
      </c>
      <c r="H1432" s="3" t="s">
        <v>10</v>
      </c>
      <c r="J1432" s="2">
        <v>1434</v>
      </c>
      <c r="K1432" s="2" t="str">
        <f t="shared" si="147"/>
        <v>L0806972</v>
      </c>
      <c r="L1432" s="2" t="str">
        <f t="shared" si="148"/>
        <v>ITA</v>
      </c>
      <c r="M1432" s="2" t="str">
        <f t="shared" si="149"/>
        <v>zan pin SPA</v>
      </c>
      <c r="N1432" s="2" t="str">
        <f t="shared" si="150"/>
        <v>terminato</v>
      </c>
      <c r="O1432" s="2">
        <v>0</v>
      </c>
      <c r="P1432" s="3">
        <v>19</v>
      </c>
      <c r="Q1432" s="3" t="str">
        <f t="shared" si="151"/>
        <v/>
      </c>
      <c r="R1432" s="3" t="str">
        <f t="shared" si="152"/>
        <v>ITA-zan pin SPA-19</v>
      </c>
      <c r="S1432" s="3" t="str">
        <f t="shared" si="153"/>
        <v>806</v>
      </c>
    </row>
    <row r="1433" spans="1:19" ht="12.75" customHeight="1" x14ac:dyDescent="0.3">
      <c r="A1433" s="2">
        <v>1435</v>
      </c>
      <c r="B1433" s="2" t="s">
        <v>692</v>
      </c>
      <c r="C1433" s="8" t="s">
        <v>8</v>
      </c>
      <c r="D1433" s="2" t="s">
        <v>44</v>
      </c>
      <c r="F1433" s="2">
        <v>30</v>
      </c>
      <c r="G1433" s="3">
        <v>37</v>
      </c>
      <c r="H1433" s="3" t="str">
        <f>IF(E1433="","non terminato","terminato")</f>
        <v>non terminato</v>
      </c>
      <c r="J1433" s="2">
        <v>1435</v>
      </c>
      <c r="K1433" s="2" t="str">
        <f t="shared" si="147"/>
        <v>L0806972</v>
      </c>
      <c r="L1433" s="2" t="str">
        <f t="shared" si="148"/>
        <v>ITA</v>
      </c>
      <c r="M1433" s="2" t="str">
        <f t="shared" si="149"/>
        <v>zan pin SPA</v>
      </c>
      <c r="N1433" s="2" t="str">
        <f t="shared" si="150"/>
        <v/>
      </c>
      <c r="O1433" s="2">
        <v>30</v>
      </c>
      <c r="P1433" s="3">
        <v>37</v>
      </c>
      <c r="Q1433" s="3">
        <f t="shared" si="151"/>
        <v>1110</v>
      </c>
      <c r="R1433" s="3" t="str">
        <f t="shared" si="152"/>
        <v>ITA-zan pin SPA-37</v>
      </c>
      <c r="S1433" s="3" t="str">
        <f t="shared" si="153"/>
        <v>806</v>
      </c>
    </row>
    <row r="1434" spans="1:19" ht="12.75" customHeight="1" x14ac:dyDescent="0.3">
      <c r="A1434" s="2">
        <v>1436</v>
      </c>
      <c r="B1434" s="2" t="s">
        <v>693</v>
      </c>
      <c r="C1434" s="8" t="s">
        <v>8</v>
      </c>
      <c r="D1434" s="2" t="s">
        <v>9</v>
      </c>
      <c r="F1434" s="2">
        <v>30</v>
      </c>
      <c r="G1434" s="3">
        <v>27</v>
      </c>
      <c r="H1434" s="3" t="str">
        <f>IF(E1434="","non terminato","terminato")</f>
        <v>non terminato</v>
      </c>
      <c r="J1434" s="2">
        <v>1436</v>
      </c>
      <c r="K1434" s="2" t="str">
        <f t="shared" si="147"/>
        <v>A2881150</v>
      </c>
      <c r="L1434" s="2" t="str">
        <f t="shared" si="148"/>
        <v>ITA</v>
      </c>
      <c r="M1434" s="2" t="str">
        <f t="shared" si="149"/>
        <v>SG</v>
      </c>
      <c r="N1434" s="2" t="str">
        <f t="shared" si="150"/>
        <v/>
      </c>
      <c r="O1434" s="2">
        <v>30</v>
      </c>
      <c r="P1434" s="3">
        <v>27</v>
      </c>
      <c r="Q1434" s="3">
        <f t="shared" si="151"/>
        <v>810</v>
      </c>
      <c r="R1434" s="3" t="str">
        <f t="shared" si="152"/>
        <v>ITA-SG-27</v>
      </c>
      <c r="S1434" s="3" t="str">
        <f t="shared" si="153"/>
        <v>881</v>
      </c>
    </row>
    <row r="1435" spans="1:19" ht="12.75" customHeight="1" x14ac:dyDescent="0.3">
      <c r="A1435" s="2">
        <v>1437</v>
      </c>
      <c r="B1435" s="2" t="s">
        <v>693</v>
      </c>
      <c r="C1435" s="8" t="s">
        <v>8</v>
      </c>
      <c r="D1435" s="2" t="s">
        <v>9</v>
      </c>
      <c r="E1435" s="7" t="s">
        <v>10</v>
      </c>
      <c r="F1435" s="2">
        <v>0</v>
      </c>
      <c r="G1435" s="3">
        <v>21</v>
      </c>
      <c r="H1435" s="3" t="s">
        <v>10</v>
      </c>
      <c r="J1435" s="2">
        <v>1437</v>
      </c>
      <c r="K1435" s="2" t="str">
        <f t="shared" si="147"/>
        <v>A2881150</v>
      </c>
      <c r="L1435" s="2" t="str">
        <f t="shared" si="148"/>
        <v>ITA</v>
      </c>
      <c r="M1435" s="2" t="str">
        <f t="shared" si="149"/>
        <v>SG</v>
      </c>
      <c r="N1435" s="2" t="str">
        <f t="shared" si="150"/>
        <v>terminato</v>
      </c>
      <c r="O1435" s="2">
        <v>0</v>
      </c>
      <c r="P1435" s="3">
        <v>21</v>
      </c>
      <c r="Q1435" s="3" t="str">
        <f t="shared" si="151"/>
        <v/>
      </c>
      <c r="R1435" s="3" t="str">
        <f t="shared" si="152"/>
        <v>ITA-SG-21</v>
      </c>
      <c r="S1435" s="3" t="str">
        <f t="shared" si="153"/>
        <v>881</v>
      </c>
    </row>
    <row r="1436" spans="1:19" ht="12.75" customHeight="1" x14ac:dyDescent="0.3">
      <c r="A1436" s="2">
        <v>1438</v>
      </c>
      <c r="B1436" s="2" t="s">
        <v>693</v>
      </c>
      <c r="C1436" s="8" t="s">
        <v>8</v>
      </c>
      <c r="D1436" s="2" t="s">
        <v>9</v>
      </c>
      <c r="F1436" s="2">
        <v>20</v>
      </c>
      <c r="G1436" s="3">
        <v>37</v>
      </c>
      <c r="H1436" s="3" t="str">
        <f>IF(E1436="","non terminato","terminato")</f>
        <v>non terminato</v>
      </c>
      <c r="J1436" s="2">
        <v>1438</v>
      </c>
      <c r="K1436" s="2" t="str">
        <f t="shared" si="147"/>
        <v>A2881150</v>
      </c>
      <c r="L1436" s="2" t="str">
        <f t="shared" si="148"/>
        <v>ITA</v>
      </c>
      <c r="M1436" s="2" t="str">
        <f t="shared" si="149"/>
        <v>SG</v>
      </c>
      <c r="N1436" s="2" t="str">
        <f t="shared" si="150"/>
        <v/>
      </c>
      <c r="O1436" s="2">
        <v>20</v>
      </c>
      <c r="P1436" s="3">
        <v>37</v>
      </c>
      <c r="Q1436" s="3">
        <f t="shared" si="151"/>
        <v>740</v>
      </c>
      <c r="R1436" s="3" t="str">
        <f t="shared" si="152"/>
        <v>ITA-SG-37</v>
      </c>
      <c r="S1436" s="3" t="str">
        <f t="shared" si="153"/>
        <v>881</v>
      </c>
    </row>
    <row r="1437" spans="1:19" ht="12.75" customHeight="1" x14ac:dyDescent="0.3">
      <c r="A1437" s="2">
        <v>1439</v>
      </c>
      <c r="B1437" s="2" t="s">
        <v>694</v>
      </c>
      <c r="C1437" s="8" t="s">
        <v>8</v>
      </c>
      <c r="D1437" s="2" t="s">
        <v>33</v>
      </c>
      <c r="E1437" s="7" t="s">
        <v>10</v>
      </c>
      <c r="F1437" s="2">
        <v>0</v>
      </c>
      <c r="G1437" s="3">
        <v>17</v>
      </c>
      <c r="H1437" s="3" t="s">
        <v>10</v>
      </c>
      <c r="J1437" s="2">
        <v>1439</v>
      </c>
      <c r="K1437" s="2" t="str">
        <f t="shared" si="147"/>
        <v>C1655568</v>
      </c>
      <c r="L1437" s="2" t="str">
        <f t="shared" si="148"/>
        <v>ITA</v>
      </c>
      <c r="M1437" s="2" t="str">
        <f t="shared" si="149"/>
        <v>zan VETRI</v>
      </c>
      <c r="N1437" s="2" t="str">
        <f t="shared" si="150"/>
        <v>terminato</v>
      </c>
      <c r="O1437" s="2">
        <v>0</v>
      </c>
      <c r="P1437" s="3">
        <v>17</v>
      </c>
      <c r="Q1437" s="3" t="str">
        <f t="shared" si="151"/>
        <v/>
      </c>
      <c r="R1437" s="3" t="str">
        <f t="shared" si="152"/>
        <v>ITA-zan VETRI-17</v>
      </c>
      <c r="S1437" s="3" t="str">
        <f t="shared" si="153"/>
        <v>655</v>
      </c>
    </row>
    <row r="1438" spans="1:19" ht="12.75" customHeight="1" x14ac:dyDescent="0.3">
      <c r="A1438" s="2">
        <v>1440</v>
      </c>
      <c r="B1438" s="2" t="s">
        <v>694</v>
      </c>
      <c r="C1438" s="8" t="s">
        <v>8</v>
      </c>
      <c r="D1438" s="2" t="s">
        <v>33</v>
      </c>
      <c r="F1438" s="2">
        <v>30</v>
      </c>
      <c r="G1438" s="3">
        <v>23</v>
      </c>
      <c r="H1438" s="3" t="str">
        <f>IF(E1438="","non terminato","terminato")</f>
        <v>non terminato</v>
      </c>
      <c r="J1438" s="2">
        <v>1440</v>
      </c>
      <c r="K1438" s="2" t="str">
        <f t="shared" si="147"/>
        <v>C1655568</v>
      </c>
      <c r="L1438" s="2" t="str">
        <f t="shared" si="148"/>
        <v>ITA</v>
      </c>
      <c r="M1438" s="2" t="str">
        <f t="shared" si="149"/>
        <v>zan VETRI</v>
      </c>
      <c r="N1438" s="2" t="str">
        <f t="shared" si="150"/>
        <v/>
      </c>
      <c r="O1438" s="2">
        <v>30</v>
      </c>
      <c r="P1438" s="3">
        <v>23</v>
      </c>
      <c r="Q1438" s="3">
        <f t="shared" si="151"/>
        <v>690</v>
      </c>
      <c r="R1438" s="3" t="str">
        <f t="shared" si="152"/>
        <v>ITA-zan VETRI-23</v>
      </c>
      <c r="S1438" s="3" t="str">
        <f t="shared" si="153"/>
        <v>655</v>
      </c>
    </row>
    <row r="1439" spans="1:19" ht="12.75" customHeight="1" x14ac:dyDescent="0.3">
      <c r="A1439" s="2">
        <v>1441</v>
      </c>
      <c r="B1439" s="2" t="s">
        <v>694</v>
      </c>
      <c r="C1439" s="8" t="s">
        <v>8</v>
      </c>
      <c r="D1439" s="2" t="s">
        <v>33</v>
      </c>
      <c r="F1439" s="2">
        <v>20</v>
      </c>
      <c r="G1439" s="3">
        <v>31</v>
      </c>
      <c r="H1439" s="3" t="str">
        <f>IF(E1439="","non terminato","terminato")</f>
        <v>non terminato</v>
      </c>
      <c r="J1439" s="2">
        <v>1441</v>
      </c>
      <c r="K1439" s="2" t="str">
        <f t="shared" si="147"/>
        <v>C1655568</v>
      </c>
      <c r="L1439" s="2" t="str">
        <f t="shared" si="148"/>
        <v>ITA</v>
      </c>
      <c r="M1439" s="2" t="str">
        <f t="shared" si="149"/>
        <v>zan VETRI</v>
      </c>
      <c r="N1439" s="2" t="str">
        <f t="shared" si="150"/>
        <v/>
      </c>
      <c r="O1439" s="2">
        <v>20</v>
      </c>
      <c r="P1439" s="3">
        <v>31</v>
      </c>
      <c r="Q1439" s="3">
        <f t="shared" si="151"/>
        <v>620</v>
      </c>
      <c r="R1439" s="3" t="str">
        <f t="shared" si="152"/>
        <v>ITA-zan VETRI-31</v>
      </c>
      <c r="S1439" s="3" t="str">
        <f t="shared" si="153"/>
        <v>655</v>
      </c>
    </row>
    <row r="1440" spans="1:19" ht="12.75" customHeight="1" x14ac:dyDescent="0.3">
      <c r="A1440" s="2">
        <v>1442</v>
      </c>
      <c r="B1440" s="2" t="s">
        <v>694</v>
      </c>
      <c r="C1440" s="8" t="s">
        <v>8</v>
      </c>
      <c r="D1440" s="2" t="s">
        <v>33</v>
      </c>
      <c r="F1440" s="2">
        <v>20</v>
      </c>
      <c r="G1440" s="3">
        <v>15</v>
      </c>
      <c r="H1440" s="3" t="str">
        <f>IF(E1440="","non terminato","terminato")</f>
        <v>non terminato</v>
      </c>
      <c r="J1440" s="2">
        <v>1442</v>
      </c>
      <c r="K1440" s="2" t="str">
        <f t="shared" si="147"/>
        <v>C1655568</v>
      </c>
      <c r="L1440" s="2" t="str">
        <f t="shared" si="148"/>
        <v>ITA</v>
      </c>
      <c r="M1440" s="2" t="str">
        <f t="shared" si="149"/>
        <v>zan VETRI</v>
      </c>
      <c r="N1440" s="2" t="str">
        <f t="shared" si="150"/>
        <v/>
      </c>
      <c r="O1440" s="2">
        <v>20</v>
      </c>
      <c r="P1440" s="3">
        <v>15</v>
      </c>
      <c r="Q1440" s="3">
        <f t="shared" si="151"/>
        <v>300</v>
      </c>
      <c r="R1440" s="3" t="str">
        <f t="shared" si="152"/>
        <v>ITA-zan VETRI-15</v>
      </c>
      <c r="S1440" s="3" t="str">
        <f t="shared" si="153"/>
        <v>655</v>
      </c>
    </row>
    <row r="1441" spans="1:19" ht="12.75" customHeight="1" x14ac:dyDescent="0.3">
      <c r="A1441" s="2">
        <v>1443</v>
      </c>
      <c r="B1441" s="2" t="s">
        <v>695</v>
      </c>
      <c r="C1441" s="2" t="s">
        <v>27</v>
      </c>
      <c r="D1441" s="2" t="s">
        <v>15</v>
      </c>
      <c r="E1441" s="7" t="s">
        <v>10</v>
      </c>
      <c r="F1441" s="2">
        <v>0</v>
      </c>
      <c r="G1441" s="3">
        <v>19</v>
      </c>
      <c r="H1441" s="3" t="s">
        <v>10</v>
      </c>
      <c r="J1441" s="2">
        <v>1443</v>
      </c>
      <c r="K1441" s="2" t="str">
        <f t="shared" si="147"/>
        <v>M0754084</v>
      </c>
      <c r="L1441" s="2" t="str">
        <f t="shared" si="148"/>
        <v>NON PRESENTE</v>
      </c>
      <c r="M1441" s="2" t="str">
        <f t="shared" si="149"/>
        <v>EGYPTIAN SAE</v>
      </c>
      <c r="N1441" s="2" t="str">
        <f t="shared" si="150"/>
        <v>terminato</v>
      </c>
      <c r="O1441" s="2">
        <v>0</v>
      </c>
      <c r="P1441" s="3">
        <v>19</v>
      </c>
      <c r="Q1441" s="3" t="str">
        <f t="shared" si="151"/>
        <v/>
      </c>
      <c r="R1441" s="3" t="str">
        <f t="shared" si="152"/>
        <v>NON PRESENTE-EGYPTIAN SAE-19</v>
      </c>
      <c r="S1441" s="3" t="str">
        <f t="shared" si="153"/>
        <v>754</v>
      </c>
    </row>
    <row r="1442" spans="1:19" ht="12.75" customHeight="1" x14ac:dyDescent="0.3">
      <c r="A1442" s="2">
        <v>1444</v>
      </c>
      <c r="B1442" s="2" t="s">
        <v>696</v>
      </c>
      <c r="C1442" s="8" t="s">
        <v>8</v>
      </c>
      <c r="D1442" s="2" t="s">
        <v>9</v>
      </c>
      <c r="F1442" s="2">
        <v>30</v>
      </c>
      <c r="G1442" s="3">
        <v>29</v>
      </c>
      <c r="H1442" s="3" t="str">
        <f>IF(E1442="","non terminato","terminato")</f>
        <v>non terminato</v>
      </c>
      <c r="J1442" s="2">
        <v>1444</v>
      </c>
      <c r="K1442" s="2" t="str">
        <f t="shared" si="147"/>
        <v>I6653456</v>
      </c>
      <c r="L1442" s="2" t="str">
        <f t="shared" si="148"/>
        <v>ITA</v>
      </c>
      <c r="M1442" s="2" t="str">
        <f t="shared" si="149"/>
        <v>SG</v>
      </c>
      <c r="N1442" s="2" t="str">
        <f t="shared" si="150"/>
        <v/>
      </c>
      <c r="O1442" s="2">
        <v>30</v>
      </c>
      <c r="P1442" s="3">
        <v>29</v>
      </c>
      <c r="Q1442" s="3">
        <f t="shared" si="151"/>
        <v>870</v>
      </c>
      <c r="R1442" s="3" t="str">
        <f t="shared" si="152"/>
        <v>ITA-SG-29</v>
      </c>
      <c r="S1442" s="3" t="str">
        <f t="shared" si="153"/>
        <v>653</v>
      </c>
    </row>
    <row r="1443" spans="1:19" ht="12.75" customHeight="1" x14ac:dyDescent="0.3">
      <c r="A1443" s="2">
        <v>1445</v>
      </c>
      <c r="B1443" s="2" t="s">
        <v>696</v>
      </c>
      <c r="C1443" s="8" t="s">
        <v>8</v>
      </c>
      <c r="D1443" s="2" t="s">
        <v>9</v>
      </c>
      <c r="E1443" s="7" t="s">
        <v>10</v>
      </c>
      <c r="F1443" s="2">
        <v>0</v>
      </c>
      <c r="G1443" s="3">
        <v>22</v>
      </c>
      <c r="H1443" s="3" t="s">
        <v>10</v>
      </c>
      <c r="J1443" s="2">
        <v>1445</v>
      </c>
      <c r="K1443" s="2" t="str">
        <f t="shared" si="147"/>
        <v>I6653456</v>
      </c>
      <c r="L1443" s="2" t="str">
        <f t="shared" si="148"/>
        <v>ITA</v>
      </c>
      <c r="M1443" s="2" t="str">
        <f t="shared" si="149"/>
        <v>SG</v>
      </c>
      <c r="N1443" s="2" t="str">
        <f t="shared" si="150"/>
        <v>terminato</v>
      </c>
      <c r="O1443" s="2">
        <v>0</v>
      </c>
      <c r="P1443" s="3">
        <v>22</v>
      </c>
      <c r="Q1443" s="3" t="str">
        <f t="shared" si="151"/>
        <v/>
      </c>
      <c r="R1443" s="3" t="str">
        <f t="shared" si="152"/>
        <v>ITA-SG-22</v>
      </c>
      <c r="S1443" s="3" t="str">
        <f t="shared" si="153"/>
        <v>653</v>
      </c>
    </row>
    <row r="1444" spans="1:19" ht="12.75" customHeight="1" x14ac:dyDescent="0.3">
      <c r="A1444" s="2">
        <v>1446</v>
      </c>
      <c r="B1444" s="2" t="s">
        <v>696</v>
      </c>
      <c r="C1444" s="8" t="s">
        <v>8</v>
      </c>
      <c r="D1444" s="2" t="s">
        <v>9</v>
      </c>
      <c r="F1444" s="2">
        <v>20</v>
      </c>
      <c r="G1444" s="3">
        <v>21</v>
      </c>
      <c r="H1444" s="3" t="str">
        <f>IF(E1444="","non terminato","terminato")</f>
        <v>non terminato</v>
      </c>
      <c r="J1444" s="2">
        <v>1446</v>
      </c>
      <c r="K1444" s="2" t="str">
        <f t="shared" si="147"/>
        <v>I6653456</v>
      </c>
      <c r="L1444" s="2" t="str">
        <f t="shared" si="148"/>
        <v>ITA</v>
      </c>
      <c r="M1444" s="2" t="str">
        <f t="shared" si="149"/>
        <v>SG</v>
      </c>
      <c r="N1444" s="2" t="str">
        <f t="shared" si="150"/>
        <v/>
      </c>
      <c r="O1444" s="2">
        <v>20</v>
      </c>
      <c r="P1444" s="3">
        <v>21</v>
      </c>
      <c r="Q1444" s="3">
        <f t="shared" si="151"/>
        <v>420</v>
      </c>
      <c r="R1444" s="3" t="str">
        <f t="shared" si="152"/>
        <v>ITA-SG-21</v>
      </c>
      <c r="S1444" s="3" t="str">
        <f t="shared" si="153"/>
        <v>653</v>
      </c>
    </row>
    <row r="1445" spans="1:19" ht="12.75" customHeight="1" x14ac:dyDescent="0.3">
      <c r="A1445" s="2">
        <v>1447</v>
      </c>
      <c r="B1445" s="2" t="s">
        <v>697</v>
      </c>
      <c r="C1445" s="8" t="s">
        <v>8</v>
      </c>
      <c r="D1445" s="2" t="s">
        <v>9</v>
      </c>
      <c r="F1445" s="2">
        <v>30</v>
      </c>
      <c r="G1445" s="3">
        <v>20</v>
      </c>
      <c r="H1445" s="3" t="str">
        <f>IF(E1445="","non terminato","terminato")</f>
        <v>non terminato</v>
      </c>
      <c r="J1445" s="2">
        <v>1447</v>
      </c>
      <c r="K1445" s="2" t="str">
        <f t="shared" si="147"/>
        <v>P2676584</v>
      </c>
      <c r="L1445" s="2" t="str">
        <f t="shared" si="148"/>
        <v>ITA</v>
      </c>
      <c r="M1445" s="2" t="str">
        <f t="shared" si="149"/>
        <v>SG</v>
      </c>
      <c r="N1445" s="2" t="str">
        <f t="shared" si="150"/>
        <v/>
      </c>
      <c r="O1445" s="2">
        <v>30</v>
      </c>
      <c r="P1445" s="3">
        <v>20</v>
      </c>
      <c r="Q1445" s="3">
        <f t="shared" si="151"/>
        <v>600</v>
      </c>
      <c r="R1445" s="3" t="str">
        <f t="shared" si="152"/>
        <v>ITA-SG-20</v>
      </c>
      <c r="S1445" s="3" t="str">
        <f t="shared" si="153"/>
        <v>676</v>
      </c>
    </row>
    <row r="1446" spans="1:19" ht="12.75" customHeight="1" x14ac:dyDescent="0.3">
      <c r="A1446" s="2">
        <v>1448</v>
      </c>
      <c r="B1446" s="2" t="s">
        <v>697</v>
      </c>
      <c r="C1446" s="8" t="s">
        <v>8</v>
      </c>
      <c r="D1446" s="2" t="s">
        <v>9</v>
      </c>
      <c r="E1446" s="7" t="s">
        <v>10</v>
      </c>
      <c r="F1446" s="2">
        <v>0</v>
      </c>
      <c r="G1446" s="3">
        <v>28</v>
      </c>
      <c r="H1446" s="3" t="s">
        <v>10</v>
      </c>
      <c r="J1446" s="2">
        <v>1448</v>
      </c>
      <c r="K1446" s="2" t="str">
        <f t="shared" si="147"/>
        <v>P2676584</v>
      </c>
      <c r="L1446" s="2" t="str">
        <f t="shared" si="148"/>
        <v>ITA</v>
      </c>
      <c r="M1446" s="2" t="str">
        <f t="shared" si="149"/>
        <v>SG</v>
      </c>
      <c r="N1446" s="2" t="str">
        <f t="shared" si="150"/>
        <v>terminato</v>
      </c>
      <c r="O1446" s="2">
        <v>0</v>
      </c>
      <c r="P1446" s="3">
        <v>28</v>
      </c>
      <c r="Q1446" s="3" t="str">
        <f t="shared" si="151"/>
        <v/>
      </c>
      <c r="R1446" s="3" t="str">
        <f t="shared" si="152"/>
        <v>ITA-SG-28</v>
      </c>
      <c r="S1446" s="3" t="str">
        <f t="shared" si="153"/>
        <v>676</v>
      </c>
    </row>
    <row r="1447" spans="1:19" ht="12.75" customHeight="1" x14ac:dyDescent="0.3">
      <c r="A1447" s="2">
        <v>1449</v>
      </c>
      <c r="B1447" s="2" t="s">
        <v>698</v>
      </c>
      <c r="C1447" s="8" t="s">
        <v>8</v>
      </c>
      <c r="D1447" s="2" t="s">
        <v>44</v>
      </c>
      <c r="E1447" s="7" t="s">
        <v>10</v>
      </c>
      <c r="F1447" s="2">
        <v>0</v>
      </c>
      <c r="G1447" s="3">
        <v>10</v>
      </c>
      <c r="H1447" s="3" t="s">
        <v>10</v>
      </c>
      <c r="J1447" s="2">
        <v>1449</v>
      </c>
      <c r="K1447" s="2" t="str">
        <f t="shared" si="147"/>
        <v>S9167710</v>
      </c>
      <c r="L1447" s="2" t="str">
        <f t="shared" si="148"/>
        <v>ITA</v>
      </c>
      <c r="M1447" s="2" t="str">
        <f t="shared" si="149"/>
        <v>zan pin SPA</v>
      </c>
      <c r="N1447" s="2" t="str">
        <f t="shared" si="150"/>
        <v>terminato</v>
      </c>
      <c r="O1447" s="2">
        <v>0</v>
      </c>
      <c r="P1447" s="3">
        <v>10</v>
      </c>
      <c r="Q1447" s="3" t="str">
        <f t="shared" si="151"/>
        <v/>
      </c>
      <c r="R1447" s="3" t="str">
        <f t="shared" si="152"/>
        <v>ITA-zan pin SPA-10</v>
      </c>
      <c r="S1447" s="3" t="str">
        <f t="shared" si="153"/>
        <v>167</v>
      </c>
    </row>
    <row r="1448" spans="1:19" ht="12.75" customHeight="1" x14ac:dyDescent="0.3">
      <c r="A1448" s="2">
        <v>1450</v>
      </c>
      <c r="B1448" s="2" t="s">
        <v>698</v>
      </c>
      <c r="C1448" s="8" t="s">
        <v>8</v>
      </c>
      <c r="D1448" s="2" t="s">
        <v>44</v>
      </c>
      <c r="F1448" s="2">
        <v>20</v>
      </c>
      <c r="G1448" s="3">
        <v>21</v>
      </c>
      <c r="H1448" s="3" t="str">
        <f>IF(E1448="","non terminato","terminato")</f>
        <v>non terminato</v>
      </c>
      <c r="J1448" s="2">
        <v>1450</v>
      </c>
      <c r="K1448" s="2" t="str">
        <f t="shared" si="147"/>
        <v>S9167710</v>
      </c>
      <c r="L1448" s="2" t="str">
        <f t="shared" si="148"/>
        <v>ITA</v>
      </c>
      <c r="M1448" s="2" t="str">
        <f t="shared" si="149"/>
        <v>zan pin SPA</v>
      </c>
      <c r="N1448" s="2" t="str">
        <f t="shared" si="150"/>
        <v/>
      </c>
      <c r="O1448" s="2">
        <v>20</v>
      </c>
      <c r="P1448" s="3">
        <v>21</v>
      </c>
      <c r="Q1448" s="3">
        <f t="shared" si="151"/>
        <v>420</v>
      </c>
      <c r="R1448" s="3" t="str">
        <f t="shared" si="152"/>
        <v>ITA-zan pin SPA-21</v>
      </c>
      <c r="S1448" s="3" t="str">
        <f t="shared" si="153"/>
        <v>167</v>
      </c>
    </row>
    <row r="1449" spans="1:19" ht="12.75" customHeight="1" x14ac:dyDescent="0.3">
      <c r="A1449" s="2">
        <v>1451</v>
      </c>
      <c r="B1449" s="2" t="s">
        <v>699</v>
      </c>
      <c r="C1449" s="2" t="s">
        <v>13</v>
      </c>
      <c r="D1449" s="2" t="s">
        <v>12</v>
      </c>
      <c r="F1449" s="2">
        <v>20</v>
      </c>
      <c r="G1449" s="3">
        <v>27</v>
      </c>
      <c r="H1449" s="3" t="str">
        <f>IF(E1449="","non terminato","terminato")</f>
        <v>non terminato</v>
      </c>
      <c r="J1449" s="2">
        <v>1451</v>
      </c>
      <c r="K1449" s="2" t="str">
        <f t="shared" si="147"/>
        <v>F4593938</v>
      </c>
      <c r="L1449" s="2" t="str">
        <f t="shared" si="148"/>
        <v>EGY</v>
      </c>
      <c r="M1449" s="2" t="str">
        <f t="shared" si="149"/>
        <v>ccc order</v>
      </c>
      <c r="N1449" s="2" t="str">
        <f t="shared" si="150"/>
        <v/>
      </c>
      <c r="O1449" s="2">
        <v>20</v>
      </c>
      <c r="P1449" s="3">
        <v>27</v>
      </c>
      <c r="Q1449" s="3">
        <f t="shared" si="151"/>
        <v>540</v>
      </c>
      <c r="R1449" s="3" t="str">
        <f t="shared" si="152"/>
        <v>EGY-ccc order-27</v>
      </c>
      <c r="S1449" s="3" t="str">
        <f t="shared" si="153"/>
        <v>593</v>
      </c>
    </row>
    <row r="1450" spans="1:19" ht="12.75" customHeight="1" x14ac:dyDescent="0.3">
      <c r="A1450" s="2">
        <v>1452</v>
      </c>
      <c r="B1450" s="2" t="s">
        <v>699</v>
      </c>
      <c r="C1450" s="2" t="s">
        <v>13</v>
      </c>
      <c r="D1450" s="2" t="s">
        <v>12</v>
      </c>
      <c r="E1450" s="7" t="s">
        <v>10</v>
      </c>
      <c r="F1450" s="2">
        <v>0</v>
      </c>
      <c r="G1450" s="3">
        <v>34</v>
      </c>
      <c r="H1450" s="3" t="s">
        <v>10</v>
      </c>
      <c r="J1450" s="2">
        <v>1452</v>
      </c>
      <c r="K1450" s="2" t="str">
        <f t="shared" si="147"/>
        <v>F4593938</v>
      </c>
      <c r="L1450" s="2" t="str">
        <f t="shared" si="148"/>
        <v>EGY</v>
      </c>
      <c r="M1450" s="2" t="str">
        <f t="shared" si="149"/>
        <v>ccc order</v>
      </c>
      <c r="N1450" s="2" t="str">
        <f t="shared" si="150"/>
        <v>terminato</v>
      </c>
      <c r="O1450" s="2">
        <v>0</v>
      </c>
      <c r="P1450" s="3">
        <v>34</v>
      </c>
      <c r="Q1450" s="3" t="str">
        <f t="shared" si="151"/>
        <v/>
      </c>
      <c r="R1450" s="3" t="str">
        <f t="shared" si="152"/>
        <v>EGY-ccc order-34</v>
      </c>
      <c r="S1450" s="3" t="str">
        <f t="shared" si="153"/>
        <v>593</v>
      </c>
    </row>
    <row r="1451" spans="1:19" ht="12.75" customHeight="1" x14ac:dyDescent="0.3">
      <c r="A1451" s="2">
        <v>1453</v>
      </c>
      <c r="B1451" s="2" t="s">
        <v>700</v>
      </c>
      <c r="C1451" s="2" t="s">
        <v>13</v>
      </c>
      <c r="D1451" s="2" t="s">
        <v>20</v>
      </c>
      <c r="F1451" s="2">
        <v>20</v>
      </c>
      <c r="G1451" s="3">
        <v>35</v>
      </c>
      <c r="H1451" s="3" t="str">
        <f>IF(E1451="","non terminato","terminato")</f>
        <v>non terminato</v>
      </c>
      <c r="J1451" s="2">
        <v>1453</v>
      </c>
      <c r="K1451" s="2" t="str">
        <f t="shared" si="147"/>
        <v>M7650171</v>
      </c>
      <c r="L1451" s="2" t="str">
        <f t="shared" si="148"/>
        <v>EGY</v>
      </c>
      <c r="M1451" s="2" t="str">
        <f t="shared" si="149"/>
        <v>zan pin assuf S.A.E.</v>
      </c>
      <c r="N1451" s="2" t="str">
        <f t="shared" si="150"/>
        <v/>
      </c>
      <c r="O1451" s="2">
        <v>20</v>
      </c>
      <c r="P1451" s="3">
        <v>35</v>
      </c>
      <c r="Q1451" s="3">
        <f t="shared" si="151"/>
        <v>700</v>
      </c>
      <c r="R1451" s="3" t="str">
        <f t="shared" si="152"/>
        <v>EGY-zan pin assuf S.A.E.-35</v>
      </c>
      <c r="S1451" s="3" t="str">
        <f t="shared" si="153"/>
        <v>650</v>
      </c>
    </row>
    <row r="1452" spans="1:19" ht="12.75" customHeight="1" x14ac:dyDescent="0.3">
      <c r="A1452" s="2">
        <v>1454</v>
      </c>
      <c r="B1452" s="2" t="s">
        <v>700</v>
      </c>
      <c r="C1452" s="2" t="s">
        <v>13</v>
      </c>
      <c r="D1452" s="2" t="s">
        <v>20</v>
      </c>
      <c r="F1452" s="2">
        <v>20</v>
      </c>
      <c r="G1452" s="3">
        <v>29</v>
      </c>
      <c r="H1452" s="3" t="str">
        <f>IF(E1452="","non terminato","terminato")</f>
        <v>non terminato</v>
      </c>
      <c r="J1452" s="2">
        <v>1454</v>
      </c>
      <c r="K1452" s="2" t="str">
        <f t="shared" si="147"/>
        <v>M7650171</v>
      </c>
      <c r="L1452" s="2" t="str">
        <f t="shared" si="148"/>
        <v>EGY</v>
      </c>
      <c r="M1452" s="2" t="str">
        <f t="shared" si="149"/>
        <v>zan pin assuf S.A.E.</v>
      </c>
      <c r="N1452" s="2" t="str">
        <f t="shared" si="150"/>
        <v/>
      </c>
      <c r="O1452" s="2">
        <v>20</v>
      </c>
      <c r="P1452" s="3">
        <v>29</v>
      </c>
      <c r="Q1452" s="3">
        <f t="shared" si="151"/>
        <v>580</v>
      </c>
      <c r="R1452" s="3" t="str">
        <f t="shared" si="152"/>
        <v>EGY-zan pin assuf S.A.E.-29</v>
      </c>
      <c r="S1452" s="3" t="str">
        <f t="shared" si="153"/>
        <v>650</v>
      </c>
    </row>
    <row r="1453" spans="1:19" ht="12.75" customHeight="1" x14ac:dyDescent="0.3">
      <c r="A1453" s="2">
        <v>1455</v>
      </c>
      <c r="B1453" s="2" t="s">
        <v>700</v>
      </c>
      <c r="C1453" s="2" t="s">
        <v>13</v>
      </c>
      <c r="D1453" s="2" t="s">
        <v>20</v>
      </c>
      <c r="E1453" s="7" t="s">
        <v>10</v>
      </c>
      <c r="F1453" s="2">
        <v>0</v>
      </c>
      <c r="G1453" s="3">
        <v>22</v>
      </c>
      <c r="H1453" s="3" t="s">
        <v>10</v>
      </c>
      <c r="J1453" s="2">
        <v>1455</v>
      </c>
      <c r="K1453" s="2" t="str">
        <f t="shared" si="147"/>
        <v>M7650171</v>
      </c>
      <c r="L1453" s="2" t="str">
        <f t="shared" si="148"/>
        <v>EGY</v>
      </c>
      <c r="M1453" s="2" t="str">
        <f t="shared" si="149"/>
        <v>zan pin assuf S.A.E.</v>
      </c>
      <c r="N1453" s="2" t="str">
        <f t="shared" si="150"/>
        <v>terminato</v>
      </c>
      <c r="O1453" s="2">
        <v>0</v>
      </c>
      <c r="P1453" s="3">
        <v>22</v>
      </c>
      <c r="Q1453" s="3" t="str">
        <f t="shared" si="151"/>
        <v/>
      </c>
      <c r="R1453" s="3" t="str">
        <f t="shared" si="152"/>
        <v>EGY-zan pin assuf S.A.E.-22</v>
      </c>
      <c r="S1453" s="3" t="str">
        <f t="shared" si="153"/>
        <v>650</v>
      </c>
    </row>
    <row r="1454" spans="1:19" ht="12.75" customHeight="1" x14ac:dyDescent="0.3">
      <c r="A1454" s="2">
        <v>1456</v>
      </c>
      <c r="B1454" s="2" t="s">
        <v>701</v>
      </c>
      <c r="C1454" s="2" t="s">
        <v>13</v>
      </c>
      <c r="D1454" s="2" t="s">
        <v>12</v>
      </c>
      <c r="F1454" s="2">
        <v>20</v>
      </c>
      <c r="G1454" s="3">
        <v>19</v>
      </c>
      <c r="H1454" s="3" t="str">
        <f>IF(E1454="","non terminato","terminato")</f>
        <v>non terminato</v>
      </c>
      <c r="J1454" s="2">
        <v>1456</v>
      </c>
      <c r="K1454" s="2" t="str">
        <f t="shared" si="147"/>
        <v>S8450387</v>
      </c>
      <c r="L1454" s="2" t="str">
        <f t="shared" si="148"/>
        <v>EGY</v>
      </c>
      <c r="M1454" s="2" t="str">
        <f t="shared" si="149"/>
        <v>ccc order</v>
      </c>
      <c r="N1454" s="2" t="str">
        <f t="shared" si="150"/>
        <v/>
      </c>
      <c r="O1454" s="2">
        <v>20</v>
      </c>
      <c r="P1454" s="3">
        <v>19</v>
      </c>
      <c r="Q1454" s="3">
        <f t="shared" si="151"/>
        <v>380</v>
      </c>
      <c r="R1454" s="3" t="str">
        <f t="shared" si="152"/>
        <v>EGY-ccc order-19</v>
      </c>
      <c r="S1454" s="3" t="str">
        <f t="shared" si="153"/>
        <v>450</v>
      </c>
    </row>
    <row r="1455" spans="1:19" ht="12.75" customHeight="1" x14ac:dyDescent="0.3">
      <c r="A1455" s="2">
        <v>1457</v>
      </c>
      <c r="B1455" s="2" t="s">
        <v>702</v>
      </c>
      <c r="C1455" s="2" t="s">
        <v>13</v>
      </c>
      <c r="D1455" s="2" t="s">
        <v>12</v>
      </c>
      <c r="E1455" s="7" t="s">
        <v>10</v>
      </c>
      <c r="F1455" s="2">
        <v>0</v>
      </c>
      <c r="G1455" s="3">
        <v>19</v>
      </c>
      <c r="H1455" s="3" t="s">
        <v>10</v>
      </c>
      <c r="J1455" s="2">
        <v>1457</v>
      </c>
      <c r="K1455" s="2" t="str">
        <f t="shared" si="147"/>
        <v>B2696782</v>
      </c>
      <c r="L1455" s="2" t="str">
        <f t="shared" si="148"/>
        <v>EGY</v>
      </c>
      <c r="M1455" s="2" t="str">
        <f t="shared" si="149"/>
        <v>ccc order</v>
      </c>
      <c r="N1455" s="2" t="str">
        <f t="shared" si="150"/>
        <v>terminato</v>
      </c>
      <c r="O1455" s="2">
        <v>0</v>
      </c>
      <c r="P1455" s="3">
        <v>19</v>
      </c>
      <c r="Q1455" s="3" t="str">
        <f t="shared" si="151"/>
        <v/>
      </c>
      <c r="R1455" s="3" t="str">
        <f t="shared" si="152"/>
        <v>EGY-ccc order-19</v>
      </c>
      <c r="S1455" s="3" t="str">
        <f t="shared" si="153"/>
        <v>696</v>
      </c>
    </row>
    <row r="1456" spans="1:19" ht="12.75" customHeight="1" x14ac:dyDescent="0.3">
      <c r="A1456" s="2">
        <v>1458</v>
      </c>
      <c r="B1456" s="2" t="s">
        <v>702</v>
      </c>
      <c r="C1456" s="2" t="s">
        <v>13</v>
      </c>
      <c r="D1456" s="2" t="s">
        <v>12</v>
      </c>
      <c r="F1456" s="2">
        <v>20</v>
      </c>
      <c r="G1456" s="3">
        <v>11</v>
      </c>
      <c r="H1456" s="3" t="str">
        <f>IF(E1456="","non terminato","terminato")</f>
        <v>non terminato</v>
      </c>
      <c r="J1456" s="2">
        <v>1458</v>
      </c>
      <c r="K1456" s="2" t="str">
        <f t="shared" si="147"/>
        <v>B2696782</v>
      </c>
      <c r="L1456" s="2" t="str">
        <f t="shared" si="148"/>
        <v>EGY</v>
      </c>
      <c r="M1456" s="2" t="str">
        <f t="shared" si="149"/>
        <v>ccc order</v>
      </c>
      <c r="N1456" s="2" t="str">
        <f t="shared" si="150"/>
        <v/>
      </c>
      <c r="O1456" s="2">
        <v>20</v>
      </c>
      <c r="P1456" s="3">
        <v>11</v>
      </c>
      <c r="Q1456" s="3">
        <f t="shared" si="151"/>
        <v>220</v>
      </c>
      <c r="R1456" s="3" t="str">
        <f t="shared" si="152"/>
        <v>EGY-ccc order-11</v>
      </c>
      <c r="S1456" s="3" t="str">
        <f t="shared" si="153"/>
        <v>696</v>
      </c>
    </row>
    <row r="1457" spans="1:19" ht="12.75" customHeight="1" x14ac:dyDescent="0.3">
      <c r="A1457" s="2">
        <v>1459</v>
      </c>
      <c r="B1457" s="2" t="s">
        <v>703</v>
      </c>
      <c r="C1457" s="8" t="s">
        <v>8</v>
      </c>
      <c r="D1457" s="2" t="s">
        <v>62</v>
      </c>
      <c r="E1457" s="7" t="s">
        <v>10</v>
      </c>
      <c r="F1457" s="2">
        <v>0</v>
      </c>
      <c r="G1457" s="3">
        <v>35</v>
      </c>
      <c r="H1457" s="3" t="s">
        <v>10</v>
      </c>
      <c r="J1457" s="2">
        <v>1459</v>
      </c>
      <c r="K1457" s="2" t="str">
        <f t="shared" si="147"/>
        <v>C5111671</v>
      </c>
      <c r="L1457" s="2" t="str">
        <f t="shared" si="148"/>
        <v>ITA</v>
      </c>
      <c r="M1457" s="2" t="str">
        <f t="shared" si="149"/>
        <v>zan PAM</v>
      </c>
      <c r="N1457" s="2" t="str">
        <f t="shared" si="150"/>
        <v>terminato</v>
      </c>
      <c r="O1457" s="2">
        <v>0</v>
      </c>
      <c r="P1457" s="3">
        <v>35</v>
      </c>
      <c r="Q1457" s="3" t="str">
        <f t="shared" si="151"/>
        <v/>
      </c>
      <c r="R1457" s="3" t="str">
        <f t="shared" si="152"/>
        <v>ITA-zan PAM-35</v>
      </c>
      <c r="S1457" s="3" t="str">
        <f t="shared" si="153"/>
        <v>111</v>
      </c>
    </row>
    <row r="1458" spans="1:19" ht="12.75" customHeight="1" x14ac:dyDescent="0.3">
      <c r="A1458" s="2">
        <v>1460</v>
      </c>
      <c r="B1458" s="2" t="s">
        <v>703</v>
      </c>
      <c r="C1458" s="8" t="s">
        <v>8</v>
      </c>
      <c r="D1458" s="2" t="s">
        <v>62</v>
      </c>
      <c r="F1458" s="2">
        <v>30</v>
      </c>
      <c r="G1458" s="3">
        <v>26</v>
      </c>
      <c r="H1458" s="3" t="str">
        <f>IF(E1458="","non terminato","terminato")</f>
        <v>non terminato</v>
      </c>
      <c r="J1458" s="2">
        <v>1460</v>
      </c>
      <c r="K1458" s="2" t="str">
        <f t="shared" si="147"/>
        <v>C5111671</v>
      </c>
      <c r="L1458" s="2" t="str">
        <f t="shared" si="148"/>
        <v>ITA</v>
      </c>
      <c r="M1458" s="2" t="str">
        <f t="shared" si="149"/>
        <v>zan PAM</v>
      </c>
      <c r="N1458" s="2" t="str">
        <f t="shared" si="150"/>
        <v/>
      </c>
      <c r="O1458" s="2">
        <v>30</v>
      </c>
      <c r="P1458" s="3">
        <v>26</v>
      </c>
      <c r="Q1458" s="3">
        <f t="shared" si="151"/>
        <v>780</v>
      </c>
      <c r="R1458" s="3" t="str">
        <f t="shared" si="152"/>
        <v>ITA-zan PAM-26</v>
      </c>
      <c r="S1458" s="3" t="str">
        <f t="shared" si="153"/>
        <v>111</v>
      </c>
    </row>
    <row r="1459" spans="1:19" ht="12.75" customHeight="1" x14ac:dyDescent="0.3">
      <c r="A1459" s="2">
        <v>1461</v>
      </c>
      <c r="B1459" s="2" t="s">
        <v>703</v>
      </c>
      <c r="C1459" s="8" t="s">
        <v>8</v>
      </c>
      <c r="D1459" s="2" t="s">
        <v>62</v>
      </c>
      <c r="F1459" s="2">
        <v>20</v>
      </c>
      <c r="G1459" s="3">
        <v>23</v>
      </c>
      <c r="H1459" s="3" t="str">
        <f>IF(E1459="","non terminato","terminato")</f>
        <v>non terminato</v>
      </c>
      <c r="J1459" s="2">
        <v>1461</v>
      </c>
      <c r="K1459" s="2" t="str">
        <f t="shared" si="147"/>
        <v>C5111671</v>
      </c>
      <c r="L1459" s="2" t="str">
        <f t="shared" si="148"/>
        <v>ITA</v>
      </c>
      <c r="M1459" s="2" t="str">
        <f t="shared" si="149"/>
        <v>zan PAM</v>
      </c>
      <c r="N1459" s="2" t="str">
        <f t="shared" si="150"/>
        <v/>
      </c>
      <c r="O1459" s="2">
        <v>20</v>
      </c>
      <c r="P1459" s="3">
        <v>23</v>
      </c>
      <c r="Q1459" s="3">
        <f t="shared" si="151"/>
        <v>460</v>
      </c>
      <c r="R1459" s="3" t="str">
        <f t="shared" si="152"/>
        <v>ITA-zan PAM-23</v>
      </c>
      <c r="S1459" s="3" t="str">
        <f t="shared" si="153"/>
        <v>111</v>
      </c>
    </row>
    <row r="1460" spans="1:19" ht="12.75" customHeight="1" x14ac:dyDescent="0.3">
      <c r="A1460" s="2">
        <v>1462</v>
      </c>
      <c r="B1460" s="2" t="s">
        <v>704</v>
      </c>
      <c r="C1460" s="8" t="s">
        <v>8</v>
      </c>
      <c r="D1460" s="2" t="s">
        <v>44</v>
      </c>
      <c r="E1460" s="7" t="s">
        <v>10</v>
      </c>
      <c r="F1460" s="2">
        <v>0</v>
      </c>
      <c r="G1460" s="3">
        <v>38</v>
      </c>
      <c r="H1460" s="3" t="s">
        <v>10</v>
      </c>
      <c r="J1460" s="2">
        <v>1462</v>
      </c>
      <c r="K1460" s="2" t="str">
        <f t="shared" si="147"/>
        <v>M3145273</v>
      </c>
      <c r="L1460" s="2" t="str">
        <f t="shared" si="148"/>
        <v>ITA</v>
      </c>
      <c r="M1460" s="2" t="str">
        <f t="shared" si="149"/>
        <v>zan pin SPA</v>
      </c>
      <c r="N1460" s="2" t="str">
        <f t="shared" si="150"/>
        <v>terminato</v>
      </c>
      <c r="O1460" s="2">
        <v>0</v>
      </c>
      <c r="P1460" s="3">
        <v>38</v>
      </c>
      <c r="Q1460" s="3" t="str">
        <f t="shared" si="151"/>
        <v/>
      </c>
      <c r="R1460" s="3" t="str">
        <f t="shared" si="152"/>
        <v>ITA-zan pin SPA-38</v>
      </c>
      <c r="S1460" s="3" t="str">
        <f t="shared" si="153"/>
        <v>145</v>
      </c>
    </row>
    <row r="1461" spans="1:19" ht="12.75" customHeight="1" x14ac:dyDescent="0.3">
      <c r="A1461" s="2">
        <v>1463</v>
      </c>
      <c r="B1461" s="2" t="s">
        <v>704</v>
      </c>
      <c r="C1461" s="8" t="s">
        <v>8</v>
      </c>
      <c r="D1461" s="2" t="s">
        <v>44</v>
      </c>
      <c r="F1461" s="2">
        <v>30</v>
      </c>
      <c r="G1461" s="3">
        <v>21</v>
      </c>
      <c r="H1461" s="3" t="str">
        <f>IF(E1461="","non terminato","terminato")</f>
        <v>non terminato</v>
      </c>
      <c r="J1461" s="2">
        <v>1463</v>
      </c>
      <c r="K1461" s="2" t="str">
        <f t="shared" si="147"/>
        <v>M3145273</v>
      </c>
      <c r="L1461" s="2" t="str">
        <f t="shared" si="148"/>
        <v>ITA</v>
      </c>
      <c r="M1461" s="2" t="str">
        <f t="shared" si="149"/>
        <v>zan pin SPA</v>
      </c>
      <c r="N1461" s="2" t="str">
        <f t="shared" si="150"/>
        <v/>
      </c>
      <c r="O1461" s="2">
        <v>30</v>
      </c>
      <c r="P1461" s="3">
        <v>21</v>
      </c>
      <c r="Q1461" s="3">
        <f t="shared" si="151"/>
        <v>630</v>
      </c>
      <c r="R1461" s="3" t="str">
        <f t="shared" si="152"/>
        <v>ITA-zan pin SPA-21</v>
      </c>
      <c r="S1461" s="3" t="str">
        <f t="shared" si="153"/>
        <v>145</v>
      </c>
    </row>
    <row r="1462" spans="1:19" ht="12.75" customHeight="1" x14ac:dyDescent="0.3">
      <c r="A1462" s="2">
        <v>1464</v>
      </c>
      <c r="B1462" s="2" t="s">
        <v>704</v>
      </c>
      <c r="C1462" s="8" t="s">
        <v>8</v>
      </c>
      <c r="D1462" s="2" t="s">
        <v>44</v>
      </c>
      <c r="F1462" s="2">
        <v>20</v>
      </c>
      <c r="G1462" s="3">
        <v>10</v>
      </c>
      <c r="H1462" s="3" t="str">
        <f>IF(E1462="","non terminato","terminato")</f>
        <v>non terminato</v>
      </c>
      <c r="J1462" s="2">
        <v>1464</v>
      </c>
      <c r="K1462" s="2" t="str">
        <f t="shared" si="147"/>
        <v>M3145273</v>
      </c>
      <c r="L1462" s="2" t="str">
        <f t="shared" si="148"/>
        <v>ITA</v>
      </c>
      <c r="M1462" s="2" t="str">
        <f t="shared" si="149"/>
        <v>zan pin SPA</v>
      </c>
      <c r="N1462" s="2" t="str">
        <f t="shared" si="150"/>
        <v/>
      </c>
      <c r="O1462" s="2">
        <v>20</v>
      </c>
      <c r="P1462" s="3">
        <v>10</v>
      </c>
      <c r="Q1462" s="3">
        <f t="shared" si="151"/>
        <v>200</v>
      </c>
      <c r="R1462" s="3" t="str">
        <f t="shared" si="152"/>
        <v>ITA-zan pin SPA-10</v>
      </c>
      <c r="S1462" s="3" t="str">
        <f t="shared" si="153"/>
        <v>145</v>
      </c>
    </row>
    <row r="1463" spans="1:19" ht="12.75" customHeight="1" x14ac:dyDescent="0.3">
      <c r="A1463" s="2">
        <v>1465</v>
      </c>
      <c r="B1463" s="2" t="s">
        <v>704</v>
      </c>
      <c r="C1463" s="8" t="s">
        <v>8</v>
      </c>
      <c r="D1463" s="2" t="s">
        <v>44</v>
      </c>
      <c r="F1463" s="2">
        <v>20</v>
      </c>
      <c r="G1463" s="3">
        <v>20</v>
      </c>
      <c r="H1463" s="3" t="str">
        <f>IF(E1463="","non terminato","terminato")</f>
        <v>non terminato</v>
      </c>
      <c r="J1463" s="2">
        <v>1465</v>
      </c>
      <c r="K1463" s="2" t="str">
        <f t="shared" si="147"/>
        <v>M3145273</v>
      </c>
      <c r="L1463" s="2" t="str">
        <f t="shared" si="148"/>
        <v>ITA</v>
      </c>
      <c r="M1463" s="2" t="str">
        <f t="shared" si="149"/>
        <v>zan pin SPA</v>
      </c>
      <c r="N1463" s="2" t="str">
        <f t="shared" si="150"/>
        <v/>
      </c>
      <c r="O1463" s="2">
        <v>20</v>
      </c>
      <c r="P1463" s="3">
        <v>20</v>
      </c>
      <c r="Q1463" s="3">
        <f t="shared" si="151"/>
        <v>400</v>
      </c>
      <c r="R1463" s="3" t="str">
        <f t="shared" si="152"/>
        <v>ITA-zan pin SPA-20</v>
      </c>
      <c r="S1463" s="3" t="str">
        <f t="shared" si="153"/>
        <v>145</v>
      </c>
    </row>
    <row r="1464" spans="1:19" ht="12.75" customHeight="1" x14ac:dyDescent="0.3">
      <c r="A1464" s="2">
        <v>1466</v>
      </c>
      <c r="B1464" s="2" t="s">
        <v>705</v>
      </c>
      <c r="C1464" s="8" t="s">
        <v>8</v>
      </c>
      <c r="D1464" s="2" t="s">
        <v>72</v>
      </c>
      <c r="E1464" s="7" t="s">
        <v>10</v>
      </c>
      <c r="F1464" s="2">
        <v>0</v>
      </c>
      <c r="G1464" s="3">
        <v>27</v>
      </c>
      <c r="H1464" s="3" t="s">
        <v>10</v>
      </c>
      <c r="J1464" s="2">
        <v>1466</v>
      </c>
      <c r="K1464" s="2" t="str">
        <f t="shared" si="147"/>
        <v>N0812051</v>
      </c>
      <c r="L1464" s="2" t="str">
        <f t="shared" si="148"/>
        <v>ITA</v>
      </c>
      <c r="M1464" s="2" t="str">
        <f t="shared" si="149"/>
        <v>lollo SRL</v>
      </c>
      <c r="N1464" s="2" t="str">
        <f t="shared" si="150"/>
        <v>terminato</v>
      </c>
      <c r="O1464" s="2">
        <v>0</v>
      </c>
      <c r="P1464" s="3">
        <v>27</v>
      </c>
      <c r="Q1464" s="3" t="str">
        <f t="shared" si="151"/>
        <v/>
      </c>
      <c r="R1464" s="3" t="str">
        <f t="shared" si="152"/>
        <v>ITA-lollo SRL-27</v>
      </c>
      <c r="S1464" s="3" t="str">
        <f t="shared" si="153"/>
        <v>812</v>
      </c>
    </row>
    <row r="1465" spans="1:19" ht="12.75" customHeight="1" x14ac:dyDescent="0.3">
      <c r="A1465" s="2">
        <v>1467</v>
      </c>
      <c r="B1465" s="2" t="s">
        <v>706</v>
      </c>
      <c r="C1465" s="8" t="s">
        <v>8</v>
      </c>
      <c r="D1465" s="2" t="s">
        <v>33</v>
      </c>
      <c r="E1465" s="7" t="s">
        <v>10</v>
      </c>
      <c r="F1465" s="2">
        <v>0</v>
      </c>
      <c r="G1465" s="3">
        <v>35</v>
      </c>
      <c r="H1465" s="3" t="s">
        <v>10</v>
      </c>
      <c r="J1465" s="2">
        <v>1467</v>
      </c>
      <c r="K1465" s="2" t="str">
        <f t="shared" si="147"/>
        <v>M0792304</v>
      </c>
      <c r="L1465" s="2" t="str">
        <f t="shared" si="148"/>
        <v>ITA</v>
      </c>
      <c r="M1465" s="2" t="str">
        <f t="shared" si="149"/>
        <v>zan VETRI</v>
      </c>
      <c r="N1465" s="2" t="str">
        <f t="shared" si="150"/>
        <v>terminato</v>
      </c>
      <c r="O1465" s="2">
        <v>0</v>
      </c>
      <c r="P1465" s="3">
        <v>35</v>
      </c>
      <c r="Q1465" s="3" t="str">
        <f t="shared" si="151"/>
        <v/>
      </c>
      <c r="R1465" s="3" t="str">
        <f t="shared" si="152"/>
        <v>ITA-zan VETRI-35</v>
      </c>
      <c r="S1465" s="3" t="str">
        <f t="shared" si="153"/>
        <v>792</v>
      </c>
    </row>
    <row r="1466" spans="1:19" ht="12.75" customHeight="1" x14ac:dyDescent="0.3">
      <c r="A1466" s="2">
        <v>1468</v>
      </c>
      <c r="B1466" s="2" t="s">
        <v>707</v>
      </c>
      <c r="C1466" s="8" t="s">
        <v>8</v>
      </c>
      <c r="D1466" s="2" t="s">
        <v>44</v>
      </c>
      <c r="E1466" s="7" t="s">
        <v>10</v>
      </c>
      <c r="F1466" s="2">
        <v>0</v>
      </c>
      <c r="G1466" s="3">
        <v>36</v>
      </c>
      <c r="H1466" s="3" t="s">
        <v>10</v>
      </c>
      <c r="J1466" s="2">
        <v>1468</v>
      </c>
      <c r="K1466" s="2" t="str">
        <f t="shared" si="147"/>
        <v>M2371102</v>
      </c>
      <c r="L1466" s="2" t="str">
        <f t="shared" si="148"/>
        <v>ITA</v>
      </c>
      <c r="M1466" s="2" t="str">
        <f t="shared" si="149"/>
        <v>zan pin SPA</v>
      </c>
      <c r="N1466" s="2" t="str">
        <f t="shared" si="150"/>
        <v>terminato</v>
      </c>
      <c r="O1466" s="2">
        <v>0</v>
      </c>
      <c r="P1466" s="3">
        <v>36</v>
      </c>
      <c r="Q1466" s="3" t="str">
        <f t="shared" si="151"/>
        <v/>
      </c>
      <c r="R1466" s="3" t="str">
        <f t="shared" si="152"/>
        <v>ITA-zan pin SPA-36</v>
      </c>
      <c r="S1466" s="3" t="str">
        <f t="shared" si="153"/>
        <v>371</v>
      </c>
    </row>
    <row r="1467" spans="1:19" ht="12.75" customHeight="1" x14ac:dyDescent="0.3">
      <c r="A1467" s="2">
        <v>1469</v>
      </c>
      <c r="B1467" s="2" t="s">
        <v>707</v>
      </c>
      <c r="C1467" s="8" t="s">
        <v>8</v>
      </c>
      <c r="D1467" s="2" t="s">
        <v>44</v>
      </c>
      <c r="F1467" s="2">
        <v>30</v>
      </c>
      <c r="G1467" s="3">
        <v>22</v>
      </c>
      <c r="H1467" s="3" t="str">
        <f>IF(E1467="","non terminato","terminato")</f>
        <v>non terminato</v>
      </c>
      <c r="J1467" s="2">
        <v>1469</v>
      </c>
      <c r="K1467" s="2" t="str">
        <f t="shared" si="147"/>
        <v>M2371102</v>
      </c>
      <c r="L1467" s="2" t="str">
        <f t="shared" si="148"/>
        <v>ITA</v>
      </c>
      <c r="M1467" s="2" t="str">
        <f t="shared" si="149"/>
        <v>zan pin SPA</v>
      </c>
      <c r="N1467" s="2" t="str">
        <f t="shared" si="150"/>
        <v/>
      </c>
      <c r="O1467" s="2">
        <v>30</v>
      </c>
      <c r="P1467" s="3">
        <v>22</v>
      </c>
      <c r="Q1467" s="3">
        <f t="shared" si="151"/>
        <v>660</v>
      </c>
      <c r="R1467" s="3" t="str">
        <f t="shared" si="152"/>
        <v>ITA-zan pin SPA-22</v>
      </c>
      <c r="S1467" s="3" t="str">
        <f t="shared" si="153"/>
        <v>371</v>
      </c>
    </row>
    <row r="1468" spans="1:19" ht="12.75" customHeight="1" x14ac:dyDescent="0.3">
      <c r="A1468" s="2">
        <v>1470</v>
      </c>
      <c r="B1468" s="2" t="s">
        <v>708</v>
      </c>
      <c r="C1468" s="8" t="s">
        <v>8</v>
      </c>
      <c r="D1468" s="2" t="s">
        <v>33</v>
      </c>
      <c r="E1468" s="7" t="s">
        <v>10</v>
      </c>
      <c r="F1468" s="2">
        <v>0</v>
      </c>
      <c r="G1468" s="3">
        <v>13</v>
      </c>
      <c r="H1468" s="3" t="s">
        <v>10</v>
      </c>
      <c r="J1468" s="2">
        <v>1470</v>
      </c>
      <c r="K1468" s="2" t="str">
        <f t="shared" si="147"/>
        <v>S9297023</v>
      </c>
      <c r="L1468" s="2" t="str">
        <f t="shared" si="148"/>
        <v>ITA</v>
      </c>
      <c r="M1468" s="2" t="str">
        <f t="shared" si="149"/>
        <v>zan VETRI</v>
      </c>
      <c r="N1468" s="2" t="str">
        <f t="shared" si="150"/>
        <v>terminato</v>
      </c>
      <c r="O1468" s="2">
        <v>0</v>
      </c>
      <c r="P1468" s="3">
        <v>13</v>
      </c>
      <c r="Q1468" s="3" t="str">
        <f t="shared" si="151"/>
        <v/>
      </c>
      <c r="R1468" s="3" t="str">
        <f t="shared" si="152"/>
        <v>ITA-zan VETRI-13</v>
      </c>
      <c r="S1468" s="3" t="str">
        <f t="shared" si="153"/>
        <v>297</v>
      </c>
    </row>
    <row r="1469" spans="1:19" ht="12.75" customHeight="1" x14ac:dyDescent="0.3">
      <c r="A1469" s="2">
        <v>1471</v>
      </c>
      <c r="B1469" s="2" t="s">
        <v>708</v>
      </c>
      <c r="C1469" s="8" t="s">
        <v>8</v>
      </c>
      <c r="D1469" s="2" t="s">
        <v>33</v>
      </c>
      <c r="F1469" s="2">
        <v>30</v>
      </c>
      <c r="G1469" s="3">
        <v>34</v>
      </c>
      <c r="H1469" s="3" t="str">
        <f>IF(E1469="","non terminato","terminato")</f>
        <v>non terminato</v>
      </c>
      <c r="J1469" s="2">
        <v>1471</v>
      </c>
      <c r="K1469" s="2" t="str">
        <f t="shared" si="147"/>
        <v>S9297023</v>
      </c>
      <c r="L1469" s="2" t="str">
        <f t="shared" si="148"/>
        <v>ITA</v>
      </c>
      <c r="M1469" s="2" t="str">
        <f t="shared" si="149"/>
        <v>zan VETRI</v>
      </c>
      <c r="N1469" s="2" t="str">
        <f t="shared" si="150"/>
        <v/>
      </c>
      <c r="O1469" s="2">
        <v>30</v>
      </c>
      <c r="P1469" s="3">
        <v>34</v>
      </c>
      <c r="Q1469" s="3">
        <f t="shared" si="151"/>
        <v>1020</v>
      </c>
      <c r="R1469" s="3" t="str">
        <f t="shared" si="152"/>
        <v>ITA-zan VETRI-34</v>
      </c>
      <c r="S1469" s="3" t="str">
        <f t="shared" si="153"/>
        <v>297</v>
      </c>
    </row>
    <row r="1470" spans="1:19" ht="12.75" customHeight="1" x14ac:dyDescent="0.3">
      <c r="A1470" s="2">
        <v>1472</v>
      </c>
      <c r="B1470" s="2" t="s">
        <v>709</v>
      </c>
      <c r="C1470" s="8" t="s">
        <v>8</v>
      </c>
      <c r="D1470" s="2" t="s">
        <v>44</v>
      </c>
      <c r="E1470" s="7" t="s">
        <v>10</v>
      </c>
      <c r="F1470" s="2">
        <v>0</v>
      </c>
      <c r="G1470" s="3">
        <v>16</v>
      </c>
      <c r="H1470" s="3" t="s">
        <v>10</v>
      </c>
      <c r="J1470" s="2">
        <v>1472</v>
      </c>
      <c r="K1470" s="2" t="str">
        <f t="shared" si="147"/>
        <v>S0181264</v>
      </c>
      <c r="L1470" s="2" t="str">
        <f t="shared" si="148"/>
        <v>ITA</v>
      </c>
      <c r="M1470" s="2" t="str">
        <f t="shared" si="149"/>
        <v>zan pin SPA</v>
      </c>
      <c r="N1470" s="2" t="str">
        <f t="shared" si="150"/>
        <v>terminato</v>
      </c>
      <c r="O1470" s="2">
        <v>0</v>
      </c>
      <c r="P1470" s="3">
        <v>16</v>
      </c>
      <c r="Q1470" s="3" t="str">
        <f t="shared" si="151"/>
        <v/>
      </c>
      <c r="R1470" s="3" t="str">
        <f t="shared" si="152"/>
        <v>ITA-zan pin SPA-16</v>
      </c>
      <c r="S1470" s="3" t="str">
        <f t="shared" si="153"/>
        <v>181</v>
      </c>
    </row>
    <row r="1471" spans="1:19" ht="12.75" customHeight="1" x14ac:dyDescent="0.3">
      <c r="A1471" s="2">
        <v>1473</v>
      </c>
      <c r="B1471" s="2" t="s">
        <v>710</v>
      </c>
      <c r="C1471" s="8" t="s">
        <v>8</v>
      </c>
      <c r="D1471" s="2" t="s">
        <v>9</v>
      </c>
      <c r="E1471" s="7" t="s">
        <v>10</v>
      </c>
      <c r="F1471" s="2">
        <v>0</v>
      </c>
      <c r="G1471" s="3">
        <v>19</v>
      </c>
      <c r="H1471" s="3" t="s">
        <v>10</v>
      </c>
      <c r="J1471" s="2">
        <v>1473</v>
      </c>
      <c r="K1471" s="2" t="str">
        <f t="shared" si="147"/>
        <v>M2407768</v>
      </c>
      <c r="L1471" s="2" t="str">
        <f t="shared" si="148"/>
        <v>ITA</v>
      </c>
      <c r="M1471" s="2" t="str">
        <f t="shared" si="149"/>
        <v>SG</v>
      </c>
      <c r="N1471" s="2" t="str">
        <f t="shared" si="150"/>
        <v>terminato</v>
      </c>
      <c r="O1471" s="2">
        <v>0</v>
      </c>
      <c r="P1471" s="3">
        <v>19</v>
      </c>
      <c r="Q1471" s="3" t="str">
        <f t="shared" si="151"/>
        <v/>
      </c>
      <c r="R1471" s="3" t="str">
        <f t="shared" si="152"/>
        <v>ITA-SG-19</v>
      </c>
      <c r="S1471" s="3" t="str">
        <f t="shared" si="153"/>
        <v>407</v>
      </c>
    </row>
    <row r="1472" spans="1:19" ht="12.75" customHeight="1" x14ac:dyDescent="0.3">
      <c r="A1472" s="2">
        <v>1474</v>
      </c>
      <c r="B1472" s="2" t="s">
        <v>711</v>
      </c>
      <c r="C1472" s="8" t="s">
        <v>8</v>
      </c>
      <c r="D1472" s="2" t="s">
        <v>72</v>
      </c>
      <c r="E1472" s="7" t="s">
        <v>10</v>
      </c>
      <c r="F1472" s="2">
        <v>0</v>
      </c>
      <c r="G1472" s="3">
        <v>18</v>
      </c>
      <c r="H1472" s="3" t="s">
        <v>10</v>
      </c>
      <c r="J1472" s="2">
        <v>1474</v>
      </c>
      <c r="K1472" s="2" t="str">
        <f t="shared" si="147"/>
        <v>P8852879</v>
      </c>
      <c r="L1472" s="2" t="str">
        <f t="shared" si="148"/>
        <v>ITA</v>
      </c>
      <c r="M1472" s="2" t="str">
        <f t="shared" si="149"/>
        <v>lollo SRL</v>
      </c>
      <c r="N1472" s="2" t="str">
        <f t="shared" si="150"/>
        <v>terminato</v>
      </c>
      <c r="O1472" s="2">
        <v>0</v>
      </c>
      <c r="P1472" s="3">
        <v>18</v>
      </c>
      <c r="Q1472" s="3" t="str">
        <f t="shared" si="151"/>
        <v/>
      </c>
      <c r="R1472" s="3" t="str">
        <f t="shared" si="152"/>
        <v>ITA-lollo SRL-18</v>
      </c>
      <c r="S1472" s="3" t="str">
        <f t="shared" si="153"/>
        <v>852</v>
      </c>
    </row>
    <row r="1473" spans="1:19" ht="12.75" customHeight="1" x14ac:dyDescent="0.3">
      <c r="A1473" s="2">
        <v>1475</v>
      </c>
      <c r="B1473" s="2" t="s">
        <v>712</v>
      </c>
      <c r="C1473" s="8" t="s">
        <v>8</v>
      </c>
      <c r="D1473" s="2" t="s">
        <v>9</v>
      </c>
      <c r="E1473" s="7" t="s">
        <v>10</v>
      </c>
      <c r="F1473" s="2">
        <v>0</v>
      </c>
      <c r="G1473" s="3">
        <v>32</v>
      </c>
      <c r="H1473" s="3" t="s">
        <v>10</v>
      </c>
      <c r="J1473" s="2">
        <v>1475</v>
      </c>
      <c r="K1473" s="2" t="str">
        <f t="shared" si="147"/>
        <v>A1106593</v>
      </c>
      <c r="L1473" s="2" t="str">
        <f t="shared" si="148"/>
        <v>ITA</v>
      </c>
      <c r="M1473" s="2" t="str">
        <f t="shared" si="149"/>
        <v>SG</v>
      </c>
      <c r="N1473" s="2" t="str">
        <f t="shared" si="150"/>
        <v>terminato</v>
      </c>
      <c r="O1473" s="2">
        <v>0</v>
      </c>
      <c r="P1473" s="3">
        <v>32</v>
      </c>
      <c r="Q1473" s="3" t="str">
        <f t="shared" si="151"/>
        <v/>
      </c>
      <c r="R1473" s="3" t="str">
        <f t="shared" si="152"/>
        <v>ITA-SG-32</v>
      </c>
      <c r="S1473" s="3" t="str">
        <f t="shared" si="153"/>
        <v>106</v>
      </c>
    </row>
    <row r="1474" spans="1:19" ht="12.75" customHeight="1" x14ac:dyDescent="0.3">
      <c r="A1474" s="2">
        <v>1476</v>
      </c>
      <c r="B1474" s="2" t="s">
        <v>712</v>
      </c>
      <c r="C1474" s="8" t="s">
        <v>8</v>
      </c>
      <c r="D1474" s="2" t="s">
        <v>9</v>
      </c>
      <c r="F1474" s="2">
        <v>30</v>
      </c>
      <c r="G1474" s="3">
        <v>11</v>
      </c>
      <c r="H1474" s="3" t="str">
        <f>IF(E1474="","non terminato","terminato")</f>
        <v>non terminato</v>
      </c>
      <c r="J1474" s="2">
        <v>1476</v>
      </c>
      <c r="K1474" s="2" t="str">
        <f t="shared" ref="K1474:K1537" si="154">TRIM(B1474)</f>
        <v>A1106593</v>
      </c>
      <c r="L1474" s="2" t="str">
        <f t="shared" ref="L1474:L1537" si="155">TRIM(C1474)</f>
        <v>ITA</v>
      </c>
      <c r="M1474" s="2" t="str">
        <f t="shared" ref="M1474:M1537" si="156">TRIM(D1474)</f>
        <v>SG</v>
      </c>
      <c r="N1474" s="2" t="str">
        <f t="shared" ref="N1474:N1537" si="157">TRIM(E1474)</f>
        <v/>
      </c>
      <c r="O1474" s="2">
        <v>30</v>
      </c>
      <c r="P1474" s="3">
        <v>11</v>
      </c>
      <c r="Q1474" s="3">
        <f t="shared" si="151"/>
        <v>330</v>
      </c>
      <c r="R1474" s="3" t="str">
        <f t="shared" si="152"/>
        <v>ITA-SG-11</v>
      </c>
      <c r="S1474" s="3" t="str">
        <f t="shared" si="153"/>
        <v>106</v>
      </c>
    </row>
    <row r="1475" spans="1:19" ht="12.75" customHeight="1" x14ac:dyDescent="0.3">
      <c r="A1475" s="2">
        <v>1477</v>
      </c>
      <c r="B1475" s="2" t="s">
        <v>713</v>
      </c>
      <c r="C1475" s="2" t="s">
        <v>13</v>
      </c>
      <c r="D1475" s="2" t="s">
        <v>20</v>
      </c>
      <c r="F1475" s="2">
        <v>20</v>
      </c>
      <c r="G1475" s="3">
        <v>35</v>
      </c>
      <c r="H1475" s="3" t="str">
        <f>IF(E1475="","non terminato","terminato")</f>
        <v>non terminato</v>
      </c>
      <c r="J1475" s="2">
        <v>1477</v>
      </c>
      <c r="K1475" s="2" t="str">
        <f t="shared" si="154"/>
        <v>M6554726</v>
      </c>
      <c r="L1475" s="2" t="str">
        <f t="shared" si="155"/>
        <v>EGY</v>
      </c>
      <c r="M1475" s="2" t="str">
        <f t="shared" si="156"/>
        <v>zan pin assuf S.A.E.</v>
      </c>
      <c r="N1475" s="2" t="str">
        <f t="shared" si="157"/>
        <v/>
      </c>
      <c r="O1475" s="2">
        <v>20</v>
      </c>
      <c r="P1475" s="3">
        <v>35</v>
      </c>
      <c r="Q1475" s="3">
        <f t="shared" ref="Q1475:Q1538" si="158">IF(F1475=0,"",F1475*G1475)</f>
        <v>700</v>
      </c>
      <c r="R1475" s="3" t="str">
        <f t="shared" ref="R1475:R1538" si="159">_xlfn.CONCAT(C1475,"-",D1475,"-",G1475)</f>
        <v>EGY-zan pin assuf S.A.E.-35</v>
      </c>
      <c r="S1475" s="3" t="str">
        <f t="shared" ref="S1475:S1538" si="160">MID(B1475,3,3)</f>
        <v>554</v>
      </c>
    </row>
    <row r="1476" spans="1:19" ht="12.75" customHeight="1" x14ac:dyDescent="0.3">
      <c r="A1476" s="2">
        <v>1478</v>
      </c>
      <c r="B1476" s="2" t="s">
        <v>713</v>
      </c>
      <c r="C1476" s="2" t="s">
        <v>13</v>
      </c>
      <c r="D1476" s="2" t="s">
        <v>20</v>
      </c>
      <c r="F1476" s="2">
        <v>30</v>
      </c>
      <c r="G1476" s="3">
        <v>34</v>
      </c>
      <c r="H1476" s="3" t="str">
        <f>IF(E1476="","non terminato","terminato")</f>
        <v>non terminato</v>
      </c>
      <c r="J1476" s="2">
        <v>1478</v>
      </c>
      <c r="K1476" s="2" t="str">
        <f t="shared" si="154"/>
        <v>M6554726</v>
      </c>
      <c r="L1476" s="2" t="str">
        <f t="shared" si="155"/>
        <v>EGY</v>
      </c>
      <c r="M1476" s="2" t="str">
        <f t="shared" si="156"/>
        <v>zan pin assuf S.A.E.</v>
      </c>
      <c r="N1476" s="2" t="str">
        <f t="shared" si="157"/>
        <v/>
      </c>
      <c r="O1476" s="2">
        <v>30</v>
      </c>
      <c r="P1476" s="3">
        <v>34</v>
      </c>
      <c r="Q1476" s="3">
        <f t="shared" si="158"/>
        <v>1020</v>
      </c>
      <c r="R1476" s="3" t="str">
        <f t="shared" si="159"/>
        <v>EGY-zan pin assuf S.A.E.-34</v>
      </c>
      <c r="S1476" s="3" t="str">
        <f t="shared" si="160"/>
        <v>554</v>
      </c>
    </row>
    <row r="1477" spans="1:19" ht="12.75" customHeight="1" x14ac:dyDescent="0.3">
      <c r="A1477" s="2">
        <v>1479</v>
      </c>
      <c r="B1477" s="2" t="s">
        <v>713</v>
      </c>
      <c r="C1477" s="2" t="s">
        <v>13</v>
      </c>
      <c r="D1477" s="2" t="s">
        <v>20</v>
      </c>
      <c r="E1477" s="7" t="s">
        <v>10</v>
      </c>
      <c r="F1477" s="2">
        <v>0</v>
      </c>
      <c r="G1477" s="3">
        <v>11</v>
      </c>
      <c r="H1477" s="3" t="s">
        <v>10</v>
      </c>
      <c r="J1477" s="2">
        <v>1479</v>
      </c>
      <c r="K1477" s="2" t="str">
        <f t="shared" si="154"/>
        <v>M6554726</v>
      </c>
      <c r="L1477" s="2" t="str">
        <f t="shared" si="155"/>
        <v>EGY</v>
      </c>
      <c r="M1477" s="2" t="str">
        <f t="shared" si="156"/>
        <v>zan pin assuf S.A.E.</v>
      </c>
      <c r="N1477" s="2" t="str">
        <f t="shared" si="157"/>
        <v>terminato</v>
      </c>
      <c r="O1477" s="2">
        <v>0</v>
      </c>
      <c r="P1477" s="3">
        <v>11</v>
      </c>
      <c r="Q1477" s="3" t="str">
        <f t="shared" si="158"/>
        <v/>
      </c>
      <c r="R1477" s="3" t="str">
        <f t="shared" si="159"/>
        <v>EGY-zan pin assuf S.A.E.-11</v>
      </c>
      <c r="S1477" s="3" t="str">
        <f t="shared" si="160"/>
        <v>554</v>
      </c>
    </row>
    <row r="1478" spans="1:19" ht="12.75" customHeight="1" x14ac:dyDescent="0.3">
      <c r="A1478" s="2">
        <v>1480</v>
      </c>
      <c r="B1478" s="2" t="s">
        <v>713</v>
      </c>
      <c r="C1478" s="2" t="s">
        <v>13</v>
      </c>
      <c r="D1478" s="2" t="s">
        <v>20</v>
      </c>
      <c r="F1478" s="2">
        <v>20</v>
      </c>
      <c r="G1478" s="3">
        <v>40</v>
      </c>
      <c r="H1478" s="3" t="str">
        <f>IF(E1478="","non terminato","terminato")</f>
        <v>non terminato</v>
      </c>
      <c r="J1478" s="2">
        <v>1480</v>
      </c>
      <c r="K1478" s="2" t="str">
        <f t="shared" si="154"/>
        <v>M6554726</v>
      </c>
      <c r="L1478" s="2" t="str">
        <f t="shared" si="155"/>
        <v>EGY</v>
      </c>
      <c r="M1478" s="2" t="str">
        <f t="shared" si="156"/>
        <v>zan pin assuf S.A.E.</v>
      </c>
      <c r="N1478" s="2" t="str">
        <f t="shared" si="157"/>
        <v/>
      </c>
      <c r="O1478" s="2">
        <v>20</v>
      </c>
      <c r="P1478" s="3">
        <v>40</v>
      </c>
      <c r="Q1478" s="3">
        <f t="shared" si="158"/>
        <v>800</v>
      </c>
      <c r="R1478" s="3" t="str">
        <f t="shared" si="159"/>
        <v>EGY-zan pin assuf S.A.E.-40</v>
      </c>
      <c r="S1478" s="3" t="str">
        <f t="shared" si="160"/>
        <v>554</v>
      </c>
    </row>
    <row r="1479" spans="1:19" ht="12.75" customHeight="1" x14ac:dyDescent="0.3">
      <c r="A1479" s="2">
        <v>1481</v>
      </c>
      <c r="B1479" s="2" t="s">
        <v>714</v>
      </c>
      <c r="C1479" s="8" t="s">
        <v>8</v>
      </c>
      <c r="D1479" s="2" t="s">
        <v>51</v>
      </c>
      <c r="F1479" s="2">
        <v>20</v>
      </c>
      <c r="G1479" s="3">
        <v>29</v>
      </c>
      <c r="H1479" s="3" t="str">
        <f>IF(E1479="","non terminato","terminato")</f>
        <v>non terminato</v>
      </c>
      <c r="J1479" s="2">
        <v>1481</v>
      </c>
      <c r="K1479" s="2" t="str">
        <f t="shared" si="154"/>
        <v>G3891162</v>
      </c>
      <c r="L1479" s="2" t="str">
        <f t="shared" si="155"/>
        <v>ITA</v>
      </c>
      <c r="M1479" s="2" t="str">
        <f t="shared" si="156"/>
        <v>zan S.R.L.</v>
      </c>
      <c r="N1479" s="2" t="str">
        <f t="shared" si="157"/>
        <v/>
      </c>
      <c r="O1479" s="2">
        <v>20</v>
      </c>
      <c r="P1479" s="3">
        <v>29</v>
      </c>
      <c r="Q1479" s="3">
        <f t="shared" si="158"/>
        <v>580</v>
      </c>
      <c r="R1479" s="3" t="str">
        <f t="shared" si="159"/>
        <v>ITA-zan S.R.L.-29</v>
      </c>
      <c r="S1479" s="3" t="str">
        <f t="shared" si="160"/>
        <v>891</v>
      </c>
    </row>
    <row r="1480" spans="1:19" ht="12.75" customHeight="1" x14ac:dyDescent="0.3">
      <c r="A1480" s="2">
        <v>1482</v>
      </c>
      <c r="B1480" s="2" t="s">
        <v>714</v>
      </c>
      <c r="C1480" s="8" t="s">
        <v>8</v>
      </c>
      <c r="D1480" s="2" t="s">
        <v>51</v>
      </c>
      <c r="F1480" s="2">
        <v>30</v>
      </c>
      <c r="G1480" s="3">
        <v>19</v>
      </c>
      <c r="H1480" s="3" t="str">
        <f>IF(E1480="","non terminato","terminato")</f>
        <v>non terminato</v>
      </c>
      <c r="J1480" s="2">
        <v>1482</v>
      </c>
      <c r="K1480" s="2" t="str">
        <f t="shared" si="154"/>
        <v>G3891162</v>
      </c>
      <c r="L1480" s="2" t="str">
        <f t="shared" si="155"/>
        <v>ITA</v>
      </c>
      <c r="M1480" s="2" t="str">
        <f t="shared" si="156"/>
        <v>zan S.R.L.</v>
      </c>
      <c r="N1480" s="2" t="str">
        <f t="shared" si="157"/>
        <v/>
      </c>
      <c r="O1480" s="2">
        <v>30</v>
      </c>
      <c r="P1480" s="3">
        <v>19</v>
      </c>
      <c r="Q1480" s="3">
        <f t="shared" si="158"/>
        <v>570</v>
      </c>
      <c r="R1480" s="3" t="str">
        <f t="shared" si="159"/>
        <v>ITA-zan S.R.L.-19</v>
      </c>
      <c r="S1480" s="3" t="str">
        <f t="shared" si="160"/>
        <v>891</v>
      </c>
    </row>
    <row r="1481" spans="1:19" ht="12.75" customHeight="1" x14ac:dyDescent="0.3">
      <c r="A1481" s="2">
        <v>1483</v>
      </c>
      <c r="B1481" s="2" t="s">
        <v>715</v>
      </c>
      <c r="C1481" s="8" t="s">
        <v>8</v>
      </c>
      <c r="D1481" s="2" t="s">
        <v>9</v>
      </c>
      <c r="E1481" s="7" t="s">
        <v>10</v>
      </c>
      <c r="F1481" s="2">
        <v>0</v>
      </c>
      <c r="G1481" s="3">
        <v>30</v>
      </c>
      <c r="H1481" s="3" t="s">
        <v>10</v>
      </c>
      <c r="J1481" s="2">
        <v>1483</v>
      </c>
      <c r="K1481" s="2" t="str">
        <f t="shared" si="154"/>
        <v>L9220304</v>
      </c>
      <c r="L1481" s="2" t="str">
        <f t="shared" si="155"/>
        <v>ITA</v>
      </c>
      <c r="M1481" s="2" t="str">
        <f t="shared" si="156"/>
        <v>SG</v>
      </c>
      <c r="N1481" s="2" t="str">
        <f t="shared" si="157"/>
        <v>terminato</v>
      </c>
      <c r="O1481" s="2">
        <v>0</v>
      </c>
      <c r="P1481" s="3">
        <v>30</v>
      </c>
      <c r="Q1481" s="3" t="str">
        <f t="shared" si="158"/>
        <v/>
      </c>
      <c r="R1481" s="3" t="str">
        <f t="shared" si="159"/>
        <v>ITA-SG-30</v>
      </c>
      <c r="S1481" s="3" t="str">
        <f t="shared" si="160"/>
        <v>220</v>
      </c>
    </row>
    <row r="1482" spans="1:19" ht="12.75" customHeight="1" x14ac:dyDescent="0.3">
      <c r="A1482" s="2">
        <v>1484</v>
      </c>
      <c r="B1482" s="2" t="s">
        <v>715</v>
      </c>
      <c r="C1482" s="8" t="s">
        <v>8</v>
      </c>
      <c r="D1482" s="2" t="s">
        <v>9</v>
      </c>
      <c r="F1482" s="2">
        <v>30</v>
      </c>
      <c r="G1482" s="3">
        <v>38</v>
      </c>
      <c r="H1482" s="3" t="str">
        <f>IF(E1482="","non terminato","terminato")</f>
        <v>non terminato</v>
      </c>
      <c r="J1482" s="2">
        <v>1484</v>
      </c>
      <c r="K1482" s="2" t="str">
        <f t="shared" si="154"/>
        <v>L9220304</v>
      </c>
      <c r="L1482" s="2" t="str">
        <f t="shared" si="155"/>
        <v>ITA</v>
      </c>
      <c r="M1482" s="2" t="str">
        <f t="shared" si="156"/>
        <v>SG</v>
      </c>
      <c r="N1482" s="2" t="str">
        <f t="shared" si="157"/>
        <v/>
      </c>
      <c r="O1482" s="2">
        <v>30</v>
      </c>
      <c r="P1482" s="3">
        <v>38</v>
      </c>
      <c r="Q1482" s="3">
        <f t="shared" si="158"/>
        <v>1140</v>
      </c>
      <c r="R1482" s="3" t="str">
        <f t="shared" si="159"/>
        <v>ITA-SG-38</v>
      </c>
      <c r="S1482" s="3" t="str">
        <f t="shared" si="160"/>
        <v>220</v>
      </c>
    </row>
    <row r="1483" spans="1:19" ht="12.75" customHeight="1" x14ac:dyDescent="0.3">
      <c r="A1483" s="2">
        <v>1485</v>
      </c>
      <c r="B1483" s="2" t="s">
        <v>716</v>
      </c>
      <c r="C1483" s="8" t="s">
        <v>8</v>
      </c>
      <c r="D1483" s="2" t="s">
        <v>33</v>
      </c>
      <c r="E1483" s="7" t="s">
        <v>10</v>
      </c>
      <c r="F1483" s="2">
        <v>0</v>
      </c>
      <c r="G1483" s="3">
        <v>10</v>
      </c>
      <c r="H1483" s="3" t="s">
        <v>10</v>
      </c>
      <c r="J1483" s="2">
        <v>1485</v>
      </c>
      <c r="K1483" s="2" t="str">
        <f t="shared" si="154"/>
        <v>M2897647</v>
      </c>
      <c r="L1483" s="2" t="str">
        <f t="shared" si="155"/>
        <v>ITA</v>
      </c>
      <c r="M1483" s="2" t="str">
        <f t="shared" si="156"/>
        <v>zan VETRI</v>
      </c>
      <c r="N1483" s="2" t="str">
        <f t="shared" si="157"/>
        <v>terminato</v>
      </c>
      <c r="O1483" s="2">
        <v>0</v>
      </c>
      <c r="P1483" s="3">
        <v>10</v>
      </c>
      <c r="Q1483" s="3" t="str">
        <f t="shared" si="158"/>
        <v/>
      </c>
      <c r="R1483" s="3" t="str">
        <f t="shared" si="159"/>
        <v>ITA-zan VETRI-10</v>
      </c>
      <c r="S1483" s="3" t="str">
        <f t="shared" si="160"/>
        <v>897</v>
      </c>
    </row>
    <row r="1484" spans="1:19" ht="12.75" customHeight="1" x14ac:dyDescent="0.3">
      <c r="A1484" s="2">
        <v>1486</v>
      </c>
      <c r="B1484" s="2" t="s">
        <v>717</v>
      </c>
      <c r="C1484" s="2" t="s">
        <v>27</v>
      </c>
      <c r="D1484" s="2" t="s">
        <v>15</v>
      </c>
      <c r="F1484" s="2">
        <v>30</v>
      </c>
      <c r="G1484" s="3">
        <v>30</v>
      </c>
      <c r="H1484" s="3" t="str">
        <f>IF(E1484="","non terminato","terminato")</f>
        <v>non terminato</v>
      </c>
      <c r="J1484" s="2">
        <v>1486</v>
      </c>
      <c r="K1484" s="2" t="str">
        <f t="shared" si="154"/>
        <v>L1506989</v>
      </c>
      <c r="L1484" s="2" t="str">
        <f t="shared" si="155"/>
        <v>NON PRESENTE</v>
      </c>
      <c r="M1484" s="2" t="str">
        <f t="shared" si="156"/>
        <v>EGYPTIAN SAE</v>
      </c>
      <c r="N1484" s="2" t="str">
        <f t="shared" si="157"/>
        <v/>
      </c>
      <c r="O1484" s="2">
        <v>30</v>
      </c>
      <c r="P1484" s="3">
        <v>30</v>
      </c>
      <c r="Q1484" s="3">
        <f t="shared" si="158"/>
        <v>900</v>
      </c>
      <c r="R1484" s="3" t="str">
        <f t="shared" si="159"/>
        <v>NON PRESENTE-EGYPTIAN SAE-30</v>
      </c>
      <c r="S1484" s="3" t="str">
        <f t="shared" si="160"/>
        <v>506</v>
      </c>
    </row>
    <row r="1485" spans="1:19" ht="12.75" customHeight="1" x14ac:dyDescent="0.3">
      <c r="A1485" s="2">
        <v>1487</v>
      </c>
      <c r="B1485" s="2" t="s">
        <v>717</v>
      </c>
      <c r="C1485" s="2" t="s">
        <v>27</v>
      </c>
      <c r="D1485" s="2" t="s">
        <v>15</v>
      </c>
      <c r="E1485" s="7" t="s">
        <v>10</v>
      </c>
      <c r="F1485" s="2">
        <v>0</v>
      </c>
      <c r="G1485" s="3">
        <v>11</v>
      </c>
      <c r="H1485" s="3" t="s">
        <v>10</v>
      </c>
      <c r="J1485" s="2">
        <v>1487</v>
      </c>
      <c r="K1485" s="2" t="str">
        <f t="shared" si="154"/>
        <v>L1506989</v>
      </c>
      <c r="L1485" s="2" t="str">
        <f t="shared" si="155"/>
        <v>NON PRESENTE</v>
      </c>
      <c r="M1485" s="2" t="str">
        <f t="shared" si="156"/>
        <v>EGYPTIAN SAE</v>
      </c>
      <c r="N1485" s="2" t="str">
        <f t="shared" si="157"/>
        <v>terminato</v>
      </c>
      <c r="O1485" s="2">
        <v>0</v>
      </c>
      <c r="P1485" s="3">
        <v>11</v>
      </c>
      <c r="Q1485" s="3" t="str">
        <f t="shared" si="158"/>
        <v/>
      </c>
      <c r="R1485" s="3" t="str">
        <f t="shared" si="159"/>
        <v>NON PRESENTE-EGYPTIAN SAE-11</v>
      </c>
      <c r="S1485" s="3" t="str">
        <f t="shared" si="160"/>
        <v>506</v>
      </c>
    </row>
    <row r="1486" spans="1:19" ht="12.75" customHeight="1" x14ac:dyDescent="0.3">
      <c r="A1486" s="2">
        <v>1488</v>
      </c>
      <c r="B1486" s="2" t="s">
        <v>717</v>
      </c>
      <c r="C1486" s="2" t="s">
        <v>27</v>
      </c>
      <c r="D1486" s="2" t="s">
        <v>15</v>
      </c>
      <c r="F1486" s="2">
        <v>20</v>
      </c>
      <c r="G1486" s="3">
        <v>38</v>
      </c>
      <c r="H1486" s="3" t="str">
        <f>IF(E1486="","non terminato","terminato")</f>
        <v>non terminato</v>
      </c>
      <c r="J1486" s="2">
        <v>1488</v>
      </c>
      <c r="K1486" s="2" t="str">
        <f t="shared" si="154"/>
        <v>L1506989</v>
      </c>
      <c r="L1486" s="2" t="str">
        <f t="shared" si="155"/>
        <v>NON PRESENTE</v>
      </c>
      <c r="M1486" s="2" t="str">
        <f t="shared" si="156"/>
        <v>EGYPTIAN SAE</v>
      </c>
      <c r="N1486" s="2" t="str">
        <f t="shared" si="157"/>
        <v/>
      </c>
      <c r="O1486" s="2">
        <v>20</v>
      </c>
      <c r="P1486" s="3">
        <v>38</v>
      </c>
      <c r="Q1486" s="3">
        <f t="shared" si="158"/>
        <v>760</v>
      </c>
      <c r="R1486" s="3" t="str">
        <f t="shared" si="159"/>
        <v>NON PRESENTE-EGYPTIAN SAE-38</v>
      </c>
      <c r="S1486" s="3" t="str">
        <f t="shared" si="160"/>
        <v>506</v>
      </c>
    </row>
    <row r="1487" spans="1:19" ht="12.75" customHeight="1" x14ac:dyDescent="0.3">
      <c r="A1487" s="2">
        <v>1489</v>
      </c>
      <c r="B1487" s="2" t="s">
        <v>718</v>
      </c>
      <c r="C1487" s="8" t="s">
        <v>8</v>
      </c>
      <c r="D1487" s="2" t="s">
        <v>33</v>
      </c>
      <c r="E1487" s="7" t="s">
        <v>10</v>
      </c>
      <c r="F1487" s="2">
        <v>0</v>
      </c>
      <c r="G1487" s="3">
        <v>17</v>
      </c>
      <c r="H1487" s="3" t="s">
        <v>10</v>
      </c>
      <c r="J1487" s="2">
        <v>1489</v>
      </c>
      <c r="K1487" s="2" t="str">
        <f t="shared" si="154"/>
        <v>N4398290</v>
      </c>
      <c r="L1487" s="2" t="str">
        <f t="shared" si="155"/>
        <v>ITA</v>
      </c>
      <c r="M1487" s="2" t="str">
        <f t="shared" si="156"/>
        <v>zan VETRI</v>
      </c>
      <c r="N1487" s="2" t="str">
        <f t="shared" si="157"/>
        <v>terminato</v>
      </c>
      <c r="O1487" s="2">
        <v>0</v>
      </c>
      <c r="P1487" s="3">
        <v>17</v>
      </c>
      <c r="Q1487" s="3" t="str">
        <f t="shared" si="158"/>
        <v/>
      </c>
      <c r="R1487" s="3" t="str">
        <f t="shared" si="159"/>
        <v>ITA-zan VETRI-17</v>
      </c>
      <c r="S1487" s="3" t="str">
        <f t="shared" si="160"/>
        <v>398</v>
      </c>
    </row>
    <row r="1488" spans="1:19" ht="12.75" customHeight="1" x14ac:dyDescent="0.3">
      <c r="A1488" s="2">
        <v>1490</v>
      </c>
      <c r="B1488" s="2" t="s">
        <v>718</v>
      </c>
      <c r="C1488" s="8" t="s">
        <v>8</v>
      </c>
      <c r="D1488" s="2" t="s">
        <v>33</v>
      </c>
      <c r="F1488" s="2">
        <v>20</v>
      </c>
      <c r="G1488" s="3">
        <v>29</v>
      </c>
      <c r="H1488" s="3" t="str">
        <f>IF(E1488="","non terminato","terminato")</f>
        <v>non terminato</v>
      </c>
      <c r="J1488" s="2">
        <v>1490</v>
      </c>
      <c r="K1488" s="2" t="str">
        <f t="shared" si="154"/>
        <v>N4398290</v>
      </c>
      <c r="L1488" s="2" t="str">
        <f t="shared" si="155"/>
        <v>ITA</v>
      </c>
      <c r="M1488" s="2" t="str">
        <f t="shared" si="156"/>
        <v>zan VETRI</v>
      </c>
      <c r="N1488" s="2" t="str">
        <f t="shared" si="157"/>
        <v/>
      </c>
      <c r="O1488" s="2">
        <v>20</v>
      </c>
      <c r="P1488" s="3">
        <v>29</v>
      </c>
      <c r="Q1488" s="3">
        <f t="shared" si="158"/>
        <v>580</v>
      </c>
      <c r="R1488" s="3" t="str">
        <f t="shared" si="159"/>
        <v>ITA-zan VETRI-29</v>
      </c>
      <c r="S1488" s="3" t="str">
        <f t="shared" si="160"/>
        <v>398</v>
      </c>
    </row>
    <row r="1489" spans="1:19" ht="12.75" customHeight="1" x14ac:dyDescent="0.3">
      <c r="A1489" s="2">
        <v>1491</v>
      </c>
      <c r="B1489" s="2" t="s">
        <v>718</v>
      </c>
      <c r="C1489" s="8" t="s">
        <v>8</v>
      </c>
      <c r="D1489" s="2" t="s">
        <v>33</v>
      </c>
      <c r="F1489" s="2">
        <v>30</v>
      </c>
      <c r="G1489" s="3">
        <v>40</v>
      </c>
      <c r="H1489" s="3" t="str">
        <f>IF(E1489="","non terminato","terminato")</f>
        <v>non terminato</v>
      </c>
      <c r="J1489" s="2">
        <v>1491</v>
      </c>
      <c r="K1489" s="2" t="str">
        <f t="shared" si="154"/>
        <v>N4398290</v>
      </c>
      <c r="L1489" s="2" t="str">
        <f t="shared" si="155"/>
        <v>ITA</v>
      </c>
      <c r="M1489" s="2" t="str">
        <f t="shared" si="156"/>
        <v>zan VETRI</v>
      </c>
      <c r="N1489" s="2" t="str">
        <f t="shared" si="157"/>
        <v/>
      </c>
      <c r="O1489" s="2">
        <v>30</v>
      </c>
      <c r="P1489" s="3">
        <v>40</v>
      </c>
      <c r="Q1489" s="3">
        <f t="shared" si="158"/>
        <v>1200</v>
      </c>
      <c r="R1489" s="3" t="str">
        <f t="shared" si="159"/>
        <v>ITA-zan VETRI-40</v>
      </c>
      <c r="S1489" s="3" t="str">
        <f t="shared" si="160"/>
        <v>398</v>
      </c>
    </row>
    <row r="1490" spans="1:19" ht="12.75" customHeight="1" x14ac:dyDescent="0.3">
      <c r="A1490" s="2">
        <v>1492</v>
      </c>
      <c r="B1490" s="2" t="s">
        <v>718</v>
      </c>
      <c r="C1490" s="8" t="s">
        <v>8</v>
      </c>
      <c r="D1490" s="2" t="s">
        <v>33</v>
      </c>
      <c r="F1490" s="2">
        <v>20</v>
      </c>
      <c r="G1490" s="3">
        <v>15</v>
      </c>
      <c r="H1490" s="3" t="str">
        <f>IF(E1490="","non terminato","terminato")</f>
        <v>non terminato</v>
      </c>
      <c r="J1490" s="2">
        <v>1492</v>
      </c>
      <c r="K1490" s="2" t="str">
        <f t="shared" si="154"/>
        <v>N4398290</v>
      </c>
      <c r="L1490" s="2" t="str">
        <f t="shared" si="155"/>
        <v>ITA</v>
      </c>
      <c r="M1490" s="2" t="str">
        <f t="shared" si="156"/>
        <v>zan VETRI</v>
      </c>
      <c r="N1490" s="2" t="str">
        <f t="shared" si="157"/>
        <v/>
      </c>
      <c r="O1490" s="2">
        <v>20</v>
      </c>
      <c r="P1490" s="3">
        <v>15</v>
      </c>
      <c r="Q1490" s="3">
        <f t="shared" si="158"/>
        <v>300</v>
      </c>
      <c r="R1490" s="3" t="str">
        <f t="shared" si="159"/>
        <v>ITA-zan VETRI-15</v>
      </c>
      <c r="S1490" s="3" t="str">
        <f t="shared" si="160"/>
        <v>398</v>
      </c>
    </row>
    <row r="1491" spans="1:19" ht="12.75" customHeight="1" x14ac:dyDescent="0.3">
      <c r="A1491" s="2">
        <v>1493</v>
      </c>
      <c r="B1491" s="2" t="s">
        <v>719</v>
      </c>
      <c r="C1491" s="2" t="s">
        <v>13</v>
      </c>
      <c r="D1491" s="2" t="s">
        <v>20</v>
      </c>
      <c r="F1491" s="2">
        <v>30</v>
      </c>
      <c r="G1491" s="3">
        <v>12</v>
      </c>
      <c r="H1491" s="3" t="str">
        <f>IF(E1491="","non terminato","terminato")</f>
        <v>non terminato</v>
      </c>
      <c r="J1491" s="2">
        <v>1493</v>
      </c>
      <c r="K1491" s="2" t="str">
        <f t="shared" si="154"/>
        <v>M5243611</v>
      </c>
      <c r="L1491" s="2" t="str">
        <f t="shared" si="155"/>
        <v>EGY</v>
      </c>
      <c r="M1491" s="2" t="str">
        <f t="shared" si="156"/>
        <v>zan pin assuf S.A.E.</v>
      </c>
      <c r="N1491" s="2" t="str">
        <f t="shared" si="157"/>
        <v/>
      </c>
      <c r="O1491" s="2">
        <v>30</v>
      </c>
      <c r="P1491" s="3">
        <v>12</v>
      </c>
      <c r="Q1491" s="3">
        <f t="shared" si="158"/>
        <v>360</v>
      </c>
      <c r="R1491" s="3" t="str">
        <f t="shared" si="159"/>
        <v>EGY-zan pin assuf S.A.E.-12</v>
      </c>
      <c r="S1491" s="3" t="str">
        <f t="shared" si="160"/>
        <v>243</v>
      </c>
    </row>
    <row r="1492" spans="1:19" ht="12.75" customHeight="1" x14ac:dyDescent="0.3">
      <c r="A1492" s="2">
        <v>1494</v>
      </c>
      <c r="B1492" s="2" t="s">
        <v>720</v>
      </c>
      <c r="C1492" s="2" t="s">
        <v>80</v>
      </c>
      <c r="D1492" s="2" t="s">
        <v>196</v>
      </c>
      <c r="F1492" s="2">
        <v>20</v>
      </c>
      <c r="G1492" s="3">
        <v>29</v>
      </c>
      <c r="H1492" s="3" t="str">
        <f>IF(E1492="","non terminato","terminato")</f>
        <v>non terminato</v>
      </c>
      <c r="J1492" s="2">
        <v>1494</v>
      </c>
      <c r="K1492" s="2" t="str">
        <f t="shared" si="154"/>
        <v>T2932996</v>
      </c>
      <c r="L1492" s="2" t="str">
        <f t="shared" si="155"/>
        <v>GRC</v>
      </c>
      <c r="M1492" s="2" t="str">
        <f t="shared" si="156"/>
        <v>zan palla SA</v>
      </c>
      <c r="N1492" s="2" t="str">
        <f t="shared" si="157"/>
        <v/>
      </c>
      <c r="O1492" s="2">
        <v>20</v>
      </c>
      <c r="P1492" s="3">
        <v>29</v>
      </c>
      <c r="Q1492" s="3">
        <f t="shared" si="158"/>
        <v>580</v>
      </c>
      <c r="R1492" s="3" t="str">
        <f t="shared" si="159"/>
        <v>GRC-zan palla SA-29</v>
      </c>
      <c r="S1492" s="3" t="str">
        <f t="shared" si="160"/>
        <v>932</v>
      </c>
    </row>
    <row r="1493" spans="1:19" ht="12.75" customHeight="1" x14ac:dyDescent="0.3">
      <c r="A1493" s="2">
        <v>1495</v>
      </c>
      <c r="B1493" s="2" t="s">
        <v>720</v>
      </c>
      <c r="C1493" s="2" t="s">
        <v>80</v>
      </c>
      <c r="D1493" s="2" t="s">
        <v>196</v>
      </c>
      <c r="E1493" s="7" t="s">
        <v>10</v>
      </c>
      <c r="F1493" s="2">
        <v>0</v>
      </c>
      <c r="G1493" s="3">
        <v>22</v>
      </c>
      <c r="H1493" s="3" t="s">
        <v>10</v>
      </c>
      <c r="J1493" s="2">
        <v>1495</v>
      </c>
      <c r="K1493" s="2" t="str">
        <f t="shared" si="154"/>
        <v>T2932996</v>
      </c>
      <c r="L1493" s="2" t="str">
        <f t="shared" si="155"/>
        <v>GRC</v>
      </c>
      <c r="M1493" s="2" t="str">
        <f t="shared" si="156"/>
        <v>zan palla SA</v>
      </c>
      <c r="N1493" s="2" t="str">
        <f t="shared" si="157"/>
        <v>terminato</v>
      </c>
      <c r="O1493" s="2">
        <v>0</v>
      </c>
      <c r="P1493" s="3">
        <v>22</v>
      </c>
      <c r="Q1493" s="3" t="str">
        <f t="shared" si="158"/>
        <v/>
      </c>
      <c r="R1493" s="3" t="str">
        <f t="shared" si="159"/>
        <v>GRC-zan palla SA-22</v>
      </c>
      <c r="S1493" s="3" t="str">
        <f t="shared" si="160"/>
        <v>932</v>
      </c>
    </row>
    <row r="1494" spans="1:19" ht="12.75" customHeight="1" x14ac:dyDescent="0.3">
      <c r="A1494" s="2">
        <v>1496</v>
      </c>
      <c r="B1494" s="2" t="s">
        <v>721</v>
      </c>
      <c r="C1494" s="2" t="s">
        <v>80</v>
      </c>
      <c r="D1494" s="2" t="s">
        <v>196</v>
      </c>
      <c r="E1494" s="7" t="s">
        <v>10</v>
      </c>
      <c r="F1494" s="2">
        <v>0</v>
      </c>
      <c r="G1494" s="3">
        <v>20</v>
      </c>
      <c r="H1494" s="3" t="s">
        <v>10</v>
      </c>
      <c r="J1494" s="2">
        <v>1496</v>
      </c>
      <c r="K1494" s="2" t="str">
        <f t="shared" si="154"/>
        <v>P1693845</v>
      </c>
      <c r="L1494" s="2" t="str">
        <f t="shared" si="155"/>
        <v>GRC</v>
      </c>
      <c r="M1494" s="2" t="str">
        <f t="shared" si="156"/>
        <v>zan palla SA</v>
      </c>
      <c r="N1494" s="2" t="str">
        <f t="shared" si="157"/>
        <v>terminato</v>
      </c>
      <c r="O1494" s="2">
        <v>0</v>
      </c>
      <c r="P1494" s="3">
        <v>20</v>
      </c>
      <c r="Q1494" s="3" t="str">
        <f t="shared" si="158"/>
        <v/>
      </c>
      <c r="R1494" s="3" t="str">
        <f t="shared" si="159"/>
        <v>GRC-zan palla SA-20</v>
      </c>
      <c r="S1494" s="3" t="str">
        <f t="shared" si="160"/>
        <v>693</v>
      </c>
    </row>
    <row r="1495" spans="1:19" ht="12.75" customHeight="1" x14ac:dyDescent="0.3">
      <c r="A1495" s="2">
        <v>1497</v>
      </c>
      <c r="B1495" s="2" t="s">
        <v>721</v>
      </c>
      <c r="C1495" s="2" t="s">
        <v>80</v>
      </c>
      <c r="D1495" s="2" t="s">
        <v>196</v>
      </c>
      <c r="F1495" s="2">
        <v>20</v>
      </c>
      <c r="G1495" s="3">
        <v>29</v>
      </c>
      <c r="H1495" s="3" t="str">
        <f>IF(E1495="","non terminato","terminato")</f>
        <v>non terminato</v>
      </c>
      <c r="J1495" s="2">
        <v>1497</v>
      </c>
      <c r="K1495" s="2" t="str">
        <f t="shared" si="154"/>
        <v>P1693845</v>
      </c>
      <c r="L1495" s="2" t="str">
        <f t="shared" si="155"/>
        <v>GRC</v>
      </c>
      <c r="M1495" s="2" t="str">
        <f t="shared" si="156"/>
        <v>zan palla SA</v>
      </c>
      <c r="N1495" s="2" t="str">
        <f t="shared" si="157"/>
        <v/>
      </c>
      <c r="O1495" s="2">
        <v>20</v>
      </c>
      <c r="P1495" s="3">
        <v>29</v>
      </c>
      <c r="Q1495" s="3">
        <f t="shared" si="158"/>
        <v>580</v>
      </c>
      <c r="R1495" s="3" t="str">
        <f t="shared" si="159"/>
        <v>GRC-zan palla SA-29</v>
      </c>
      <c r="S1495" s="3" t="str">
        <f t="shared" si="160"/>
        <v>693</v>
      </c>
    </row>
    <row r="1496" spans="1:19" ht="12.75" customHeight="1" x14ac:dyDescent="0.3">
      <c r="A1496" s="2">
        <v>1498</v>
      </c>
      <c r="B1496" s="2" t="s">
        <v>721</v>
      </c>
      <c r="C1496" s="2" t="s">
        <v>80</v>
      </c>
      <c r="D1496" s="2" t="s">
        <v>196</v>
      </c>
      <c r="F1496" s="2">
        <v>30</v>
      </c>
      <c r="G1496" s="3">
        <v>22</v>
      </c>
      <c r="H1496" s="3" t="str">
        <f>IF(E1496="","non terminato","terminato")</f>
        <v>non terminato</v>
      </c>
      <c r="J1496" s="2">
        <v>1498</v>
      </c>
      <c r="K1496" s="2" t="str">
        <f t="shared" si="154"/>
        <v>P1693845</v>
      </c>
      <c r="L1496" s="2" t="str">
        <f t="shared" si="155"/>
        <v>GRC</v>
      </c>
      <c r="M1496" s="2" t="str">
        <f t="shared" si="156"/>
        <v>zan palla SA</v>
      </c>
      <c r="N1496" s="2" t="str">
        <f t="shared" si="157"/>
        <v/>
      </c>
      <c r="O1496" s="2">
        <v>30</v>
      </c>
      <c r="P1496" s="3">
        <v>22</v>
      </c>
      <c r="Q1496" s="3">
        <f t="shared" si="158"/>
        <v>660</v>
      </c>
      <c r="R1496" s="3" t="str">
        <f t="shared" si="159"/>
        <v>GRC-zan palla SA-22</v>
      </c>
      <c r="S1496" s="3" t="str">
        <f t="shared" si="160"/>
        <v>693</v>
      </c>
    </row>
    <row r="1497" spans="1:19" ht="12.75" customHeight="1" x14ac:dyDescent="0.3">
      <c r="A1497" s="2">
        <v>1499</v>
      </c>
      <c r="B1497" s="2" t="s">
        <v>722</v>
      </c>
      <c r="C1497" s="2" t="s">
        <v>13</v>
      </c>
      <c r="D1497" s="2" t="s">
        <v>12</v>
      </c>
      <c r="E1497" s="7" t="s">
        <v>10</v>
      </c>
      <c r="F1497" s="2">
        <v>0</v>
      </c>
      <c r="G1497" s="3">
        <v>17</v>
      </c>
      <c r="H1497" s="3" t="s">
        <v>10</v>
      </c>
      <c r="J1497" s="2">
        <v>1499</v>
      </c>
      <c r="K1497" s="2" t="str">
        <f t="shared" si="154"/>
        <v>M6582848</v>
      </c>
      <c r="L1497" s="2" t="str">
        <f t="shared" si="155"/>
        <v>EGY</v>
      </c>
      <c r="M1497" s="2" t="str">
        <f t="shared" si="156"/>
        <v>ccc order</v>
      </c>
      <c r="N1497" s="2" t="str">
        <f t="shared" si="157"/>
        <v>terminato</v>
      </c>
      <c r="O1497" s="2">
        <v>0</v>
      </c>
      <c r="P1497" s="3">
        <v>17</v>
      </c>
      <c r="Q1497" s="3" t="str">
        <f t="shared" si="158"/>
        <v/>
      </c>
      <c r="R1497" s="3" t="str">
        <f t="shared" si="159"/>
        <v>EGY-ccc order-17</v>
      </c>
      <c r="S1497" s="3" t="str">
        <f t="shared" si="160"/>
        <v>582</v>
      </c>
    </row>
    <row r="1498" spans="1:19" ht="12.75" customHeight="1" x14ac:dyDescent="0.3">
      <c r="A1498" s="2">
        <v>1500</v>
      </c>
      <c r="B1498" s="2" t="s">
        <v>722</v>
      </c>
      <c r="C1498" s="2" t="s">
        <v>13</v>
      </c>
      <c r="D1498" s="2" t="s">
        <v>12</v>
      </c>
      <c r="F1498" s="2">
        <v>20</v>
      </c>
      <c r="G1498" s="3">
        <v>27</v>
      </c>
      <c r="H1498" s="3" t="str">
        <f>IF(E1498="","non terminato","terminato")</f>
        <v>non terminato</v>
      </c>
      <c r="J1498" s="2">
        <v>1500</v>
      </c>
      <c r="K1498" s="2" t="str">
        <f t="shared" si="154"/>
        <v>M6582848</v>
      </c>
      <c r="L1498" s="2" t="str">
        <f t="shared" si="155"/>
        <v>EGY</v>
      </c>
      <c r="M1498" s="2" t="str">
        <f t="shared" si="156"/>
        <v>ccc order</v>
      </c>
      <c r="N1498" s="2" t="str">
        <f t="shared" si="157"/>
        <v/>
      </c>
      <c r="O1498" s="2">
        <v>20</v>
      </c>
      <c r="P1498" s="3">
        <v>27</v>
      </c>
      <c r="Q1498" s="3">
        <f t="shared" si="158"/>
        <v>540</v>
      </c>
      <c r="R1498" s="3" t="str">
        <f t="shared" si="159"/>
        <v>EGY-ccc order-27</v>
      </c>
      <c r="S1498" s="3" t="str">
        <f t="shared" si="160"/>
        <v>582</v>
      </c>
    </row>
    <row r="1499" spans="1:19" ht="12.75" customHeight="1" x14ac:dyDescent="0.3">
      <c r="A1499" s="2">
        <v>1501</v>
      </c>
      <c r="B1499" s="2" t="s">
        <v>722</v>
      </c>
      <c r="C1499" s="2" t="s">
        <v>13</v>
      </c>
      <c r="D1499" s="2" t="s">
        <v>12</v>
      </c>
      <c r="F1499" s="2">
        <v>30</v>
      </c>
      <c r="G1499" s="3">
        <v>28</v>
      </c>
      <c r="H1499" s="3" t="str">
        <f>IF(E1499="","non terminato","terminato")</f>
        <v>non terminato</v>
      </c>
      <c r="J1499" s="2">
        <v>1501</v>
      </c>
      <c r="K1499" s="2" t="str">
        <f t="shared" si="154"/>
        <v>M6582848</v>
      </c>
      <c r="L1499" s="2" t="str">
        <f t="shared" si="155"/>
        <v>EGY</v>
      </c>
      <c r="M1499" s="2" t="str">
        <f t="shared" si="156"/>
        <v>ccc order</v>
      </c>
      <c r="N1499" s="2" t="str">
        <f t="shared" si="157"/>
        <v/>
      </c>
      <c r="O1499" s="2">
        <v>30</v>
      </c>
      <c r="P1499" s="3">
        <v>28</v>
      </c>
      <c r="Q1499" s="3">
        <f t="shared" si="158"/>
        <v>840</v>
      </c>
      <c r="R1499" s="3" t="str">
        <f t="shared" si="159"/>
        <v>EGY-ccc order-28</v>
      </c>
      <c r="S1499" s="3" t="str">
        <f t="shared" si="160"/>
        <v>582</v>
      </c>
    </row>
    <row r="1500" spans="1:19" ht="12.75" customHeight="1" x14ac:dyDescent="0.3">
      <c r="A1500" s="2">
        <v>1502</v>
      </c>
      <c r="B1500" s="2" t="s">
        <v>722</v>
      </c>
      <c r="C1500" s="2" t="s">
        <v>13</v>
      </c>
      <c r="D1500" s="2" t="s">
        <v>12</v>
      </c>
      <c r="F1500" s="2">
        <v>20</v>
      </c>
      <c r="G1500" s="3">
        <v>22</v>
      </c>
      <c r="H1500" s="3" t="str">
        <f>IF(E1500="","non terminato","terminato")</f>
        <v>non terminato</v>
      </c>
      <c r="J1500" s="2">
        <v>1502</v>
      </c>
      <c r="K1500" s="2" t="str">
        <f t="shared" si="154"/>
        <v>M6582848</v>
      </c>
      <c r="L1500" s="2" t="str">
        <f t="shared" si="155"/>
        <v>EGY</v>
      </c>
      <c r="M1500" s="2" t="str">
        <f t="shared" si="156"/>
        <v>ccc order</v>
      </c>
      <c r="N1500" s="2" t="str">
        <f t="shared" si="157"/>
        <v/>
      </c>
      <c r="O1500" s="2">
        <v>20</v>
      </c>
      <c r="P1500" s="3">
        <v>22</v>
      </c>
      <c r="Q1500" s="3">
        <f t="shared" si="158"/>
        <v>440</v>
      </c>
      <c r="R1500" s="3" t="str">
        <f t="shared" si="159"/>
        <v>EGY-ccc order-22</v>
      </c>
      <c r="S1500" s="3" t="str">
        <f t="shared" si="160"/>
        <v>582</v>
      </c>
    </row>
    <row r="1501" spans="1:19" ht="12.75" customHeight="1" x14ac:dyDescent="0.3">
      <c r="A1501" s="2">
        <v>1503</v>
      </c>
      <c r="B1501" s="2" t="s">
        <v>723</v>
      </c>
      <c r="C1501" s="8" t="s">
        <v>8</v>
      </c>
      <c r="D1501" s="2" t="s">
        <v>9</v>
      </c>
      <c r="E1501" s="7" t="s">
        <v>10</v>
      </c>
      <c r="F1501" s="2">
        <v>0</v>
      </c>
      <c r="G1501" s="3">
        <v>26</v>
      </c>
      <c r="H1501" s="3" t="s">
        <v>10</v>
      </c>
      <c r="J1501" s="2">
        <v>1503</v>
      </c>
      <c r="K1501" s="2" t="str">
        <f t="shared" si="154"/>
        <v>D8766562</v>
      </c>
      <c r="L1501" s="2" t="str">
        <f t="shared" si="155"/>
        <v>ITA</v>
      </c>
      <c r="M1501" s="2" t="str">
        <f t="shared" si="156"/>
        <v>SG</v>
      </c>
      <c r="N1501" s="2" t="str">
        <f t="shared" si="157"/>
        <v>terminato</v>
      </c>
      <c r="O1501" s="2">
        <v>0</v>
      </c>
      <c r="P1501" s="3">
        <v>26</v>
      </c>
      <c r="Q1501" s="3" t="str">
        <f t="shared" si="158"/>
        <v/>
      </c>
      <c r="R1501" s="3" t="str">
        <f t="shared" si="159"/>
        <v>ITA-SG-26</v>
      </c>
      <c r="S1501" s="3" t="str">
        <f t="shared" si="160"/>
        <v>766</v>
      </c>
    </row>
    <row r="1502" spans="1:19" ht="12.75" customHeight="1" x14ac:dyDescent="0.3">
      <c r="A1502" s="2">
        <v>1504</v>
      </c>
      <c r="B1502" s="2" t="s">
        <v>723</v>
      </c>
      <c r="C1502" s="8" t="s">
        <v>8</v>
      </c>
      <c r="D1502" s="2" t="s">
        <v>9</v>
      </c>
      <c r="F1502" s="2">
        <v>20</v>
      </c>
      <c r="G1502" s="3">
        <v>11</v>
      </c>
      <c r="H1502" s="3" t="str">
        <f>IF(E1502="","non terminato","terminato")</f>
        <v>non terminato</v>
      </c>
      <c r="J1502" s="2">
        <v>1504</v>
      </c>
      <c r="K1502" s="2" t="str">
        <f t="shared" si="154"/>
        <v>D8766562</v>
      </c>
      <c r="L1502" s="2" t="str">
        <f t="shared" si="155"/>
        <v>ITA</v>
      </c>
      <c r="M1502" s="2" t="str">
        <f t="shared" si="156"/>
        <v>SG</v>
      </c>
      <c r="N1502" s="2" t="str">
        <f t="shared" si="157"/>
        <v/>
      </c>
      <c r="O1502" s="2">
        <v>20</v>
      </c>
      <c r="P1502" s="3">
        <v>11</v>
      </c>
      <c r="Q1502" s="3">
        <f t="shared" si="158"/>
        <v>220</v>
      </c>
      <c r="R1502" s="3" t="str">
        <f t="shared" si="159"/>
        <v>ITA-SG-11</v>
      </c>
      <c r="S1502" s="3" t="str">
        <f t="shared" si="160"/>
        <v>766</v>
      </c>
    </row>
    <row r="1503" spans="1:19" ht="12.75" customHeight="1" x14ac:dyDescent="0.3">
      <c r="A1503" s="2">
        <v>1505</v>
      </c>
      <c r="B1503" s="2" t="s">
        <v>723</v>
      </c>
      <c r="C1503" s="8" t="s">
        <v>8</v>
      </c>
      <c r="D1503" s="2" t="s">
        <v>9</v>
      </c>
      <c r="F1503" s="2">
        <v>30</v>
      </c>
      <c r="G1503" s="3">
        <v>32</v>
      </c>
      <c r="H1503" s="3" t="str">
        <f>IF(E1503="","non terminato","terminato")</f>
        <v>non terminato</v>
      </c>
      <c r="J1503" s="2">
        <v>1505</v>
      </c>
      <c r="K1503" s="2" t="str">
        <f t="shared" si="154"/>
        <v>D8766562</v>
      </c>
      <c r="L1503" s="2" t="str">
        <f t="shared" si="155"/>
        <v>ITA</v>
      </c>
      <c r="M1503" s="2" t="str">
        <f t="shared" si="156"/>
        <v>SG</v>
      </c>
      <c r="N1503" s="2" t="str">
        <f t="shared" si="157"/>
        <v/>
      </c>
      <c r="O1503" s="2">
        <v>30</v>
      </c>
      <c r="P1503" s="3">
        <v>32</v>
      </c>
      <c r="Q1503" s="3">
        <f t="shared" si="158"/>
        <v>960</v>
      </c>
      <c r="R1503" s="3" t="str">
        <f t="shared" si="159"/>
        <v>ITA-SG-32</v>
      </c>
      <c r="S1503" s="3" t="str">
        <f t="shared" si="160"/>
        <v>766</v>
      </c>
    </row>
    <row r="1504" spans="1:19" ht="12.75" customHeight="1" x14ac:dyDescent="0.3">
      <c r="A1504" s="2">
        <v>1506</v>
      </c>
      <c r="B1504" s="2" t="s">
        <v>723</v>
      </c>
      <c r="C1504" s="8" t="s">
        <v>8</v>
      </c>
      <c r="D1504" s="2" t="s">
        <v>9</v>
      </c>
      <c r="F1504" s="2">
        <v>20</v>
      </c>
      <c r="G1504" s="3">
        <v>22</v>
      </c>
      <c r="H1504" s="3" t="str">
        <f>IF(E1504="","non terminato","terminato")</f>
        <v>non terminato</v>
      </c>
      <c r="J1504" s="2">
        <v>1506</v>
      </c>
      <c r="K1504" s="2" t="str">
        <f t="shared" si="154"/>
        <v>D8766562</v>
      </c>
      <c r="L1504" s="2" t="str">
        <f t="shared" si="155"/>
        <v>ITA</v>
      </c>
      <c r="M1504" s="2" t="str">
        <f t="shared" si="156"/>
        <v>SG</v>
      </c>
      <c r="N1504" s="2" t="str">
        <f t="shared" si="157"/>
        <v/>
      </c>
      <c r="O1504" s="2">
        <v>20</v>
      </c>
      <c r="P1504" s="3">
        <v>22</v>
      </c>
      <c r="Q1504" s="3">
        <f t="shared" si="158"/>
        <v>440</v>
      </c>
      <c r="R1504" s="3" t="str">
        <f t="shared" si="159"/>
        <v>ITA-SG-22</v>
      </c>
      <c r="S1504" s="3" t="str">
        <f t="shared" si="160"/>
        <v>766</v>
      </c>
    </row>
    <row r="1505" spans="1:19" ht="12.75" customHeight="1" x14ac:dyDescent="0.3">
      <c r="A1505" s="2">
        <v>1507</v>
      </c>
      <c r="B1505" s="2" t="s">
        <v>724</v>
      </c>
      <c r="C1505" s="8" t="s">
        <v>8</v>
      </c>
      <c r="D1505" s="2" t="s">
        <v>9</v>
      </c>
      <c r="E1505" s="7" t="s">
        <v>10</v>
      </c>
      <c r="F1505" s="2">
        <v>0</v>
      </c>
      <c r="G1505" s="3">
        <v>37</v>
      </c>
      <c r="H1505" s="3" t="s">
        <v>10</v>
      </c>
      <c r="J1505" s="2">
        <v>1507</v>
      </c>
      <c r="K1505" s="2" t="str">
        <f t="shared" si="154"/>
        <v>F8874460</v>
      </c>
      <c r="L1505" s="2" t="str">
        <f t="shared" si="155"/>
        <v>ITA</v>
      </c>
      <c r="M1505" s="2" t="str">
        <f t="shared" si="156"/>
        <v>SG</v>
      </c>
      <c r="N1505" s="2" t="str">
        <f t="shared" si="157"/>
        <v>terminato</v>
      </c>
      <c r="O1505" s="2">
        <v>0</v>
      </c>
      <c r="P1505" s="3">
        <v>37</v>
      </c>
      <c r="Q1505" s="3" t="str">
        <f t="shared" si="158"/>
        <v/>
      </c>
      <c r="R1505" s="3" t="str">
        <f t="shared" si="159"/>
        <v>ITA-SG-37</v>
      </c>
      <c r="S1505" s="3" t="str">
        <f t="shared" si="160"/>
        <v>874</v>
      </c>
    </row>
    <row r="1506" spans="1:19" ht="12.75" customHeight="1" x14ac:dyDescent="0.3">
      <c r="A1506" s="2">
        <v>1508</v>
      </c>
      <c r="B1506" s="2" t="s">
        <v>725</v>
      </c>
      <c r="C1506" s="8" t="s">
        <v>8</v>
      </c>
      <c r="D1506" s="2" t="s">
        <v>33</v>
      </c>
      <c r="F1506" s="2">
        <v>30</v>
      </c>
      <c r="G1506" s="3">
        <v>39</v>
      </c>
      <c r="H1506" s="3" t="str">
        <f>IF(E1506="","non terminato","terminato")</f>
        <v>non terminato</v>
      </c>
      <c r="J1506" s="2">
        <v>1508</v>
      </c>
      <c r="K1506" s="2" t="str">
        <f t="shared" si="154"/>
        <v>D0586277</v>
      </c>
      <c r="L1506" s="2" t="str">
        <f t="shared" si="155"/>
        <v>ITA</v>
      </c>
      <c r="M1506" s="2" t="str">
        <f t="shared" si="156"/>
        <v>zan VETRI</v>
      </c>
      <c r="N1506" s="2" t="str">
        <f t="shared" si="157"/>
        <v/>
      </c>
      <c r="O1506" s="2">
        <v>30</v>
      </c>
      <c r="P1506" s="3">
        <v>39</v>
      </c>
      <c r="Q1506" s="3">
        <f t="shared" si="158"/>
        <v>1170</v>
      </c>
      <c r="R1506" s="3" t="str">
        <f t="shared" si="159"/>
        <v>ITA-zan VETRI-39</v>
      </c>
      <c r="S1506" s="3" t="str">
        <f t="shared" si="160"/>
        <v>586</v>
      </c>
    </row>
    <row r="1507" spans="1:19" ht="12.75" customHeight="1" x14ac:dyDescent="0.3">
      <c r="A1507" s="2">
        <v>1509</v>
      </c>
      <c r="B1507" s="2" t="s">
        <v>725</v>
      </c>
      <c r="C1507" s="8" t="s">
        <v>8</v>
      </c>
      <c r="D1507" s="2" t="s">
        <v>33</v>
      </c>
      <c r="E1507" s="7" t="s">
        <v>10</v>
      </c>
      <c r="F1507" s="2">
        <v>0</v>
      </c>
      <c r="G1507" s="3">
        <v>23</v>
      </c>
      <c r="H1507" s="3" t="s">
        <v>10</v>
      </c>
      <c r="J1507" s="2">
        <v>1509</v>
      </c>
      <c r="K1507" s="2" t="str">
        <f t="shared" si="154"/>
        <v>D0586277</v>
      </c>
      <c r="L1507" s="2" t="str">
        <f t="shared" si="155"/>
        <v>ITA</v>
      </c>
      <c r="M1507" s="2" t="str">
        <f t="shared" si="156"/>
        <v>zan VETRI</v>
      </c>
      <c r="N1507" s="2" t="str">
        <f t="shared" si="157"/>
        <v>terminato</v>
      </c>
      <c r="O1507" s="2">
        <v>0</v>
      </c>
      <c r="P1507" s="3">
        <v>23</v>
      </c>
      <c r="Q1507" s="3" t="str">
        <f t="shared" si="158"/>
        <v/>
      </c>
      <c r="R1507" s="3" t="str">
        <f t="shared" si="159"/>
        <v>ITA-zan VETRI-23</v>
      </c>
      <c r="S1507" s="3" t="str">
        <f t="shared" si="160"/>
        <v>586</v>
      </c>
    </row>
    <row r="1508" spans="1:19" ht="12.75" customHeight="1" x14ac:dyDescent="0.3">
      <c r="A1508" s="2">
        <v>1510</v>
      </c>
      <c r="B1508" s="2" t="s">
        <v>725</v>
      </c>
      <c r="C1508" s="8" t="s">
        <v>8</v>
      </c>
      <c r="D1508" s="2" t="s">
        <v>33</v>
      </c>
      <c r="F1508" s="2">
        <v>20</v>
      </c>
      <c r="G1508" s="3">
        <v>18</v>
      </c>
      <c r="H1508" s="3" t="str">
        <f>IF(E1508="","non terminato","terminato")</f>
        <v>non terminato</v>
      </c>
      <c r="J1508" s="2">
        <v>1510</v>
      </c>
      <c r="K1508" s="2" t="str">
        <f t="shared" si="154"/>
        <v>D0586277</v>
      </c>
      <c r="L1508" s="2" t="str">
        <f t="shared" si="155"/>
        <v>ITA</v>
      </c>
      <c r="M1508" s="2" t="str">
        <f t="shared" si="156"/>
        <v>zan VETRI</v>
      </c>
      <c r="N1508" s="2" t="str">
        <f t="shared" si="157"/>
        <v/>
      </c>
      <c r="O1508" s="2">
        <v>20</v>
      </c>
      <c r="P1508" s="3">
        <v>18</v>
      </c>
      <c r="Q1508" s="3">
        <f t="shared" si="158"/>
        <v>360</v>
      </c>
      <c r="R1508" s="3" t="str">
        <f t="shared" si="159"/>
        <v>ITA-zan VETRI-18</v>
      </c>
      <c r="S1508" s="3" t="str">
        <f t="shared" si="160"/>
        <v>586</v>
      </c>
    </row>
    <row r="1509" spans="1:19" ht="12.75" customHeight="1" x14ac:dyDescent="0.3">
      <c r="A1509" s="2">
        <v>1511</v>
      </c>
      <c r="B1509" s="2" t="s">
        <v>726</v>
      </c>
      <c r="C1509" s="8" t="s">
        <v>8</v>
      </c>
      <c r="D1509" s="2" t="s">
        <v>51</v>
      </c>
      <c r="F1509" s="2">
        <v>20</v>
      </c>
      <c r="G1509" s="3">
        <v>23</v>
      </c>
      <c r="H1509" s="3" t="str">
        <f>IF(E1509="","non terminato","terminato")</f>
        <v>non terminato</v>
      </c>
      <c r="J1509" s="2">
        <v>1511</v>
      </c>
      <c r="K1509" s="2" t="str">
        <f t="shared" si="154"/>
        <v>A4161524</v>
      </c>
      <c r="L1509" s="2" t="str">
        <f t="shared" si="155"/>
        <v>ITA</v>
      </c>
      <c r="M1509" s="2" t="str">
        <f t="shared" si="156"/>
        <v>zan S.R.L.</v>
      </c>
      <c r="N1509" s="2" t="str">
        <f t="shared" si="157"/>
        <v/>
      </c>
      <c r="O1509" s="2">
        <v>20</v>
      </c>
      <c r="P1509" s="3">
        <v>23</v>
      </c>
      <c r="Q1509" s="3">
        <f t="shared" si="158"/>
        <v>460</v>
      </c>
      <c r="R1509" s="3" t="str">
        <f t="shared" si="159"/>
        <v>ITA-zan S.R.L.-23</v>
      </c>
      <c r="S1509" s="3" t="str">
        <f t="shared" si="160"/>
        <v>161</v>
      </c>
    </row>
    <row r="1510" spans="1:19" ht="12.75" customHeight="1" x14ac:dyDescent="0.3">
      <c r="A1510" s="2">
        <v>1512</v>
      </c>
      <c r="B1510" s="2" t="s">
        <v>726</v>
      </c>
      <c r="C1510" s="8" t="s">
        <v>8</v>
      </c>
      <c r="D1510" s="2" t="s">
        <v>51</v>
      </c>
      <c r="F1510" s="2">
        <v>30</v>
      </c>
      <c r="G1510" s="3">
        <v>27</v>
      </c>
      <c r="H1510" s="3" t="str">
        <f>IF(E1510="","non terminato","terminato")</f>
        <v>non terminato</v>
      </c>
      <c r="J1510" s="2">
        <v>1512</v>
      </c>
      <c r="K1510" s="2" t="str">
        <f t="shared" si="154"/>
        <v>A4161524</v>
      </c>
      <c r="L1510" s="2" t="str">
        <f t="shared" si="155"/>
        <v>ITA</v>
      </c>
      <c r="M1510" s="2" t="str">
        <f t="shared" si="156"/>
        <v>zan S.R.L.</v>
      </c>
      <c r="N1510" s="2" t="str">
        <f t="shared" si="157"/>
        <v/>
      </c>
      <c r="O1510" s="2">
        <v>30</v>
      </c>
      <c r="P1510" s="3">
        <v>27</v>
      </c>
      <c r="Q1510" s="3">
        <f t="shared" si="158"/>
        <v>810</v>
      </c>
      <c r="R1510" s="3" t="str">
        <f t="shared" si="159"/>
        <v>ITA-zan S.R.L.-27</v>
      </c>
      <c r="S1510" s="3" t="str">
        <f t="shared" si="160"/>
        <v>161</v>
      </c>
    </row>
    <row r="1511" spans="1:19" ht="12.75" customHeight="1" x14ac:dyDescent="0.3">
      <c r="A1511" s="2">
        <v>1513</v>
      </c>
      <c r="B1511" s="2" t="s">
        <v>727</v>
      </c>
      <c r="C1511" s="8" t="s">
        <v>8</v>
      </c>
      <c r="D1511" s="2" t="s">
        <v>51</v>
      </c>
      <c r="E1511" s="7" t="s">
        <v>10</v>
      </c>
      <c r="F1511" s="2">
        <v>0</v>
      </c>
      <c r="G1511" s="3">
        <v>17</v>
      </c>
      <c r="H1511" s="3" t="s">
        <v>10</v>
      </c>
      <c r="J1511" s="2">
        <v>1513</v>
      </c>
      <c r="K1511" s="2" t="str">
        <f t="shared" si="154"/>
        <v>E6911138</v>
      </c>
      <c r="L1511" s="2" t="str">
        <f t="shared" si="155"/>
        <v>ITA</v>
      </c>
      <c r="M1511" s="2" t="str">
        <f t="shared" si="156"/>
        <v>zan S.R.L.</v>
      </c>
      <c r="N1511" s="2" t="str">
        <f t="shared" si="157"/>
        <v>terminato</v>
      </c>
      <c r="O1511" s="2">
        <v>0</v>
      </c>
      <c r="P1511" s="3">
        <v>17</v>
      </c>
      <c r="Q1511" s="3" t="str">
        <f t="shared" si="158"/>
        <v/>
      </c>
      <c r="R1511" s="3" t="str">
        <f t="shared" si="159"/>
        <v>ITA-zan S.R.L.-17</v>
      </c>
      <c r="S1511" s="3" t="str">
        <f t="shared" si="160"/>
        <v>911</v>
      </c>
    </row>
    <row r="1512" spans="1:19" ht="12.75" customHeight="1" x14ac:dyDescent="0.3">
      <c r="A1512" s="2">
        <v>1514</v>
      </c>
      <c r="B1512" s="2" t="s">
        <v>727</v>
      </c>
      <c r="C1512" s="8" t="s">
        <v>8</v>
      </c>
      <c r="D1512" s="2" t="s">
        <v>51</v>
      </c>
      <c r="F1512" s="2">
        <v>20</v>
      </c>
      <c r="G1512" s="3">
        <v>22</v>
      </c>
      <c r="H1512" s="3" t="str">
        <f>IF(E1512="","non terminato","terminato")</f>
        <v>non terminato</v>
      </c>
      <c r="J1512" s="2">
        <v>1514</v>
      </c>
      <c r="K1512" s="2" t="str">
        <f t="shared" si="154"/>
        <v>E6911138</v>
      </c>
      <c r="L1512" s="2" t="str">
        <f t="shared" si="155"/>
        <v>ITA</v>
      </c>
      <c r="M1512" s="2" t="str">
        <f t="shared" si="156"/>
        <v>zan S.R.L.</v>
      </c>
      <c r="N1512" s="2" t="str">
        <f t="shared" si="157"/>
        <v/>
      </c>
      <c r="O1512" s="2">
        <v>20</v>
      </c>
      <c r="P1512" s="3">
        <v>22</v>
      </c>
      <c r="Q1512" s="3">
        <f t="shared" si="158"/>
        <v>440</v>
      </c>
      <c r="R1512" s="3" t="str">
        <f t="shared" si="159"/>
        <v>ITA-zan S.R.L.-22</v>
      </c>
      <c r="S1512" s="3" t="str">
        <f t="shared" si="160"/>
        <v>911</v>
      </c>
    </row>
    <row r="1513" spans="1:19" ht="12.75" customHeight="1" x14ac:dyDescent="0.3">
      <c r="A1513" s="2">
        <v>1515</v>
      </c>
      <c r="B1513" s="2" t="s">
        <v>728</v>
      </c>
      <c r="C1513" s="8" t="s">
        <v>8</v>
      </c>
      <c r="D1513" s="2" t="s">
        <v>72</v>
      </c>
      <c r="E1513" s="7" t="s">
        <v>10</v>
      </c>
      <c r="F1513" s="2">
        <v>0</v>
      </c>
      <c r="G1513" s="3">
        <v>39</v>
      </c>
      <c r="H1513" s="3" t="s">
        <v>10</v>
      </c>
      <c r="J1513" s="2">
        <v>1515</v>
      </c>
      <c r="K1513" s="2" t="str">
        <f t="shared" si="154"/>
        <v>C2740549</v>
      </c>
      <c r="L1513" s="2" t="str">
        <f t="shared" si="155"/>
        <v>ITA</v>
      </c>
      <c r="M1513" s="2" t="str">
        <f t="shared" si="156"/>
        <v>lollo SRL</v>
      </c>
      <c r="N1513" s="2" t="str">
        <f t="shared" si="157"/>
        <v>terminato</v>
      </c>
      <c r="O1513" s="2">
        <v>0</v>
      </c>
      <c r="P1513" s="3">
        <v>39</v>
      </c>
      <c r="Q1513" s="3" t="str">
        <f t="shared" si="158"/>
        <v/>
      </c>
      <c r="R1513" s="3" t="str">
        <f t="shared" si="159"/>
        <v>ITA-lollo SRL-39</v>
      </c>
      <c r="S1513" s="3" t="str">
        <f t="shared" si="160"/>
        <v>740</v>
      </c>
    </row>
    <row r="1514" spans="1:19" ht="12.75" customHeight="1" x14ac:dyDescent="0.3">
      <c r="A1514" s="2">
        <v>1516</v>
      </c>
      <c r="B1514" s="2" t="s">
        <v>729</v>
      </c>
      <c r="C1514" s="8" t="s">
        <v>8</v>
      </c>
      <c r="D1514" s="2" t="s">
        <v>46</v>
      </c>
      <c r="F1514" s="2">
        <v>20</v>
      </c>
      <c r="G1514" s="3">
        <v>36</v>
      </c>
      <c r="H1514" s="3" t="str">
        <f>IF(E1514="","non terminato","terminato")</f>
        <v>non terminato</v>
      </c>
      <c r="J1514" s="2">
        <v>1516</v>
      </c>
      <c r="K1514" s="2" t="str">
        <f t="shared" si="154"/>
        <v>M3888349</v>
      </c>
      <c r="L1514" s="2" t="str">
        <f t="shared" si="155"/>
        <v>ITA</v>
      </c>
      <c r="M1514" s="2" t="str">
        <f t="shared" si="156"/>
        <v>SICURpin SUD S.r.l</v>
      </c>
      <c r="N1514" s="2" t="str">
        <f t="shared" si="157"/>
        <v/>
      </c>
      <c r="O1514" s="2">
        <v>20</v>
      </c>
      <c r="P1514" s="3">
        <v>36</v>
      </c>
      <c r="Q1514" s="3">
        <f t="shared" si="158"/>
        <v>720</v>
      </c>
      <c r="R1514" s="3" t="str">
        <f t="shared" si="159"/>
        <v>ITA-SICURpin SUD S.r.l-36</v>
      </c>
      <c r="S1514" s="3" t="str">
        <f t="shared" si="160"/>
        <v>888</v>
      </c>
    </row>
    <row r="1515" spans="1:19" ht="12.75" customHeight="1" x14ac:dyDescent="0.3">
      <c r="A1515" s="2">
        <v>1517</v>
      </c>
      <c r="B1515" s="2" t="s">
        <v>729</v>
      </c>
      <c r="C1515" s="8" t="s">
        <v>8</v>
      </c>
      <c r="D1515" s="2" t="s">
        <v>46</v>
      </c>
      <c r="F1515" s="2">
        <v>30</v>
      </c>
      <c r="G1515" s="3">
        <v>11</v>
      </c>
      <c r="H1515" s="3" t="str">
        <f>IF(E1515="","non terminato","terminato")</f>
        <v>non terminato</v>
      </c>
      <c r="J1515" s="2">
        <v>1517</v>
      </c>
      <c r="K1515" s="2" t="str">
        <f t="shared" si="154"/>
        <v>M3888349</v>
      </c>
      <c r="L1515" s="2" t="str">
        <f t="shared" si="155"/>
        <v>ITA</v>
      </c>
      <c r="M1515" s="2" t="str">
        <f t="shared" si="156"/>
        <v>SICURpin SUD S.r.l</v>
      </c>
      <c r="N1515" s="2" t="str">
        <f t="shared" si="157"/>
        <v/>
      </c>
      <c r="O1515" s="2">
        <v>30</v>
      </c>
      <c r="P1515" s="3">
        <v>11</v>
      </c>
      <c r="Q1515" s="3">
        <f t="shared" si="158"/>
        <v>330</v>
      </c>
      <c r="R1515" s="3" t="str">
        <f t="shared" si="159"/>
        <v>ITA-SICURpin SUD S.r.l-11</v>
      </c>
      <c r="S1515" s="3" t="str">
        <f t="shared" si="160"/>
        <v>888</v>
      </c>
    </row>
    <row r="1516" spans="1:19" ht="12.75" customHeight="1" x14ac:dyDescent="0.3">
      <c r="A1516" s="2">
        <v>1518</v>
      </c>
      <c r="B1516" s="2" t="s">
        <v>730</v>
      </c>
      <c r="C1516" s="8" t="s">
        <v>8</v>
      </c>
      <c r="D1516" s="2" t="s">
        <v>9</v>
      </c>
      <c r="F1516" s="2">
        <v>20</v>
      </c>
      <c r="G1516" s="3">
        <v>16</v>
      </c>
      <c r="H1516" s="3" t="str">
        <f>IF(E1516="","non terminato","terminato")</f>
        <v>non terminato</v>
      </c>
      <c r="J1516" s="2">
        <v>1518</v>
      </c>
      <c r="K1516" s="2" t="str">
        <f t="shared" si="154"/>
        <v>A5438236</v>
      </c>
      <c r="L1516" s="2" t="str">
        <f t="shared" si="155"/>
        <v>ITA</v>
      </c>
      <c r="M1516" s="2" t="str">
        <f t="shared" si="156"/>
        <v>SG</v>
      </c>
      <c r="N1516" s="2" t="str">
        <f t="shared" si="157"/>
        <v/>
      </c>
      <c r="O1516" s="2">
        <v>20</v>
      </c>
      <c r="P1516" s="3">
        <v>16</v>
      </c>
      <c r="Q1516" s="3">
        <f t="shared" si="158"/>
        <v>320</v>
      </c>
      <c r="R1516" s="3" t="str">
        <f t="shared" si="159"/>
        <v>ITA-SG-16</v>
      </c>
      <c r="S1516" s="3" t="str">
        <f t="shared" si="160"/>
        <v>438</v>
      </c>
    </row>
    <row r="1517" spans="1:19" ht="12.75" customHeight="1" x14ac:dyDescent="0.3">
      <c r="A1517" s="2">
        <v>1519</v>
      </c>
      <c r="B1517" s="2" t="s">
        <v>730</v>
      </c>
      <c r="C1517" s="8" t="s">
        <v>8</v>
      </c>
      <c r="D1517" s="2" t="s">
        <v>9</v>
      </c>
      <c r="E1517" s="7" t="s">
        <v>10</v>
      </c>
      <c r="F1517" s="2">
        <v>0</v>
      </c>
      <c r="G1517" s="3">
        <v>16</v>
      </c>
      <c r="H1517" s="3" t="s">
        <v>10</v>
      </c>
      <c r="J1517" s="2">
        <v>1519</v>
      </c>
      <c r="K1517" s="2" t="str">
        <f t="shared" si="154"/>
        <v>A5438236</v>
      </c>
      <c r="L1517" s="2" t="str">
        <f t="shared" si="155"/>
        <v>ITA</v>
      </c>
      <c r="M1517" s="2" t="str">
        <f t="shared" si="156"/>
        <v>SG</v>
      </c>
      <c r="N1517" s="2" t="str">
        <f t="shared" si="157"/>
        <v>terminato</v>
      </c>
      <c r="O1517" s="2">
        <v>0</v>
      </c>
      <c r="P1517" s="3">
        <v>16</v>
      </c>
      <c r="Q1517" s="3" t="str">
        <f t="shared" si="158"/>
        <v/>
      </c>
      <c r="R1517" s="3" t="str">
        <f t="shared" si="159"/>
        <v>ITA-SG-16</v>
      </c>
      <c r="S1517" s="3" t="str">
        <f t="shared" si="160"/>
        <v>438</v>
      </c>
    </row>
    <row r="1518" spans="1:19" ht="12.75" customHeight="1" x14ac:dyDescent="0.3">
      <c r="A1518" s="2">
        <v>1520</v>
      </c>
      <c r="B1518" s="2" t="s">
        <v>730</v>
      </c>
      <c r="C1518" s="8" t="s">
        <v>8</v>
      </c>
      <c r="D1518" s="2" t="s">
        <v>9</v>
      </c>
      <c r="F1518" s="2">
        <v>30</v>
      </c>
      <c r="G1518" s="3">
        <v>16</v>
      </c>
      <c r="H1518" s="3" t="str">
        <f>IF(E1518="","non terminato","terminato")</f>
        <v>non terminato</v>
      </c>
      <c r="J1518" s="2">
        <v>1520</v>
      </c>
      <c r="K1518" s="2" t="str">
        <f t="shared" si="154"/>
        <v>A5438236</v>
      </c>
      <c r="L1518" s="2" t="str">
        <f t="shared" si="155"/>
        <v>ITA</v>
      </c>
      <c r="M1518" s="2" t="str">
        <f t="shared" si="156"/>
        <v>SG</v>
      </c>
      <c r="N1518" s="2" t="str">
        <f t="shared" si="157"/>
        <v/>
      </c>
      <c r="O1518" s="2">
        <v>30</v>
      </c>
      <c r="P1518" s="3">
        <v>16</v>
      </c>
      <c r="Q1518" s="3">
        <f t="shared" si="158"/>
        <v>480</v>
      </c>
      <c r="R1518" s="3" t="str">
        <f t="shared" si="159"/>
        <v>ITA-SG-16</v>
      </c>
      <c r="S1518" s="3" t="str">
        <f t="shared" si="160"/>
        <v>438</v>
      </c>
    </row>
    <row r="1519" spans="1:19" ht="12.75" customHeight="1" x14ac:dyDescent="0.3">
      <c r="A1519" s="2">
        <v>1521</v>
      </c>
      <c r="B1519" s="2" t="s">
        <v>731</v>
      </c>
      <c r="C1519" s="8" t="s">
        <v>8</v>
      </c>
      <c r="D1519" s="2" t="s">
        <v>9</v>
      </c>
      <c r="E1519" s="7" t="s">
        <v>10</v>
      </c>
      <c r="F1519" s="2">
        <v>0</v>
      </c>
      <c r="G1519" s="3">
        <v>31</v>
      </c>
      <c r="H1519" s="3" t="s">
        <v>10</v>
      </c>
      <c r="J1519" s="2">
        <v>1521</v>
      </c>
      <c r="K1519" s="2" t="str">
        <f t="shared" si="154"/>
        <v>L3196447</v>
      </c>
      <c r="L1519" s="2" t="str">
        <f t="shared" si="155"/>
        <v>ITA</v>
      </c>
      <c r="M1519" s="2" t="str">
        <f t="shared" si="156"/>
        <v>SG</v>
      </c>
      <c r="N1519" s="2" t="str">
        <f t="shared" si="157"/>
        <v>terminato</v>
      </c>
      <c r="O1519" s="2">
        <v>0</v>
      </c>
      <c r="P1519" s="3">
        <v>31</v>
      </c>
      <c r="Q1519" s="3" t="str">
        <f t="shared" si="158"/>
        <v/>
      </c>
      <c r="R1519" s="3" t="str">
        <f t="shared" si="159"/>
        <v>ITA-SG-31</v>
      </c>
      <c r="S1519" s="3" t="str">
        <f t="shared" si="160"/>
        <v>196</v>
      </c>
    </row>
    <row r="1520" spans="1:19" ht="12.75" customHeight="1" x14ac:dyDescent="0.3">
      <c r="A1520" s="2">
        <v>1522</v>
      </c>
      <c r="B1520" s="2" t="s">
        <v>731</v>
      </c>
      <c r="C1520" s="8" t="s">
        <v>8</v>
      </c>
      <c r="D1520" s="2" t="s">
        <v>9</v>
      </c>
      <c r="F1520" s="2">
        <v>30</v>
      </c>
      <c r="G1520" s="3">
        <v>38</v>
      </c>
      <c r="H1520" s="3" t="str">
        <f>IF(E1520="","non terminato","terminato")</f>
        <v>non terminato</v>
      </c>
      <c r="J1520" s="2">
        <v>1522</v>
      </c>
      <c r="K1520" s="2" t="str">
        <f t="shared" si="154"/>
        <v>L3196447</v>
      </c>
      <c r="L1520" s="2" t="str">
        <f t="shared" si="155"/>
        <v>ITA</v>
      </c>
      <c r="M1520" s="2" t="str">
        <f t="shared" si="156"/>
        <v>SG</v>
      </c>
      <c r="N1520" s="2" t="str">
        <f t="shared" si="157"/>
        <v/>
      </c>
      <c r="O1520" s="2">
        <v>30</v>
      </c>
      <c r="P1520" s="3">
        <v>38</v>
      </c>
      <c r="Q1520" s="3">
        <f t="shared" si="158"/>
        <v>1140</v>
      </c>
      <c r="R1520" s="3" t="str">
        <f t="shared" si="159"/>
        <v>ITA-SG-38</v>
      </c>
      <c r="S1520" s="3" t="str">
        <f t="shared" si="160"/>
        <v>196</v>
      </c>
    </row>
    <row r="1521" spans="1:19" ht="12.75" customHeight="1" x14ac:dyDescent="0.3">
      <c r="A1521" s="2">
        <v>1523</v>
      </c>
      <c r="B1521" s="2" t="s">
        <v>732</v>
      </c>
      <c r="C1521" s="8" t="s">
        <v>8</v>
      </c>
      <c r="D1521" s="2" t="s">
        <v>44</v>
      </c>
      <c r="F1521" s="2">
        <v>20</v>
      </c>
      <c r="G1521" s="3">
        <v>34</v>
      </c>
      <c r="H1521" s="3" t="str">
        <f>IF(E1521="","non terminato","terminato")</f>
        <v>non terminato</v>
      </c>
      <c r="J1521" s="2">
        <v>1523</v>
      </c>
      <c r="K1521" s="2" t="str">
        <f t="shared" si="154"/>
        <v>S7775663</v>
      </c>
      <c r="L1521" s="2" t="str">
        <f t="shared" si="155"/>
        <v>ITA</v>
      </c>
      <c r="M1521" s="2" t="str">
        <f t="shared" si="156"/>
        <v>zan pin SPA</v>
      </c>
      <c r="N1521" s="2" t="str">
        <f t="shared" si="157"/>
        <v/>
      </c>
      <c r="O1521" s="2">
        <v>20</v>
      </c>
      <c r="P1521" s="3">
        <v>34</v>
      </c>
      <c r="Q1521" s="3">
        <f t="shared" si="158"/>
        <v>680</v>
      </c>
      <c r="R1521" s="3" t="str">
        <f t="shared" si="159"/>
        <v>ITA-zan pin SPA-34</v>
      </c>
      <c r="S1521" s="3" t="str">
        <f t="shared" si="160"/>
        <v>775</v>
      </c>
    </row>
    <row r="1522" spans="1:19" ht="12.75" customHeight="1" x14ac:dyDescent="0.3">
      <c r="A1522" s="2">
        <v>1524</v>
      </c>
      <c r="B1522" s="2" t="s">
        <v>732</v>
      </c>
      <c r="C1522" s="8" t="s">
        <v>8</v>
      </c>
      <c r="D1522" s="2" t="s">
        <v>44</v>
      </c>
      <c r="F1522" s="2">
        <v>30</v>
      </c>
      <c r="G1522" s="3">
        <v>14</v>
      </c>
      <c r="H1522" s="3" t="str">
        <f>IF(E1522="","non terminato","terminato")</f>
        <v>non terminato</v>
      </c>
      <c r="J1522" s="2">
        <v>1524</v>
      </c>
      <c r="K1522" s="2" t="str">
        <f t="shared" si="154"/>
        <v>S7775663</v>
      </c>
      <c r="L1522" s="2" t="str">
        <f t="shared" si="155"/>
        <v>ITA</v>
      </c>
      <c r="M1522" s="2" t="str">
        <f t="shared" si="156"/>
        <v>zan pin SPA</v>
      </c>
      <c r="N1522" s="2" t="str">
        <f t="shared" si="157"/>
        <v/>
      </c>
      <c r="O1522" s="2">
        <v>30</v>
      </c>
      <c r="P1522" s="3">
        <v>14</v>
      </c>
      <c r="Q1522" s="3">
        <f t="shared" si="158"/>
        <v>420</v>
      </c>
      <c r="R1522" s="3" t="str">
        <f t="shared" si="159"/>
        <v>ITA-zan pin SPA-14</v>
      </c>
      <c r="S1522" s="3" t="str">
        <f t="shared" si="160"/>
        <v>775</v>
      </c>
    </row>
    <row r="1523" spans="1:19" ht="12.75" customHeight="1" x14ac:dyDescent="0.3">
      <c r="A1523" s="2">
        <v>1525</v>
      </c>
      <c r="B1523" s="2" t="s">
        <v>732</v>
      </c>
      <c r="C1523" s="8" t="s">
        <v>8</v>
      </c>
      <c r="D1523" s="2" t="s">
        <v>44</v>
      </c>
      <c r="E1523" s="7" t="s">
        <v>10</v>
      </c>
      <c r="F1523" s="2">
        <v>0</v>
      </c>
      <c r="G1523" s="3">
        <v>10</v>
      </c>
      <c r="H1523" s="3" t="s">
        <v>10</v>
      </c>
      <c r="J1523" s="2">
        <v>1525</v>
      </c>
      <c r="K1523" s="2" t="str">
        <f t="shared" si="154"/>
        <v>S7775663</v>
      </c>
      <c r="L1523" s="2" t="str">
        <f t="shared" si="155"/>
        <v>ITA</v>
      </c>
      <c r="M1523" s="2" t="str">
        <f t="shared" si="156"/>
        <v>zan pin SPA</v>
      </c>
      <c r="N1523" s="2" t="str">
        <f t="shared" si="157"/>
        <v>terminato</v>
      </c>
      <c r="O1523" s="2">
        <v>0</v>
      </c>
      <c r="P1523" s="3">
        <v>10</v>
      </c>
      <c r="Q1523" s="3" t="str">
        <f t="shared" si="158"/>
        <v/>
      </c>
      <c r="R1523" s="3" t="str">
        <f t="shared" si="159"/>
        <v>ITA-zan pin SPA-10</v>
      </c>
      <c r="S1523" s="3" t="str">
        <f t="shared" si="160"/>
        <v>775</v>
      </c>
    </row>
    <row r="1524" spans="1:19" ht="12.75" customHeight="1" x14ac:dyDescent="0.3">
      <c r="A1524" s="2">
        <v>1526</v>
      </c>
      <c r="B1524" s="2" t="s">
        <v>733</v>
      </c>
      <c r="C1524" s="8" t="s">
        <v>8</v>
      </c>
      <c r="D1524" s="2" t="s">
        <v>62</v>
      </c>
      <c r="E1524" s="7" t="s">
        <v>10</v>
      </c>
      <c r="F1524" s="2">
        <v>0</v>
      </c>
      <c r="G1524" s="3">
        <v>28</v>
      </c>
      <c r="H1524" s="3" t="s">
        <v>10</v>
      </c>
      <c r="J1524" s="2">
        <v>1526</v>
      </c>
      <c r="K1524" s="2" t="str">
        <f t="shared" si="154"/>
        <v>L8170610</v>
      </c>
      <c r="L1524" s="2" t="str">
        <f t="shared" si="155"/>
        <v>ITA</v>
      </c>
      <c r="M1524" s="2" t="str">
        <f t="shared" si="156"/>
        <v>zan PAM</v>
      </c>
      <c r="N1524" s="2" t="str">
        <f t="shared" si="157"/>
        <v>terminato</v>
      </c>
      <c r="O1524" s="2">
        <v>0</v>
      </c>
      <c r="P1524" s="3">
        <v>28</v>
      </c>
      <c r="Q1524" s="3" t="str">
        <f t="shared" si="158"/>
        <v/>
      </c>
      <c r="R1524" s="3" t="str">
        <f t="shared" si="159"/>
        <v>ITA-zan PAM-28</v>
      </c>
      <c r="S1524" s="3" t="str">
        <f t="shared" si="160"/>
        <v>170</v>
      </c>
    </row>
    <row r="1525" spans="1:19" ht="12.75" customHeight="1" x14ac:dyDescent="0.3">
      <c r="A1525" s="2">
        <v>1527</v>
      </c>
      <c r="B1525" s="2" t="s">
        <v>733</v>
      </c>
      <c r="C1525" s="8" t="s">
        <v>8</v>
      </c>
      <c r="D1525" s="2" t="s">
        <v>62</v>
      </c>
      <c r="F1525" s="2">
        <v>20</v>
      </c>
      <c r="G1525" s="3">
        <v>25</v>
      </c>
      <c r="H1525" s="3" t="str">
        <f>IF(E1525="","non terminato","terminato")</f>
        <v>non terminato</v>
      </c>
      <c r="J1525" s="2">
        <v>1527</v>
      </c>
      <c r="K1525" s="2" t="str">
        <f t="shared" si="154"/>
        <v>L8170610</v>
      </c>
      <c r="L1525" s="2" t="str">
        <f t="shared" si="155"/>
        <v>ITA</v>
      </c>
      <c r="M1525" s="2" t="str">
        <f t="shared" si="156"/>
        <v>zan PAM</v>
      </c>
      <c r="N1525" s="2" t="str">
        <f t="shared" si="157"/>
        <v/>
      </c>
      <c r="O1525" s="2">
        <v>20</v>
      </c>
      <c r="P1525" s="3">
        <v>25</v>
      </c>
      <c r="Q1525" s="3">
        <f t="shared" si="158"/>
        <v>500</v>
      </c>
      <c r="R1525" s="3" t="str">
        <f t="shared" si="159"/>
        <v>ITA-zan PAM-25</v>
      </c>
      <c r="S1525" s="3" t="str">
        <f t="shared" si="160"/>
        <v>170</v>
      </c>
    </row>
    <row r="1526" spans="1:19" ht="12.75" customHeight="1" x14ac:dyDescent="0.3">
      <c r="A1526" s="2">
        <v>1528</v>
      </c>
      <c r="B1526" s="2" t="s">
        <v>733</v>
      </c>
      <c r="C1526" s="8" t="s">
        <v>8</v>
      </c>
      <c r="D1526" s="2" t="s">
        <v>62</v>
      </c>
      <c r="F1526" s="2">
        <v>30</v>
      </c>
      <c r="G1526" s="3">
        <v>14</v>
      </c>
      <c r="H1526" s="3" t="str">
        <f>IF(E1526="","non terminato","terminato")</f>
        <v>non terminato</v>
      </c>
      <c r="J1526" s="2">
        <v>1528</v>
      </c>
      <c r="K1526" s="2" t="str">
        <f t="shared" si="154"/>
        <v>L8170610</v>
      </c>
      <c r="L1526" s="2" t="str">
        <f t="shared" si="155"/>
        <v>ITA</v>
      </c>
      <c r="M1526" s="2" t="str">
        <f t="shared" si="156"/>
        <v>zan PAM</v>
      </c>
      <c r="N1526" s="2" t="str">
        <f t="shared" si="157"/>
        <v/>
      </c>
      <c r="O1526" s="2">
        <v>30</v>
      </c>
      <c r="P1526" s="3">
        <v>14</v>
      </c>
      <c r="Q1526" s="3">
        <f t="shared" si="158"/>
        <v>420</v>
      </c>
      <c r="R1526" s="3" t="str">
        <f t="shared" si="159"/>
        <v>ITA-zan PAM-14</v>
      </c>
      <c r="S1526" s="3" t="str">
        <f t="shared" si="160"/>
        <v>170</v>
      </c>
    </row>
    <row r="1527" spans="1:19" ht="12.75" customHeight="1" x14ac:dyDescent="0.3">
      <c r="A1527" s="2">
        <v>1529</v>
      </c>
      <c r="B1527" s="2" t="s">
        <v>734</v>
      </c>
      <c r="C1527" s="8" t="s">
        <v>8</v>
      </c>
      <c r="D1527" s="2" t="s">
        <v>72</v>
      </c>
      <c r="E1527" s="7" t="s">
        <v>10</v>
      </c>
      <c r="F1527" s="2">
        <v>0</v>
      </c>
      <c r="G1527" s="3">
        <v>31</v>
      </c>
      <c r="H1527" s="3" t="s">
        <v>10</v>
      </c>
      <c r="J1527" s="2">
        <v>1529</v>
      </c>
      <c r="K1527" s="2" t="str">
        <f t="shared" si="154"/>
        <v>A3600542</v>
      </c>
      <c r="L1527" s="2" t="str">
        <f t="shared" si="155"/>
        <v>ITA</v>
      </c>
      <c r="M1527" s="2" t="str">
        <f t="shared" si="156"/>
        <v>lollo SRL</v>
      </c>
      <c r="N1527" s="2" t="str">
        <f t="shared" si="157"/>
        <v>terminato</v>
      </c>
      <c r="O1527" s="2">
        <v>0</v>
      </c>
      <c r="P1527" s="3">
        <v>31</v>
      </c>
      <c r="Q1527" s="3" t="str">
        <f t="shared" si="158"/>
        <v/>
      </c>
      <c r="R1527" s="3" t="str">
        <f t="shared" si="159"/>
        <v>ITA-lollo SRL-31</v>
      </c>
      <c r="S1527" s="3" t="str">
        <f t="shared" si="160"/>
        <v>600</v>
      </c>
    </row>
    <row r="1528" spans="1:19" ht="12.75" customHeight="1" x14ac:dyDescent="0.3">
      <c r="A1528" s="2">
        <v>1530</v>
      </c>
      <c r="B1528" s="2" t="s">
        <v>735</v>
      </c>
      <c r="C1528" s="8" t="s">
        <v>8</v>
      </c>
      <c r="D1528" s="2" t="s">
        <v>51</v>
      </c>
      <c r="F1528" s="2">
        <v>30</v>
      </c>
      <c r="G1528" s="3">
        <v>13</v>
      </c>
      <c r="H1528" s="3" t="str">
        <f>IF(E1528="","non terminato","terminato")</f>
        <v>non terminato</v>
      </c>
      <c r="J1528" s="2">
        <v>1530</v>
      </c>
      <c r="K1528" s="2" t="str">
        <f t="shared" si="154"/>
        <v>G5077648</v>
      </c>
      <c r="L1528" s="2" t="str">
        <f t="shared" si="155"/>
        <v>ITA</v>
      </c>
      <c r="M1528" s="2" t="str">
        <f t="shared" si="156"/>
        <v>zan S.R.L.</v>
      </c>
      <c r="N1528" s="2" t="str">
        <f t="shared" si="157"/>
        <v/>
      </c>
      <c r="O1528" s="2">
        <v>30</v>
      </c>
      <c r="P1528" s="3">
        <v>13</v>
      </c>
      <c r="Q1528" s="3">
        <f t="shared" si="158"/>
        <v>390</v>
      </c>
      <c r="R1528" s="3" t="str">
        <f t="shared" si="159"/>
        <v>ITA-zan S.R.L.-13</v>
      </c>
      <c r="S1528" s="3" t="str">
        <f t="shared" si="160"/>
        <v>077</v>
      </c>
    </row>
    <row r="1529" spans="1:19" ht="12.75" customHeight="1" x14ac:dyDescent="0.3">
      <c r="A1529" s="2">
        <v>1531</v>
      </c>
      <c r="B1529" s="2" t="s">
        <v>735</v>
      </c>
      <c r="C1529" s="8" t="s">
        <v>8</v>
      </c>
      <c r="D1529" s="2" t="s">
        <v>51</v>
      </c>
      <c r="F1529" s="2">
        <v>20</v>
      </c>
      <c r="G1529" s="3">
        <v>30</v>
      </c>
      <c r="H1529" s="3" t="str">
        <f>IF(E1529="","non terminato","terminato")</f>
        <v>non terminato</v>
      </c>
      <c r="J1529" s="2">
        <v>1531</v>
      </c>
      <c r="K1529" s="2" t="str">
        <f t="shared" si="154"/>
        <v>G5077648</v>
      </c>
      <c r="L1529" s="2" t="str">
        <f t="shared" si="155"/>
        <v>ITA</v>
      </c>
      <c r="M1529" s="2" t="str">
        <f t="shared" si="156"/>
        <v>zan S.R.L.</v>
      </c>
      <c r="N1529" s="2" t="str">
        <f t="shared" si="157"/>
        <v/>
      </c>
      <c r="O1529" s="2">
        <v>20</v>
      </c>
      <c r="P1529" s="3">
        <v>30</v>
      </c>
      <c r="Q1529" s="3">
        <f t="shared" si="158"/>
        <v>600</v>
      </c>
      <c r="R1529" s="3" t="str">
        <f t="shared" si="159"/>
        <v>ITA-zan S.R.L.-30</v>
      </c>
      <c r="S1529" s="3" t="str">
        <f t="shared" si="160"/>
        <v>077</v>
      </c>
    </row>
    <row r="1530" spans="1:19" ht="12.75" customHeight="1" x14ac:dyDescent="0.3">
      <c r="A1530" s="2">
        <v>1532</v>
      </c>
      <c r="B1530" s="2" t="s">
        <v>736</v>
      </c>
      <c r="C1530" s="8" t="s">
        <v>8</v>
      </c>
      <c r="D1530" s="2" t="s">
        <v>44</v>
      </c>
      <c r="E1530" s="7" t="s">
        <v>10</v>
      </c>
      <c r="F1530" s="2">
        <v>0</v>
      </c>
      <c r="G1530" s="3">
        <v>33</v>
      </c>
      <c r="H1530" s="3" t="s">
        <v>10</v>
      </c>
      <c r="J1530" s="2">
        <v>1532</v>
      </c>
      <c r="K1530" s="2" t="str">
        <f t="shared" si="154"/>
        <v>S1177958</v>
      </c>
      <c r="L1530" s="2" t="str">
        <f t="shared" si="155"/>
        <v>ITA</v>
      </c>
      <c r="M1530" s="2" t="str">
        <f t="shared" si="156"/>
        <v>zan pin SPA</v>
      </c>
      <c r="N1530" s="2" t="str">
        <f t="shared" si="157"/>
        <v>terminato</v>
      </c>
      <c r="O1530" s="2">
        <v>0</v>
      </c>
      <c r="P1530" s="3">
        <v>33</v>
      </c>
      <c r="Q1530" s="3" t="str">
        <f t="shared" si="158"/>
        <v/>
      </c>
      <c r="R1530" s="3" t="str">
        <f t="shared" si="159"/>
        <v>ITA-zan pin SPA-33</v>
      </c>
      <c r="S1530" s="3" t="str">
        <f t="shared" si="160"/>
        <v>177</v>
      </c>
    </row>
    <row r="1531" spans="1:19" ht="12.75" customHeight="1" x14ac:dyDescent="0.3">
      <c r="A1531" s="2">
        <v>1533</v>
      </c>
      <c r="B1531" s="2" t="s">
        <v>736</v>
      </c>
      <c r="C1531" s="8" t="s">
        <v>8</v>
      </c>
      <c r="D1531" s="2" t="s">
        <v>44</v>
      </c>
      <c r="F1531" s="2">
        <v>30</v>
      </c>
      <c r="G1531" s="3">
        <v>18</v>
      </c>
      <c r="H1531" s="3" t="str">
        <f>IF(E1531="","non terminato","terminato")</f>
        <v>non terminato</v>
      </c>
      <c r="J1531" s="2">
        <v>1533</v>
      </c>
      <c r="K1531" s="2" t="str">
        <f t="shared" si="154"/>
        <v>S1177958</v>
      </c>
      <c r="L1531" s="2" t="str">
        <f t="shared" si="155"/>
        <v>ITA</v>
      </c>
      <c r="M1531" s="2" t="str">
        <f t="shared" si="156"/>
        <v>zan pin SPA</v>
      </c>
      <c r="N1531" s="2" t="str">
        <f t="shared" si="157"/>
        <v/>
      </c>
      <c r="O1531" s="2">
        <v>30</v>
      </c>
      <c r="P1531" s="3">
        <v>18</v>
      </c>
      <c r="Q1531" s="3">
        <f t="shared" si="158"/>
        <v>540</v>
      </c>
      <c r="R1531" s="3" t="str">
        <f t="shared" si="159"/>
        <v>ITA-zan pin SPA-18</v>
      </c>
      <c r="S1531" s="3" t="str">
        <f t="shared" si="160"/>
        <v>177</v>
      </c>
    </row>
    <row r="1532" spans="1:19" ht="12.75" customHeight="1" x14ac:dyDescent="0.3">
      <c r="A1532" s="2">
        <v>1534</v>
      </c>
      <c r="B1532" s="2" t="s">
        <v>736</v>
      </c>
      <c r="C1532" s="8" t="s">
        <v>8</v>
      </c>
      <c r="D1532" s="2" t="s">
        <v>44</v>
      </c>
      <c r="F1532" s="2">
        <v>20</v>
      </c>
      <c r="G1532" s="3">
        <v>38</v>
      </c>
      <c r="H1532" s="3" t="str">
        <f>IF(E1532="","non terminato","terminato")</f>
        <v>non terminato</v>
      </c>
      <c r="J1532" s="2">
        <v>1534</v>
      </c>
      <c r="K1532" s="2" t="str">
        <f t="shared" si="154"/>
        <v>S1177958</v>
      </c>
      <c r="L1532" s="2" t="str">
        <f t="shared" si="155"/>
        <v>ITA</v>
      </c>
      <c r="M1532" s="2" t="str">
        <f t="shared" si="156"/>
        <v>zan pin SPA</v>
      </c>
      <c r="N1532" s="2" t="str">
        <f t="shared" si="157"/>
        <v/>
      </c>
      <c r="O1532" s="2">
        <v>20</v>
      </c>
      <c r="P1532" s="3">
        <v>38</v>
      </c>
      <c r="Q1532" s="3">
        <f t="shared" si="158"/>
        <v>760</v>
      </c>
      <c r="R1532" s="3" t="str">
        <f t="shared" si="159"/>
        <v>ITA-zan pin SPA-38</v>
      </c>
      <c r="S1532" s="3" t="str">
        <f t="shared" si="160"/>
        <v>177</v>
      </c>
    </row>
    <row r="1533" spans="1:19" ht="12.75" customHeight="1" x14ac:dyDescent="0.3">
      <c r="A1533" s="2">
        <v>1535</v>
      </c>
      <c r="B1533" s="2" t="s">
        <v>737</v>
      </c>
      <c r="C1533" s="8" t="s">
        <v>8</v>
      </c>
      <c r="D1533" s="2" t="s">
        <v>9</v>
      </c>
      <c r="F1533" s="2">
        <v>20</v>
      </c>
      <c r="G1533" s="3">
        <v>29</v>
      </c>
      <c r="H1533" s="3" t="str">
        <f>IF(E1533="","non terminato","terminato")</f>
        <v>non terminato</v>
      </c>
      <c r="J1533" s="2">
        <v>1535</v>
      </c>
      <c r="K1533" s="2" t="str">
        <f t="shared" si="154"/>
        <v>M8497565</v>
      </c>
      <c r="L1533" s="2" t="str">
        <f t="shared" si="155"/>
        <v>ITA</v>
      </c>
      <c r="M1533" s="2" t="str">
        <f t="shared" si="156"/>
        <v>SG</v>
      </c>
      <c r="N1533" s="2" t="str">
        <f t="shared" si="157"/>
        <v/>
      </c>
      <c r="O1533" s="2">
        <v>20</v>
      </c>
      <c r="P1533" s="3">
        <v>29</v>
      </c>
      <c r="Q1533" s="3">
        <f t="shared" si="158"/>
        <v>580</v>
      </c>
      <c r="R1533" s="3" t="str">
        <f t="shared" si="159"/>
        <v>ITA-SG-29</v>
      </c>
      <c r="S1533" s="3" t="str">
        <f t="shared" si="160"/>
        <v>497</v>
      </c>
    </row>
    <row r="1534" spans="1:19" ht="12.75" customHeight="1" x14ac:dyDescent="0.3">
      <c r="A1534" s="2">
        <v>1536</v>
      </c>
      <c r="B1534" s="2" t="s">
        <v>737</v>
      </c>
      <c r="C1534" s="8" t="s">
        <v>8</v>
      </c>
      <c r="D1534" s="2" t="s">
        <v>9</v>
      </c>
      <c r="F1534" s="2">
        <v>30</v>
      </c>
      <c r="G1534" s="3">
        <v>30</v>
      </c>
      <c r="H1534" s="3" t="str">
        <f>IF(E1534="","non terminato","terminato")</f>
        <v>non terminato</v>
      </c>
      <c r="J1534" s="2">
        <v>1536</v>
      </c>
      <c r="K1534" s="2" t="str">
        <f t="shared" si="154"/>
        <v>M8497565</v>
      </c>
      <c r="L1534" s="2" t="str">
        <f t="shared" si="155"/>
        <v>ITA</v>
      </c>
      <c r="M1534" s="2" t="str">
        <f t="shared" si="156"/>
        <v>SG</v>
      </c>
      <c r="N1534" s="2" t="str">
        <f t="shared" si="157"/>
        <v/>
      </c>
      <c r="O1534" s="2">
        <v>30</v>
      </c>
      <c r="P1534" s="3">
        <v>30</v>
      </c>
      <c r="Q1534" s="3">
        <f t="shared" si="158"/>
        <v>900</v>
      </c>
      <c r="R1534" s="3" t="str">
        <f t="shared" si="159"/>
        <v>ITA-SG-30</v>
      </c>
      <c r="S1534" s="3" t="str">
        <f t="shared" si="160"/>
        <v>497</v>
      </c>
    </row>
    <row r="1535" spans="1:19" ht="12.75" customHeight="1" x14ac:dyDescent="0.3">
      <c r="A1535" s="2">
        <v>1537</v>
      </c>
      <c r="B1535" s="2" t="s">
        <v>737</v>
      </c>
      <c r="C1535" s="8" t="s">
        <v>8</v>
      </c>
      <c r="D1535" s="2" t="s">
        <v>9</v>
      </c>
      <c r="E1535" s="7" t="s">
        <v>10</v>
      </c>
      <c r="F1535" s="2">
        <v>0</v>
      </c>
      <c r="G1535" s="3">
        <v>17</v>
      </c>
      <c r="H1535" s="3" t="s">
        <v>10</v>
      </c>
      <c r="J1535" s="2">
        <v>1537</v>
      </c>
      <c r="K1535" s="2" t="str">
        <f t="shared" si="154"/>
        <v>M8497565</v>
      </c>
      <c r="L1535" s="2" t="str">
        <f t="shared" si="155"/>
        <v>ITA</v>
      </c>
      <c r="M1535" s="2" t="str">
        <f t="shared" si="156"/>
        <v>SG</v>
      </c>
      <c r="N1535" s="2" t="str">
        <f t="shared" si="157"/>
        <v>terminato</v>
      </c>
      <c r="O1535" s="2">
        <v>0</v>
      </c>
      <c r="P1535" s="3">
        <v>17</v>
      </c>
      <c r="Q1535" s="3" t="str">
        <f t="shared" si="158"/>
        <v/>
      </c>
      <c r="R1535" s="3" t="str">
        <f t="shared" si="159"/>
        <v>ITA-SG-17</v>
      </c>
      <c r="S1535" s="3" t="str">
        <f t="shared" si="160"/>
        <v>497</v>
      </c>
    </row>
    <row r="1536" spans="1:19" ht="12.75" customHeight="1" x14ac:dyDescent="0.3">
      <c r="A1536" s="2">
        <v>1538</v>
      </c>
      <c r="B1536" s="2" t="s">
        <v>738</v>
      </c>
      <c r="C1536" s="8" t="s">
        <v>8</v>
      </c>
      <c r="D1536" s="2" t="s">
        <v>9</v>
      </c>
      <c r="E1536" s="7" t="s">
        <v>10</v>
      </c>
      <c r="F1536" s="2">
        <v>0</v>
      </c>
      <c r="G1536" s="3">
        <v>28</v>
      </c>
      <c r="H1536" s="3" t="s">
        <v>10</v>
      </c>
      <c r="J1536" s="2">
        <v>1538</v>
      </c>
      <c r="K1536" s="2" t="str">
        <f t="shared" si="154"/>
        <v>P3320083</v>
      </c>
      <c r="L1536" s="2" t="str">
        <f t="shared" si="155"/>
        <v>ITA</v>
      </c>
      <c r="M1536" s="2" t="str">
        <f t="shared" si="156"/>
        <v>SG</v>
      </c>
      <c r="N1536" s="2" t="str">
        <f t="shared" si="157"/>
        <v>terminato</v>
      </c>
      <c r="O1536" s="2">
        <v>0</v>
      </c>
      <c r="P1536" s="3">
        <v>28</v>
      </c>
      <c r="Q1536" s="3" t="str">
        <f t="shared" si="158"/>
        <v/>
      </c>
      <c r="R1536" s="3" t="str">
        <f t="shared" si="159"/>
        <v>ITA-SG-28</v>
      </c>
      <c r="S1536" s="3" t="str">
        <f t="shared" si="160"/>
        <v>320</v>
      </c>
    </row>
    <row r="1537" spans="1:19" ht="12.75" customHeight="1" x14ac:dyDescent="0.3">
      <c r="A1537" s="2">
        <v>1539</v>
      </c>
      <c r="B1537" s="2" t="s">
        <v>738</v>
      </c>
      <c r="C1537" s="8" t="s">
        <v>8</v>
      </c>
      <c r="D1537" s="2" t="s">
        <v>9</v>
      </c>
      <c r="F1537" s="2">
        <v>30</v>
      </c>
      <c r="G1537" s="3">
        <v>18</v>
      </c>
      <c r="H1537" s="3" t="str">
        <f>IF(E1537="","non terminato","terminato")</f>
        <v>non terminato</v>
      </c>
      <c r="J1537" s="2">
        <v>1539</v>
      </c>
      <c r="K1537" s="2" t="str">
        <f t="shared" si="154"/>
        <v>P3320083</v>
      </c>
      <c r="L1537" s="2" t="str">
        <f t="shared" si="155"/>
        <v>ITA</v>
      </c>
      <c r="M1537" s="2" t="str">
        <f t="shared" si="156"/>
        <v>SG</v>
      </c>
      <c r="N1537" s="2" t="str">
        <f t="shared" si="157"/>
        <v/>
      </c>
      <c r="O1537" s="2">
        <v>30</v>
      </c>
      <c r="P1537" s="3">
        <v>18</v>
      </c>
      <c r="Q1537" s="3">
        <f t="shared" si="158"/>
        <v>540</v>
      </c>
      <c r="R1537" s="3" t="str">
        <f t="shared" si="159"/>
        <v>ITA-SG-18</v>
      </c>
      <c r="S1537" s="3" t="str">
        <f t="shared" si="160"/>
        <v>320</v>
      </c>
    </row>
    <row r="1538" spans="1:19" ht="12.75" customHeight="1" x14ac:dyDescent="0.3">
      <c r="A1538" s="2">
        <v>1540</v>
      </c>
      <c r="B1538" s="2" t="s">
        <v>739</v>
      </c>
      <c r="C1538" s="8" t="s">
        <v>8</v>
      </c>
      <c r="D1538" s="2" t="s">
        <v>44</v>
      </c>
      <c r="E1538" s="7" t="s">
        <v>10</v>
      </c>
      <c r="F1538" s="2">
        <v>0</v>
      </c>
      <c r="G1538" s="3">
        <v>22</v>
      </c>
      <c r="H1538" s="3" t="s">
        <v>10</v>
      </c>
      <c r="J1538" s="2">
        <v>1540</v>
      </c>
      <c r="K1538" s="2" t="str">
        <f t="shared" ref="K1538:K1601" si="161">TRIM(B1538)</f>
        <v>L1751186</v>
      </c>
      <c r="L1538" s="2" t="str">
        <f t="shared" ref="L1538:L1601" si="162">TRIM(C1538)</f>
        <v>ITA</v>
      </c>
      <c r="M1538" s="2" t="str">
        <f t="shared" ref="M1538:M1601" si="163">TRIM(D1538)</f>
        <v>zan pin SPA</v>
      </c>
      <c r="N1538" s="2" t="str">
        <f t="shared" ref="N1538:N1601" si="164">TRIM(E1538)</f>
        <v>terminato</v>
      </c>
      <c r="O1538" s="2">
        <v>0</v>
      </c>
      <c r="P1538" s="3">
        <v>22</v>
      </c>
      <c r="Q1538" s="3" t="str">
        <f t="shared" si="158"/>
        <v/>
      </c>
      <c r="R1538" s="3" t="str">
        <f t="shared" si="159"/>
        <v>ITA-zan pin SPA-22</v>
      </c>
      <c r="S1538" s="3" t="str">
        <f t="shared" si="160"/>
        <v>751</v>
      </c>
    </row>
    <row r="1539" spans="1:19" ht="12.75" customHeight="1" x14ac:dyDescent="0.3">
      <c r="A1539" s="2">
        <v>1541</v>
      </c>
      <c r="B1539" s="2" t="s">
        <v>739</v>
      </c>
      <c r="C1539" s="8" t="s">
        <v>8</v>
      </c>
      <c r="D1539" s="2" t="s">
        <v>44</v>
      </c>
      <c r="F1539" s="2">
        <v>20</v>
      </c>
      <c r="G1539" s="3">
        <v>15</v>
      </c>
      <c r="H1539" s="3" t="str">
        <f>IF(E1539="","non terminato","terminato")</f>
        <v>non terminato</v>
      </c>
      <c r="J1539" s="2">
        <v>1541</v>
      </c>
      <c r="K1539" s="2" t="str">
        <f t="shared" si="161"/>
        <v>L1751186</v>
      </c>
      <c r="L1539" s="2" t="str">
        <f t="shared" si="162"/>
        <v>ITA</v>
      </c>
      <c r="M1539" s="2" t="str">
        <f t="shared" si="163"/>
        <v>zan pin SPA</v>
      </c>
      <c r="N1539" s="2" t="str">
        <f t="shared" si="164"/>
        <v/>
      </c>
      <c r="O1539" s="2">
        <v>20</v>
      </c>
      <c r="P1539" s="3">
        <v>15</v>
      </c>
      <c r="Q1539" s="3">
        <f t="shared" ref="Q1539:Q1602" si="165">IF(F1539=0,"",F1539*G1539)</f>
        <v>300</v>
      </c>
      <c r="R1539" s="3" t="str">
        <f t="shared" ref="R1539:R1602" si="166">_xlfn.CONCAT(C1539,"-",D1539,"-",G1539)</f>
        <v>ITA-zan pin SPA-15</v>
      </c>
      <c r="S1539" s="3" t="str">
        <f t="shared" ref="S1539:S1602" si="167">MID(B1539,3,3)</f>
        <v>751</v>
      </c>
    </row>
    <row r="1540" spans="1:19" ht="12.75" customHeight="1" x14ac:dyDescent="0.3">
      <c r="A1540" s="2">
        <v>1542</v>
      </c>
      <c r="B1540" s="2" t="s">
        <v>740</v>
      </c>
      <c r="C1540" s="8" t="s">
        <v>8</v>
      </c>
      <c r="D1540" s="2" t="s">
        <v>9</v>
      </c>
      <c r="F1540" s="2">
        <v>20</v>
      </c>
      <c r="G1540" s="3">
        <v>28</v>
      </c>
      <c r="H1540" s="3" t="str">
        <f>IF(E1540="","non terminato","terminato")</f>
        <v>non terminato</v>
      </c>
      <c r="J1540" s="2">
        <v>1542</v>
      </c>
      <c r="K1540" s="2" t="str">
        <f t="shared" si="161"/>
        <v>F6143111</v>
      </c>
      <c r="L1540" s="2" t="str">
        <f t="shared" si="162"/>
        <v>ITA</v>
      </c>
      <c r="M1540" s="2" t="str">
        <f t="shared" si="163"/>
        <v>SG</v>
      </c>
      <c r="N1540" s="2" t="str">
        <f t="shared" si="164"/>
        <v/>
      </c>
      <c r="O1540" s="2">
        <v>20</v>
      </c>
      <c r="P1540" s="3">
        <v>28</v>
      </c>
      <c r="Q1540" s="3">
        <f t="shared" si="165"/>
        <v>560</v>
      </c>
      <c r="R1540" s="3" t="str">
        <f t="shared" si="166"/>
        <v>ITA-SG-28</v>
      </c>
      <c r="S1540" s="3" t="str">
        <f t="shared" si="167"/>
        <v>143</v>
      </c>
    </row>
    <row r="1541" spans="1:19" ht="12.75" customHeight="1" x14ac:dyDescent="0.3">
      <c r="A1541" s="2">
        <v>1543</v>
      </c>
      <c r="B1541" s="2" t="s">
        <v>740</v>
      </c>
      <c r="C1541" s="8" t="s">
        <v>8</v>
      </c>
      <c r="D1541" s="2" t="s">
        <v>9</v>
      </c>
      <c r="E1541" s="7" t="s">
        <v>10</v>
      </c>
      <c r="F1541" s="2">
        <v>0</v>
      </c>
      <c r="G1541" s="3">
        <v>35</v>
      </c>
      <c r="H1541" s="3" t="s">
        <v>10</v>
      </c>
      <c r="J1541" s="2">
        <v>1543</v>
      </c>
      <c r="K1541" s="2" t="str">
        <f t="shared" si="161"/>
        <v>F6143111</v>
      </c>
      <c r="L1541" s="2" t="str">
        <f t="shared" si="162"/>
        <v>ITA</v>
      </c>
      <c r="M1541" s="2" t="str">
        <f t="shared" si="163"/>
        <v>SG</v>
      </c>
      <c r="N1541" s="2" t="str">
        <f t="shared" si="164"/>
        <v>terminato</v>
      </c>
      <c r="O1541" s="2">
        <v>0</v>
      </c>
      <c r="P1541" s="3">
        <v>35</v>
      </c>
      <c r="Q1541" s="3" t="str">
        <f t="shared" si="165"/>
        <v/>
      </c>
      <c r="R1541" s="3" t="str">
        <f t="shared" si="166"/>
        <v>ITA-SG-35</v>
      </c>
      <c r="S1541" s="3" t="str">
        <f t="shared" si="167"/>
        <v>143</v>
      </c>
    </row>
    <row r="1542" spans="1:19" ht="12.75" customHeight="1" x14ac:dyDescent="0.3">
      <c r="A1542" s="2">
        <v>1544</v>
      </c>
      <c r="B1542" s="2" t="s">
        <v>740</v>
      </c>
      <c r="C1542" s="8" t="s">
        <v>8</v>
      </c>
      <c r="D1542" s="2" t="s">
        <v>9</v>
      </c>
      <c r="F1542" s="2">
        <v>30</v>
      </c>
      <c r="G1542" s="3">
        <v>31</v>
      </c>
      <c r="H1542" s="3" t="str">
        <f>IF(E1542="","non terminato","terminato")</f>
        <v>non terminato</v>
      </c>
      <c r="J1542" s="2">
        <v>1544</v>
      </c>
      <c r="K1542" s="2" t="str">
        <f t="shared" si="161"/>
        <v>F6143111</v>
      </c>
      <c r="L1542" s="2" t="str">
        <f t="shared" si="162"/>
        <v>ITA</v>
      </c>
      <c r="M1542" s="2" t="str">
        <f t="shared" si="163"/>
        <v>SG</v>
      </c>
      <c r="N1542" s="2" t="str">
        <f t="shared" si="164"/>
        <v/>
      </c>
      <c r="O1542" s="2">
        <v>30</v>
      </c>
      <c r="P1542" s="3">
        <v>31</v>
      </c>
      <c r="Q1542" s="3">
        <f t="shared" si="165"/>
        <v>930</v>
      </c>
      <c r="R1542" s="3" t="str">
        <f t="shared" si="166"/>
        <v>ITA-SG-31</v>
      </c>
      <c r="S1542" s="3" t="str">
        <f t="shared" si="167"/>
        <v>143</v>
      </c>
    </row>
    <row r="1543" spans="1:19" ht="12.75" customHeight="1" x14ac:dyDescent="0.3">
      <c r="A1543" s="2">
        <v>1545</v>
      </c>
      <c r="B1543" s="2" t="s">
        <v>741</v>
      </c>
      <c r="C1543" s="8" t="s">
        <v>8</v>
      </c>
      <c r="D1543" s="2" t="s">
        <v>9</v>
      </c>
      <c r="E1543" s="7" t="s">
        <v>10</v>
      </c>
      <c r="F1543" s="2">
        <v>0</v>
      </c>
      <c r="G1543" s="3">
        <v>37</v>
      </c>
      <c r="H1543" s="3" t="s">
        <v>10</v>
      </c>
      <c r="J1543" s="2">
        <v>1545</v>
      </c>
      <c r="K1543" s="2" t="str">
        <f t="shared" si="161"/>
        <v>M8987532</v>
      </c>
      <c r="L1543" s="2" t="str">
        <f t="shared" si="162"/>
        <v>ITA</v>
      </c>
      <c r="M1543" s="2" t="str">
        <f t="shared" si="163"/>
        <v>SG</v>
      </c>
      <c r="N1543" s="2" t="str">
        <f t="shared" si="164"/>
        <v>terminato</v>
      </c>
      <c r="O1543" s="2">
        <v>0</v>
      </c>
      <c r="P1543" s="3">
        <v>37</v>
      </c>
      <c r="Q1543" s="3" t="str">
        <f t="shared" si="165"/>
        <v/>
      </c>
      <c r="R1543" s="3" t="str">
        <f t="shared" si="166"/>
        <v>ITA-SG-37</v>
      </c>
      <c r="S1543" s="3" t="str">
        <f t="shared" si="167"/>
        <v>987</v>
      </c>
    </row>
    <row r="1544" spans="1:19" ht="12.75" customHeight="1" x14ac:dyDescent="0.3">
      <c r="A1544" s="2">
        <v>1546</v>
      </c>
      <c r="B1544" s="2" t="s">
        <v>741</v>
      </c>
      <c r="C1544" s="8" t="s">
        <v>8</v>
      </c>
      <c r="D1544" s="2" t="s">
        <v>9</v>
      </c>
      <c r="F1544" s="2">
        <v>30</v>
      </c>
      <c r="G1544" s="3">
        <v>24</v>
      </c>
      <c r="H1544" s="3" t="str">
        <f>IF(E1544="","non terminato","terminato")</f>
        <v>non terminato</v>
      </c>
      <c r="J1544" s="2">
        <v>1546</v>
      </c>
      <c r="K1544" s="2" t="str">
        <f t="shared" si="161"/>
        <v>M8987532</v>
      </c>
      <c r="L1544" s="2" t="str">
        <f t="shared" si="162"/>
        <v>ITA</v>
      </c>
      <c r="M1544" s="2" t="str">
        <f t="shared" si="163"/>
        <v>SG</v>
      </c>
      <c r="N1544" s="2" t="str">
        <f t="shared" si="164"/>
        <v/>
      </c>
      <c r="O1544" s="2">
        <v>30</v>
      </c>
      <c r="P1544" s="3">
        <v>24</v>
      </c>
      <c r="Q1544" s="3">
        <f t="shared" si="165"/>
        <v>720</v>
      </c>
      <c r="R1544" s="3" t="str">
        <f t="shared" si="166"/>
        <v>ITA-SG-24</v>
      </c>
      <c r="S1544" s="3" t="str">
        <f t="shared" si="167"/>
        <v>987</v>
      </c>
    </row>
    <row r="1545" spans="1:19" ht="12.75" customHeight="1" x14ac:dyDescent="0.3">
      <c r="A1545" s="2">
        <v>1547</v>
      </c>
      <c r="B1545" s="2" t="s">
        <v>742</v>
      </c>
      <c r="C1545" s="8" t="s">
        <v>8</v>
      </c>
      <c r="D1545" s="2" t="s">
        <v>33</v>
      </c>
      <c r="E1545" s="7" t="s">
        <v>10</v>
      </c>
      <c r="F1545" s="2">
        <v>0</v>
      </c>
      <c r="G1545" s="3">
        <v>39</v>
      </c>
      <c r="H1545" s="3" t="s">
        <v>10</v>
      </c>
      <c r="J1545" s="2">
        <v>1547</v>
      </c>
      <c r="K1545" s="2" t="str">
        <f t="shared" si="161"/>
        <v>P8360271</v>
      </c>
      <c r="L1545" s="2" t="str">
        <f t="shared" si="162"/>
        <v>ITA</v>
      </c>
      <c r="M1545" s="2" t="str">
        <f t="shared" si="163"/>
        <v>zan VETRI</v>
      </c>
      <c r="N1545" s="2" t="str">
        <f t="shared" si="164"/>
        <v>terminato</v>
      </c>
      <c r="O1545" s="2">
        <v>0</v>
      </c>
      <c r="P1545" s="3">
        <v>39</v>
      </c>
      <c r="Q1545" s="3" t="str">
        <f t="shared" si="165"/>
        <v/>
      </c>
      <c r="R1545" s="3" t="str">
        <f t="shared" si="166"/>
        <v>ITA-zan VETRI-39</v>
      </c>
      <c r="S1545" s="3" t="str">
        <f t="shared" si="167"/>
        <v>360</v>
      </c>
    </row>
    <row r="1546" spans="1:19" ht="12.75" customHeight="1" x14ac:dyDescent="0.3">
      <c r="A1546" s="2">
        <v>1548</v>
      </c>
      <c r="B1546" s="2" t="s">
        <v>743</v>
      </c>
      <c r="C1546" s="8" t="s">
        <v>8</v>
      </c>
      <c r="D1546" s="2" t="s">
        <v>9</v>
      </c>
      <c r="E1546" s="7" t="s">
        <v>10</v>
      </c>
      <c r="F1546" s="2">
        <v>0</v>
      </c>
      <c r="G1546" s="3">
        <v>37</v>
      </c>
      <c r="H1546" s="3" t="s">
        <v>10</v>
      </c>
      <c r="J1546" s="2">
        <v>1548</v>
      </c>
      <c r="K1546" s="2" t="str">
        <f t="shared" si="161"/>
        <v>C5424094</v>
      </c>
      <c r="L1546" s="2" t="str">
        <f t="shared" si="162"/>
        <v>ITA</v>
      </c>
      <c r="M1546" s="2" t="str">
        <f t="shared" si="163"/>
        <v>SG</v>
      </c>
      <c r="N1546" s="2" t="str">
        <f t="shared" si="164"/>
        <v>terminato</v>
      </c>
      <c r="O1546" s="2">
        <v>0</v>
      </c>
      <c r="P1546" s="3">
        <v>37</v>
      </c>
      <c r="Q1546" s="3" t="str">
        <f t="shared" si="165"/>
        <v/>
      </c>
      <c r="R1546" s="3" t="str">
        <f t="shared" si="166"/>
        <v>ITA-SG-37</v>
      </c>
      <c r="S1546" s="3" t="str">
        <f t="shared" si="167"/>
        <v>424</v>
      </c>
    </row>
    <row r="1547" spans="1:19" ht="12.75" customHeight="1" x14ac:dyDescent="0.3">
      <c r="A1547" s="2">
        <v>1549</v>
      </c>
      <c r="B1547" s="2" t="s">
        <v>743</v>
      </c>
      <c r="C1547" s="8" t="s">
        <v>8</v>
      </c>
      <c r="D1547" s="2" t="s">
        <v>9</v>
      </c>
      <c r="F1547" s="2">
        <v>20</v>
      </c>
      <c r="G1547" s="3">
        <v>28</v>
      </c>
      <c r="H1547" s="3" t="str">
        <f>IF(E1547="","non terminato","terminato")</f>
        <v>non terminato</v>
      </c>
      <c r="J1547" s="2">
        <v>1549</v>
      </c>
      <c r="K1547" s="2" t="str">
        <f t="shared" si="161"/>
        <v>C5424094</v>
      </c>
      <c r="L1547" s="2" t="str">
        <f t="shared" si="162"/>
        <v>ITA</v>
      </c>
      <c r="M1547" s="2" t="str">
        <f t="shared" si="163"/>
        <v>SG</v>
      </c>
      <c r="N1547" s="2" t="str">
        <f t="shared" si="164"/>
        <v/>
      </c>
      <c r="O1547" s="2">
        <v>20</v>
      </c>
      <c r="P1547" s="3">
        <v>28</v>
      </c>
      <c r="Q1547" s="3">
        <f t="shared" si="165"/>
        <v>560</v>
      </c>
      <c r="R1547" s="3" t="str">
        <f t="shared" si="166"/>
        <v>ITA-SG-28</v>
      </c>
      <c r="S1547" s="3" t="str">
        <f t="shared" si="167"/>
        <v>424</v>
      </c>
    </row>
    <row r="1548" spans="1:19" ht="12.75" customHeight="1" x14ac:dyDescent="0.3">
      <c r="A1548" s="2">
        <v>1550</v>
      </c>
      <c r="B1548" s="2" t="s">
        <v>743</v>
      </c>
      <c r="C1548" s="8" t="s">
        <v>8</v>
      </c>
      <c r="D1548" s="2" t="s">
        <v>9</v>
      </c>
      <c r="F1548" s="2">
        <v>30</v>
      </c>
      <c r="G1548" s="3">
        <v>21</v>
      </c>
      <c r="H1548" s="3" t="str">
        <f>IF(E1548="","non terminato","terminato")</f>
        <v>non terminato</v>
      </c>
      <c r="J1548" s="2">
        <v>1550</v>
      </c>
      <c r="K1548" s="2" t="str">
        <f t="shared" si="161"/>
        <v>C5424094</v>
      </c>
      <c r="L1548" s="2" t="str">
        <f t="shared" si="162"/>
        <v>ITA</v>
      </c>
      <c r="M1548" s="2" t="str">
        <f t="shared" si="163"/>
        <v>SG</v>
      </c>
      <c r="N1548" s="2" t="str">
        <f t="shared" si="164"/>
        <v/>
      </c>
      <c r="O1548" s="2">
        <v>30</v>
      </c>
      <c r="P1548" s="3">
        <v>21</v>
      </c>
      <c r="Q1548" s="3">
        <f t="shared" si="165"/>
        <v>630</v>
      </c>
      <c r="R1548" s="3" t="str">
        <f t="shared" si="166"/>
        <v>ITA-SG-21</v>
      </c>
      <c r="S1548" s="3" t="str">
        <f t="shared" si="167"/>
        <v>424</v>
      </c>
    </row>
    <row r="1549" spans="1:19" ht="12.75" customHeight="1" x14ac:dyDescent="0.3">
      <c r="A1549" s="2">
        <v>1551</v>
      </c>
      <c r="B1549" s="2" t="s">
        <v>744</v>
      </c>
      <c r="C1549" s="8" t="s">
        <v>8</v>
      </c>
      <c r="D1549" s="2" t="s">
        <v>9</v>
      </c>
      <c r="E1549" s="7" t="s">
        <v>10</v>
      </c>
      <c r="F1549" s="2">
        <v>0</v>
      </c>
      <c r="G1549" s="3">
        <v>24</v>
      </c>
      <c r="H1549" s="3" t="s">
        <v>10</v>
      </c>
      <c r="J1549" s="2">
        <v>1551</v>
      </c>
      <c r="K1549" s="2" t="str">
        <f t="shared" si="161"/>
        <v>D8911040</v>
      </c>
      <c r="L1549" s="2" t="str">
        <f t="shared" si="162"/>
        <v>ITA</v>
      </c>
      <c r="M1549" s="2" t="str">
        <f t="shared" si="163"/>
        <v>SG</v>
      </c>
      <c r="N1549" s="2" t="str">
        <f t="shared" si="164"/>
        <v>terminato</v>
      </c>
      <c r="O1549" s="2">
        <v>0</v>
      </c>
      <c r="P1549" s="3">
        <v>24</v>
      </c>
      <c r="Q1549" s="3" t="str">
        <f t="shared" si="165"/>
        <v/>
      </c>
      <c r="R1549" s="3" t="str">
        <f t="shared" si="166"/>
        <v>ITA-SG-24</v>
      </c>
      <c r="S1549" s="3" t="str">
        <f t="shared" si="167"/>
        <v>911</v>
      </c>
    </row>
    <row r="1550" spans="1:19" ht="12.75" customHeight="1" x14ac:dyDescent="0.3">
      <c r="A1550" s="2">
        <v>1552</v>
      </c>
      <c r="B1550" s="2" t="s">
        <v>744</v>
      </c>
      <c r="C1550" s="8" t="s">
        <v>8</v>
      </c>
      <c r="D1550" s="2" t="s">
        <v>9</v>
      </c>
      <c r="F1550" s="2">
        <v>30</v>
      </c>
      <c r="G1550" s="3">
        <v>39</v>
      </c>
      <c r="H1550" s="3" t="str">
        <f>IF(E1550="","non terminato","terminato")</f>
        <v>non terminato</v>
      </c>
      <c r="J1550" s="2">
        <v>1552</v>
      </c>
      <c r="K1550" s="2" t="str">
        <f t="shared" si="161"/>
        <v>D8911040</v>
      </c>
      <c r="L1550" s="2" t="str">
        <f t="shared" si="162"/>
        <v>ITA</v>
      </c>
      <c r="M1550" s="2" t="str">
        <f t="shared" si="163"/>
        <v>SG</v>
      </c>
      <c r="N1550" s="2" t="str">
        <f t="shared" si="164"/>
        <v/>
      </c>
      <c r="O1550" s="2">
        <v>30</v>
      </c>
      <c r="P1550" s="3">
        <v>39</v>
      </c>
      <c r="Q1550" s="3">
        <f t="shared" si="165"/>
        <v>1170</v>
      </c>
      <c r="R1550" s="3" t="str">
        <f t="shared" si="166"/>
        <v>ITA-SG-39</v>
      </c>
      <c r="S1550" s="3" t="str">
        <f t="shared" si="167"/>
        <v>911</v>
      </c>
    </row>
    <row r="1551" spans="1:19" ht="12.75" customHeight="1" x14ac:dyDescent="0.3">
      <c r="A1551" s="2">
        <v>1553</v>
      </c>
      <c r="B1551" s="2" t="s">
        <v>745</v>
      </c>
      <c r="C1551" s="8" t="s">
        <v>8</v>
      </c>
      <c r="D1551" s="2" t="s">
        <v>33</v>
      </c>
      <c r="E1551" s="7" t="s">
        <v>10</v>
      </c>
      <c r="F1551" s="2">
        <v>0</v>
      </c>
      <c r="G1551" s="3">
        <v>32</v>
      </c>
      <c r="H1551" s="3" t="s">
        <v>10</v>
      </c>
      <c r="J1551" s="2">
        <v>1553</v>
      </c>
      <c r="K1551" s="2" t="str">
        <f t="shared" si="161"/>
        <v>G9228829</v>
      </c>
      <c r="L1551" s="2" t="str">
        <f t="shared" si="162"/>
        <v>ITA</v>
      </c>
      <c r="M1551" s="2" t="str">
        <f t="shared" si="163"/>
        <v>zan VETRI</v>
      </c>
      <c r="N1551" s="2" t="str">
        <f t="shared" si="164"/>
        <v>terminato</v>
      </c>
      <c r="O1551" s="2">
        <v>0</v>
      </c>
      <c r="P1551" s="3">
        <v>32</v>
      </c>
      <c r="Q1551" s="3" t="str">
        <f t="shared" si="165"/>
        <v/>
      </c>
      <c r="R1551" s="3" t="str">
        <f t="shared" si="166"/>
        <v>ITA-zan VETRI-32</v>
      </c>
      <c r="S1551" s="3" t="str">
        <f t="shared" si="167"/>
        <v>228</v>
      </c>
    </row>
    <row r="1552" spans="1:19" ht="12.75" customHeight="1" x14ac:dyDescent="0.3">
      <c r="A1552" s="2">
        <v>1554</v>
      </c>
      <c r="B1552" s="2" t="s">
        <v>746</v>
      </c>
      <c r="C1552" s="8" t="s">
        <v>8</v>
      </c>
      <c r="D1552" s="2" t="s">
        <v>9</v>
      </c>
      <c r="F1552" s="2">
        <v>30</v>
      </c>
      <c r="G1552" s="3">
        <v>25</v>
      </c>
      <c r="H1552" s="3" t="str">
        <f>IF(E1552="","non terminato","terminato")</f>
        <v>non terminato</v>
      </c>
      <c r="J1552" s="2">
        <v>1554</v>
      </c>
      <c r="K1552" s="2" t="str">
        <f t="shared" si="161"/>
        <v>S6872456</v>
      </c>
      <c r="L1552" s="2" t="str">
        <f t="shared" si="162"/>
        <v>ITA</v>
      </c>
      <c r="M1552" s="2" t="str">
        <f t="shared" si="163"/>
        <v>SG</v>
      </c>
      <c r="N1552" s="2" t="str">
        <f t="shared" si="164"/>
        <v/>
      </c>
      <c r="O1552" s="2">
        <v>30</v>
      </c>
      <c r="P1552" s="3">
        <v>25</v>
      </c>
      <c r="Q1552" s="3">
        <f t="shared" si="165"/>
        <v>750</v>
      </c>
      <c r="R1552" s="3" t="str">
        <f t="shared" si="166"/>
        <v>ITA-SG-25</v>
      </c>
      <c r="S1552" s="3" t="str">
        <f t="shared" si="167"/>
        <v>872</v>
      </c>
    </row>
    <row r="1553" spans="1:19" ht="12.75" customHeight="1" x14ac:dyDescent="0.3">
      <c r="A1553" s="2">
        <v>1555</v>
      </c>
      <c r="B1553" s="2" t="s">
        <v>746</v>
      </c>
      <c r="C1553" s="8" t="s">
        <v>8</v>
      </c>
      <c r="D1553" s="2" t="s">
        <v>9</v>
      </c>
      <c r="E1553" s="7" t="s">
        <v>10</v>
      </c>
      <c r="F1553" s="2">
        <v>0</v>
      </c>
      <c r="G1553" s="3">
        <v>34</v>
      </c>
      <c r="H1553" s="3" t="s">
        <v>10</v>
      </c>
      <c r="J1553" s="2">
        <v>1555</v>
      </c>
      <c r="K1553" s="2" t="str">
        <f t="shared" si="161"/>
        <v>S6872456</v>
      </c>
      <c r="L1553" s="2" t="str">
        <f t="shared" si="162"/>
        <v>ITA</v>
      </c>
      <c r="M1553" s="2" t="str">
        <f t="shared" si="163"/>
        <v>SG</v>
      </c>
      <c r="N1553" s="2" t="str">
        <f t="shared" si="164"/>
        <v>terminato</v>
      </c>
      <c r="O1553" s="2">
        <v>0</v>
      </c>
      <c r="P1553" s="3">
        <v>34</v>
      </c>
      <c r="Q1553" s="3" t="str">
        <f t="shared" si="165"/>
        <v/>
      </c>
      <c r="R1553" s="3" t="str">
        <f t="shared" si="166"/>
        <v>ITA-SG-34</v>
      </c>
      <c r="S1553" s="3" t="str">
        <f t="shared" si="167"/>
        <v>872</v>
      </c>
    </row>
    <row r="1554" spans="1:19" ht="12.75" customHeight="1" x14ac:dyDescent="0.3">
      <c r="A1554" s="2">
        <v>1556</v>
      </c>
      <c r="B1554" s="2" t="s">
        <v>747</v>
      </c>
      <c r="C1554" s="8" t="s">
        <v>8</v>
      </c>
      <c r="D1554" s="2" t="s">
        <v>51</v>
      </c>
      <c r="F1554" s="2">
        <v>20</v>
      </c>
      <c r="G1554" s="3">
        <v>20</v>
      </c>
      <c r="H1554" s="3" t="str">
        <f>IF(E1554="","non terminato","terminato")</f>
        <v>non terminato</v>
      </c>
      <c r="J1554" s="2">
        <v>1556</v>
      </c>
      <c r="K1554" s="2" t="str">
        <f t="shared" si="161"/>
        <v>G1052438</v>
      </c>
      <c r="L1554" s="2" t="str">
        <f t="shared" si="162"/>
        <v>ITA</v>
      </c>
      <c r="M1554" s="2" t="str">
        <f t="shared" si="163"/>
        <v>zan S.R.L.</v>
      </c>
      <c r="N1554" s="2" t="str">
        <f t="shared" si="164"/>
        <v/>
      </c>
      <c r="O1554" s="2">
        <v>20</v>
      </c>
      <c r="P1554" s="3">
        <v>20</v>
      </c>
      <c r="Q1554" s="3">
        <f t="shared" si="165"/>
        <v>400</v>
      </c>
      <c r="R1554" s="3" t="str">
        <f t="shared" si="166"/>
        <v>ITA-zan S.R.L.-20</v>
      </c>
      <c r="S1554" s="3" t="str">
        <f t="shared" si="167"/>
        <v>052</v>
      </c>
    </row>
    <row r="1555" spans="1:19" ht="12.75" customHeight="1" x14ac:dyDescent="0.3">
      <c r="A1555" s="2">
        <v>1557</v>
      </c>
      <c r="B1555" s="2" t="s">
        <v>748</v>
      </c>
      <c r="C1555" s="8" t="s">
        <v>8</v>
      </c>
      <c r="D1555" s="2" t="s">
        <v>44</v>
      </c>
      <c r="F1555" s="2">
        <v>30</v>
      </c>
      <c r="G1555" s="3">
        <v>36</v>
      </c>
      <c r="H1555" s="3" t="str">
        <f>IF(E1555="","non terminato","terminato")</f>
        <v>non terminato</v>
      </c>
      <c r="J1555" s="2">
        <v>1557</v>
      </c>
      <c r="K1555" s="2" t="str">
        <f t="shared" si="161"/>
        <v>F1831804</v>
      </c>
      <c r="L1555" s="2" t="str">
        <f t="shared" si="162"/>
        <v>ITA</v>
      </c>
      <c r="M1555" s="2" t="str">
        <f t="shared" si="163"/>
        <v>zan pin SPA</v>
      </c>
      <c r="N1555" s="2" t="str">
        <f t="shared" si="164"/>
        <v/>
      </c>
      <c r="O1555" s="2">
        <v>30</v>
      </c>
      <c r="P1555" s="3">
        <v>36</v>
      </c>
      <c r="Q1555" s="3">
        <f t="shared" si="165"/>
        <v>1080</v>
      </c>
      <c r="R1555" s="3" t="str">
        <f t="shared" si="166"/>
        <v>ITA-zan pin SPA-36</v>
      </c>
      <c r="S1555" s="3" t="str">
        <f t="shared" si="167"/>
        <v>831</v>
      </c>
    </row>
    <row r="1556" spans="1:19" ht="12.75" customHeight="1" x14ac:dyDescent="0.3">
      <c r="A1556" s="2">
        <v>1558</v>
      </c>
      <c r="B1556" s="2" t="s">
        <v>748</v>
      </c>
      <c r="C1556" s="8" t="s">
        <v>8</v>
      </c>
      <c r="D1556" s="2" t="s">
        <v>44</v>
      </c>
      <c r="E1556" s="7" t="s">
        <v>10</v>
      </c>
      <c r="F1556" s="2">
        <v>0</v>
      </c>
      <c r="G1556" s="3">
        <v>22</v>
      </c>
      <c r="H1556" s="3" t="s">
        <v>10</v>
      </c>
      <c r="J1556" s="2">
        <v>1558</v>
      </c>
      <c r="K1556" s="2" t="str">
        <f t="shared" si="161"/>
        <v>F1831804</v>
      </c>
      <c r="L1556" s="2" t="str">
        <f t="shared" si="162"/>
        <v>ITA</v>
      </c>
      <c r="M1556" s="2" t="str">
        <f t="shared" si="163"/>
        <v>zan pin SPA</v>
      </c>
      <c r="N1556" s="2" t="str">
        <f t="shared" si="164"/>
        <v>terminato</v>
      </c>
      <c r="O1556" s="2">
        <v>0</v>
      </c>
      <c r="P1556" s="3">
        <v>22</v>
      </c>
      <c r="Q1556" s="3" t="str">
        <f t="shared" si="165"/>
        <v/>
      </c>
      <c r="R1556" s="3" t="str">
        <f t="shared" si="166"/>
        <v>ITA-zan pin SPA-22</v>
      </c>
      <c r="S1556" s="3" t="str">
        <f t="shared" si="167"/>
        <v>831</v>
      </c>
    </row>
    <row r="1557" spans="1:19" ht="12.75" customHeight="1" x14ac:dyDescent="0.3">
      <c r="A1557" s="2">
        <v>1559</v>
      </c>
      <c r="B1557" s="2" t="s">
        <v>748</v>
      </c>
      <c r="C1557" s="8" t="s">
        <v>8</v>
      </c>
      <c r="D1557" s="2" t="s">
        <v>44</v>
      </c>
      <c r="F1557" s="2">
        <v>20</v>
      </c>
      <c r="G1557" s="3">
        <v>19</v>
      </c>
      <c r="H1557" s="3" t="str">
        <f>IF(E1557="","non terminato","terminato")</f>
        <v>non terminato</v>
      </c>
      <c r="J1557" s="2">
        <v>1559</v>
      </c>
      <c r="K1557" s="2" t="str">
        <f t="shared" si="161"/>
        <v>F1831804</v>
      </c>
      <c r="L1557" s="2" t="str">
        <f t="shared" si="162"/>
        <v>ITA</v>
      </c>
      <c r="M1557" s="2" t="str">
        <f t="shared" si="163"/>
        <v>zan pin SPA</v>
      </c>
      <c r="N1557" s="2" t="str">
        <f t="shared" si="164"/>
        <v/>
      </c>
      <c r="O1557" s="2">
        <v>20</v>
      </c>
      <c r="P1557" s="3">
        <v>19</v>
      </c>
      <c r="Q1557" s="3">
        <f t="shared" si="165"/>
        <v>380</v>
      </c>
      <c r="R1557" s="3" t="str">
        <f t="shared" si="166"/>
        <v>ITA-zan pin SPA-19</v>
      </c>
      <c r="S1557" s="3" t="str">
        <f t="shared" si="167"/>
        <v>831</v>
      </c>
    </row>
    <row r="1558" spans="1:19" ht="12.75" customHeight="1" x14ac:dyDescent="0.3">
      <c r="A1558" s="2">
        <v>1560</v>
      </c>
      <c r="B1558" s="2" t="s">
        <v>749</v>
      </c>
      <c r="C1558" s="8" t="s">
        <v>8</v>
      </c>
      <c r="D1558" s="2" t="s">
        <v>94</v>
      </c>
      <c r="E1558" s="7" t="s">
        <v>10</v>
      </c>
      <c r="F1558" s="2">
        <v>0</v>
      </c>
      <c r="G1558" s="3">
        <v>22</v>
      </c>
      <c r="H1558" s="3" t="s">
        <v>10</v>
      </c>
      <c r="J1558" s="2">
        <v>1560</v>
      </c>
      <c r="K1558" s="2" t="str">
        <f t="shared" si="161"/>
        <v>C1273231</v>
      </c>
      <c r="L1558" s="2" t="str">
        <f t="shared" si="162"/>
        <v>ITA</v>
      </c>
      <c r="M1558" s="2" t="str">
        <f t="shared" si="163"/>
        <v>zan SPA</v>
      </c>
      <c r="N1558" s="2" t="str">
        <f t="shared" si="164"/>
        <v>terminato</v>
      </c>
      <c r="O1558" s="2">
        <v>0</v>
      </c>
      <c r="P1558" s="3">
        <v>22</v>
      </c>
      <c r="Q1558" s="3" t="str">
        <f t="shared" si="165"/>
        <v/>
      </c>
      <c r="R1558" s="3" t="str">
        <f t="shared" si="166"/>
        <v>ITA-zan SPA-22</v>
      </c>
      <c r="S1558" s="3" t="str">
        <f t="shared" si="167"/>
        <v>273</v>
      </c>
    </row>
    <row r="1559" spans="1:19" ht="12.75" customHeight="1" x14ac:dyDescent="0.3">
      <c r="A1559" s="2">
        <v>1561</v>
      </c>
      <c r="B1559" s="2" t="s">
        <v>749</v>
      </c>
      <c r="C1559" s="8" t="s">
        <v>8</v>
      </c>
      <c r="D1559" s="2" t="s">
        <v>94</v>
      </c>
      <c r="F1559" s="2">
        <v>20</v>
      </c>
      <c r="G1559" s="3">
        <v>17</v>
      </c>
      <c r="H1559" s="3" t="str">
        <f>IF(E1559="","non terminato","terminato")</f>
        <v>non terminato</v>
      </c>
      <c r="J1559" s="2">
        <v>1561</v>
      </c>
      <c r="K1559" s="2" t="str">
        <f t="shared" si="161"/>
        <v>C1273231</v>
      </c>
      <c r="L1559" s="2" t="str">
        <f t="shared" si="162"/>
        <v>ITA</v>
      </c>
      <c r="M1559" s="2" t="str">
        <f t="shared" si="163"/>
        <v>zan SPA</v>
      </c>
      <c r="N1559" s="2" t="str">
        <f t="shared" si="164"/>
        <v/>
      </c>
      <c r="O1559" s="2">
        <v>20</v>
      </c>
      <c r="P1559" s="3">
        <v>17</v>
      </c>
      <c r="Q1559" s="3">
        <f t="shared" si="165"/>
        <v>340</v>
      </c>
      <c r="R1559" s="3" t="str">
        <f t="shared" si="166"/>
        <v>ITA-zan SPA-17</v>
      </c>
      <c r="S1559" s="3" t="str">
        <f t="shared" si="167"/>
        <v>273</v>
      </c>
    </row>
    <row r="1560" spans="1:19" ht="12.75" customHeight="1" x14ac:dyDescent="0.3">
      <c r="A1560" s="2">
        <v>1562</v>
      </c>
      <c r="B1560" s="2" t="s">
        <v>749</v>
      </c>
      <c r="C1560" s="8" t="s">
        <v>8</v>
      </c>
      <c r="D1560" s="2" t="s">
        <v>94</v>
      </c>
      <c r="F1560" s="2">
        <v>30</v>
      </c>
      <c r="G1560" s="3">
        <v>17</v>
      </c>
      <c r="H1560" s="3" t="str">
        <f>IF(E1560="","non terminato","terminato")</f>
        <v>non terminato</v>
      </c>
      <c r="J1560" s="2">
        <v>1562</v>
      </c>
      <c r="K1560" s="2" t="str">
        <f t="shared" si="161"/>
        <v>C1273231</v>
      </c>
      <c r="L1560" s="2" t="str">
        <f t="shared" si="162"/>
        <v>ITA</v>
      </c>
      <c r="M1560" s="2" t="str">
        <f t="shared" si="163"/>
        <v>zan SPA</v>
      </c>
      <c r="N1560" s="2" t="str">
        <f t="shared" si="164"/>
        <v/>
      </c>
      <c r="O1560" s="2">
        <v>30</v>
      </c>
      <c r="P1560" s="3">
        <v>17</v>
      </c>
      <c r="Q1560" s="3">
        <f t="shared" si="165"/>
        <v>510</v>
      </c>
      <c r="R1560" s="3" t="str">
        <f t="shared" si="166"/>
        <v>ITA-zan SPA-17</v>
      </c>
      <c r="S1560" s="3" t="str">
        <f t="shared" si="167"/>
        <v>273</v>
      </c>
    </row>
    <row r="1561" spans="1:19" ht="12.75" customHeight="1" x14ac:dyDescent="0.3">
      <c r="A1561" s="2">
        <v>1563</v>
      </c>
      <c r="B1561" s="2" t="s">
        <v>750</v>
      </c>
      <c r="C1561" s="8" t="s">
        <v>8</v>
      </c>
      <c r="D1561" s="2" t="s">
        <v>94</v>
      </c>
      <c r="F1561" s="2">
        <v>30</v>
      </c>
      <c r="G1561" s="3">
        <v>13</v>
      </c>
      <c r="H1561" s="3" t="str">
        <f>IF(E1561="","non terminato","terminato")</f>
        <v>non terminato</v>
      </c>
      <c r="J1561" s="2">
        <v>1563</v>
      </c>
      <c r="K1561" s="2" t="str">
        <f t="shared" si="161"/>
        <v>A9928428</v>
      </c>
      <c r="L1561" s="2" t="str">
        <f t="shared" si="162"/>
        <v>ITA</v>
      </c>
      <c r="M1561" s="2" t="str">
        <f t="shared" si="163"/>
        <v>zan SPA</v>
      </c>
      <c r="N1561" s="2" t="str">
        <f t="shared" si="164"/>
        <v/>
      </c>
      <c r="O1561" s="2">
        <v>30</v>
      </c>
      <c r="P1561" s="3">
        <v>13</v>
      </c>
      <c r="Q1561" s="3">
        <f t="shared" si="165"/>
        <v>390</v>
      </c>
      <c r="R1561" s="3" t="str">
        <f t="shared" si="166"/>
        <v>ITA-zan SPA-13</v>
      </c>
      <c r="S1561" s="3" t="str">
        <f t="shared" si="167"/>
        <v>928</v>
      </c>
    </row>
    <row r="1562" spans="1:19" ht="12.75" customHeight="1" x14ac:dyDescent="0.3">
      <c r="A1562" s="2">
        <v>1564</v>
      </c>
      <c r="B1562" s="2" t="s">
        <v>750</v>
      </c>
      <c r="C1562" s="8" t="s">
        <v>8</v>
      </c>
      <c r="D1562" s="2" t="s">
        <v>94</v>
      </c>
      <c r="E1562" s="7" t="s">
        <v>10</v>
      </c>
      <c r="F1562" s="2">
        <v>0</v>
      </c>
      <c r="G1562" s="3">
        <v>14</v>
      </c>
      <c r="H1562" s="3" t="s">
        <v>10</v>
      </c>
      <c r="J1562" s="2">
        <v>1564</v>
      </c>
      <c r="K1562" s="2" t="str">
        <f t="shared" si="161"/>
        <v>A9928428</v>
      </c>
      <c r="L1562" s="2" t="str">
        <f t="shared" si="162"/>
        <v>ITA</v>
      </c>
      <c r="M1562" s="2" t="str">
        <f t="shared" si="163"/>
        <v>zan SPA</v>
      </c>
      <c r="N1562" s="2" t="str">
        <f t="shared" si="164"/>
        <v>terminato</v>
      </c>
      <c r="O1562" s="2">
        <v>0</v>
      </c>
      <c r="P1562" s="3">
        <v>14</v>
      </c>
      <c r="Q1562" s="3" t="str">
        <f t="shared" si="165"/>
        <v/>
      </c>
      <c r="R1562" s="3" t="str">
        <f t="shared" si="166"/>
        <v>ITA-zan SPA-14</v>
      </c>
      <c r="S1562" s="3" t="str">
        <f t="shared" si="167"/>
        <v>928</v>
      </c>
    </row>
    <row r="1563" spans="1:19" ht="12.75" customHeight="1" x14ac:dyDescent="0.3">
      <c r="A1563" s="2">
        <v>1565</v>
      </c>
      <c r="B1563" s="2" t="s">
        <v>750</v>
      </c>
      <c r="C1563" s="8" t="s">
        <v>8</v>
      </c>
      <c r="D1563" s="2" t="s">
        <v>94</v>
      </c>
      <c r="F1563" s="2">
        <v>20</v>
      </c>
      <c r="G1563" s="3">
        <v>28</v>
      </c>
      <c r="H1563" s="3" t="str">
        <f>IF(E1563="","non terminato","terminato")</f>
        <v>non terminato</v>
      </c>
      <c r="J1563" s="2">
        <v>1565</v>
      </c>
      <c r="K1563" s="2" t="str">
        <f t="shared" si="161"/>
        <v>A9928428</v>
      </c>
      <c r="L1563" s="2" t="str">
        <f t="shared" si="162"/>
        <v>ITA</v>
      </c>
      <c r="M1563" s="2" t="str">
        <f t="shared" si="163"/>
        <v>zan SPA</v>
      </c>
      <c r="N1563" s="2" t="str">
        <f t="shared" si="164"/>
        <v/>
      </c>
      <c r="O1563" s="2">
        <v>20</v>
      </c>
      <c r="P1563" s="3">
        <v>28</v>
      </c>
      <c r="Q1563" s="3">
        <f t="shared" si="165"/>
        <v>560</v>
      </c>
      <c r="R1563" s="3" t="str">
        <f t="shared" si="166"/>
        <v>ITA-zan SPA-28</v>
      </c>
      <c r="S1563" s="3" t="str">
        <f t="shared" si="167"/>
        <v>928</v>
      </c>
    </row>
    <row r="1564" spans="1:19" ht="12.75" customHeight="1" x14ac:dyDescent="0.3">
      <c r="A1564" s="2">
        <v>1566</v>
      </c>
      <c r="B1564" s="2" t="s">
        <v>751</v>
      </c>
      <c r="C1564" s="8" t="s">
        <v>8</v>
      </c>
      <c r="D1564" s="2" t="s">
        <v>9</v>
      </c>
      <c r="E1564" s="7" t="s">
        <v>10</v>
      </c>
      <c r="F1564" s="2">
        <v>0</v>
      </c>
      <c r="G1564" s="3">
        <v>17</v>
      </c>
      <c r="H1564" s="3" t="s">
        <v>10</v>
      </c>
      <c r="J1564" s="2">
        <v>1566</v>
      </c>
      <c r="K1564" s="2" t="str">
        <f t="shared" si="161"/>
        <v>C6376218</v>
      </c>
      <c r="L1564" s="2" t="str">
        <f t="shared" si="162"/>
        <v>ITA</v>
      </c>
      <c r="M1564" s="2" t="str">
        <f t="shared" si="163"/>
        <v>SG</v>
      </c>
      <c r="N1564" s="2" t="str">
        <f t="shared" si="164"/>
        <v>terminato</v>
      </c>
      <c r="O1564" s="2">
        <v>0</v>
      </c>
      <c r="P1564" s="3">
        <v>17</v>
      </c>
      <c r="Q1564" s="3" t="str">
        <f t="shared" si="165"/>
        <v/>
      </c>
      <c r="R1564" s="3" t="str">
        <f t="shared" si="166"/>
        <v>ITA-SG-17</v>
      </c>
      <c r="S1564" s="3" t="str">
        <f t="shared" si="167"/>
        <v>376</v>
      </c>
    </row>
    <row r="1565" spans="1:19" ht="12.75" customHeight="1" x14ac:dyDescent="0.3">
      <c r="A1565" s="2">
        <v>1567</v>
      </c>
      <c r="B1565" s="2" t="s">
        <v>751</v>
      </c>
      <c r="C1565" s="8" t="s">
        <v>8</v>
      </c>
      <c r="D1565" s="2" t="s">
        <v>9</v>
      </c>
      <c r="F1565" s="2">
        <v>20</v>
      </c>
      <c r="G1565" s="3">
        <v>18</v>
      </c>
      <c r="H1565" s="3" t="str">
        <f>IF(E1565="","non terminato","terminato")</f>
        <v>non terminato</v>
      </c>
      <c r="J1565" s="2">
        <v>1567</v>
      </c>
      <c r="K1565" s="2" t="str">
        <f t="shared" si="161"/>
        <v>C6376218</v>
      </c>
      <c r="L1565" s="2" t="str">
        <f t="shared" si="162"/>
        <v>ITA</v>
      </c>
      <c r="M1565" s="2" t="str">
        <f t="shared" si="163"/>
        <v>SG</v>
      </c>
      <c r="N1565" s="2" t="str">
        <f t="shared" si="164"/>
        <v/>
      </c>
      <c r="O1565" s="2">
        <v>20</v>
      </c>
      <c r="P1565" s="3">
        <v>18</v>
      </c>
      <c r="Q1565" s="3">
        <f t="shared" si="165"/>
        <v>360</v>
      </c>
      <c r="R1565" s="3" t="str">
        <f t="shared" si="166"/>
        <v>ITA-SG-18</v>
      </c>
      <c r="S1565" s="3" t="str">
        <f t="shared" si="167"/>
        <v>376</v>
      </c>
    </row>
    <row r="1566" spans="1:19" ht="12.75" customHeight="1" x14ac:dyDescent="0.3">
      <c r="A1566" s="2">
        <v>1568</v>
      </c>
      <c r="B1566" s="2" t="s">
        <v>751</v>
      </c>
      <c r="C1566" s="8" t="s">
        <v>8</v>
      </c>
      <c r="D1566" s="2" t="s">
        <v>9</v>
      </c>
      <c r="F1566" s="2">
        <v>30</v>
      </c>
      <c r="G1566" s="3">
        <v>24</v>
      </c>
      <c r="H1566" s="3" t="str">
        <f>IF(E1566="","non terminato","terminato")</f>
        <v>non terminato</v>
      </c>
      <c r="J1566" s="2">
        <v>1568</v>
      </c>
      <c r="K1566" s="2" t="str">
        <f t="shared" si="161"/>
        <v>C6376218</v>
      </c>
      <c r="L1566" s="2" t="str">
        <f t="shared" si="162"/>
        <v>ITA</v>
      </c>
      <c r="M1566" s="2" t="str">
        <f t="shared" si="163"/>
        <v>SG</v>
      </c>
      <c r="N1566" s="2" t="str">
        <f t="shared" si="164"/>
        <v/>
      </c>
      <c r="O1566" s="2">
        <v>30</v>
      </c>
      <c r="P1566" s="3">
        <v>24</v>
      </c>
      <c r="Q1566" s="3">
        <f t="shared" si="165"/>
        <v>720</v>
      </c>
      <c r="R1566" s="3" t="str">
        <f t="shared" si="166"/>
        <v>ITA-SG-24</v>
      </c>
      <c r="S1566" s="3" t="str">
        <f t="shared" si="167"/>
        <v>376</v>
      </c>
    </row>
    <row r="1567" spans="1:19" ht="12.75" customHeight="1" x14ac:dyDescent="0.3">
      <c r="A1567" s="2">
        <v>1569</v>
      </c>
      <c r="B1567" s="2" t="s">
        <v>752</v>
      </c>
      <c r="C1567" s="8" t="s">
        <v>8</v>
      </c>
      <c r="D1567" s="2" t="s">
        <v>44</v>
      </c>
      <c r="F1567" s="2">
        <v>20</v>
      </c>
      <c r="G1567" s="3">
        <v>22</v>
      </c>
      <c r="H1567" s="3" t="str">
        <f>IF(E1567="","non terminato","terminato")</f>
        <v>non terminato</v>
      </c>
      <c r="J1567" s="2">
        <v>1569</v>
      </c>
      <c r="K1567" s="2" t="str">
        <f t="shared" si="161"/>
        <v>G2392355</v>
      </c>
      <c r="L1567" s="2" t="str">
        <f t="shared" si="162"/>
        <v>ITA</v>
      </c>
      <c r="M1567" s="2" t="str">
        <f t="shared" si="163"/>
        <v>zan pin SPA</v>
      </c>
      <c r="N1567" s="2" t="str">
        <f t="shared" si="164"/>
        <v/>
      </c>
      <c r="O1567" s="2">
        <v>20</v>
      </c>
      <c r="P1567" s="3">
        <v>22</v>
      </c>
      <c r="Q1567" s="3">
        <f t="shared" si="165"/>
        <v>440</v>
      </c>
      <c r="R1567" s="3" t="str">
        <f t="shared" si="166"/>
        <v>ITA-zan pin SPA-22</v>
      </c>
      <c r="S1567" s="3" t="str">
        <f t="shared" si="167"/>
        <v>392</v>
      </c>
    </row>
    <row r="1568" spans="1:19" ht="12.75" customHeight="1" x14ac:dyDescent="0.3">
      <c r="A1568" s="2">
        <v>1570</v>
      </c>
      <c r="B1568" s="2" t="s">
        <v>752</v>
      </c>
      <c r="C1568" s="8" t="s">
        <v>8</v>
      </c>
      <c r="D1568" s="2" t="s">
        <v>44</v>
      </c>
      <c r="F1568" s="2">
        <v>20</v>
      </c>
      <c r="G1568" s="3">
        <v>29</v>
      </c>
      <c r="H1568" s="3" t="str">
        <f>IF(E1568="","non terminato","terminato")</f>
        <v>non terminato</v>
      </c>
      <c r="J1568" s="2">
        <v>1570</v>
      </c>
      <c r="K1568" s="2" t="str">
        <f t="shared" si="161"/>
        <v>G2392355</v>
      </c>
      <c r="L1568" s="2" t="str">
        <f t="shared" si="162"/>
        <v>ITA</v>
      </c>
      <c r="M1568" s="2" t="str">
        <f t="shared" si="163"/>
        <v>zan pin SPA</v>
      </c>
      <c r="N1568" s="2" t="str">
        <f t="shared" si="164"/>
        <v/>
      </c>
      <c r="O1568" s="2">
        <v>20</v>
      </c>
      <c r="P1568" s="3">
        <v>29</v>
      </c>
      <c r="Q1568" s="3">
        <f t="shared" si="165"/>
        <v>580</v>
      </c>
      <c r="R1568" s="3" t="str">
        <f t="shared" si="166"/>
        <v>ITA-zan pin SPA-29</v>
      </c>
      <c r="S1568" s="3" t="str">
        <f t="shared" si="167"/>
        <v>392</v>
      </c>
    </row>
    <row r="1569" spans="1:19" ht="12.75" customHeight="1" x14ac:dyDescent="0.3">
      <c r="A1569" s="2">
        <v>1571</v>
      </c>
      <c r="B1569" s="2" t="s">
        <v>752</v>
      </c>
      <c r="C1569" s="8" t="s">
        <v>8</v>
      </c>
      <c r="D1569" s="2" t="s">
        <v>44</v>
      </c>
      <c r="F1569" s="2">
        <v>30</v>
      </c>
      <c r="G1569" s="3">
        <v>35</v>
      </c>
      <c r="H1569" s="3" t="str">
        <f>IF(E1569="","non terminato","terminato")</f>
        <v>non terminato</v>
      </c>
      <c r="J1569" s="2">
        <v>1571</v>
      </c>
      <c r="K1569" s="2" t="str">
        <f t="shared" si="161"/>
        <v>G2392355</v>
      </c>
      <c r="L1569" s="2" t="str">
        <f t="shared" si="162"/>
        <v>ITA</v>
      </c>
      <c r="M1569" s="2" t="str">
        <f t="shared" si="163"/>
        <v>zan pin SPA</v>
      </c>
      <c r="N1569" s="2" t="str">
        <f t="shared" si="164"/>
        <v/>
      </c>
      <c r="O1569" s="2">
        <v>30</v>
      </c>
      <c r="P1569" s="3">
        <v>35</v>
      </c>
      <c r="Q1569" s="3">
        <f t="shared" si="165"/>
        <v>1050</v>
      </c>
      <c r="R1569" s="3" t="str">
        <f t="shared" si="166"/>
        <v>ITA-zan pin SPA-35</v>
      </c>
      <c r="S1569" s="3" t="str">
        <f t="shared" si="167"/>
        <v>392</v>
      </c>
    </row>
    <row r="1570" spans="1:19" ht="12.75" customHeight="1" x14ac:dyDescent="0.3">
      <c r="A1570" s="2">
        <v>1572</v>
      </c>
      <c r="B1570" s="2" t="s">
        <v>752</v>
      </c>
      <c r="C1570" s="8" t="s">
        <v>8</v>
      </c>
      <c r="D1570" s="2" t="s">
        <v>44</v>
      </c>
      <c r="E1570" s="7" t="s">
        <v>10</v>
      </c>
      <c r="F1570" s="2">
        <v>0</v>
      </c>
      <c r="G1570" s="3">
        <v>18</v>
      </c>
      <c r="H1570" s="3" t="s">
        <v>10</v>
      </c>
      <c r="J1570" s="2">
        <v>1572</v>
      </c>
      <c r="K1570" s="2" t="str">
        <f t="shared" si="161"/>
        <v>G2392355</v>
      </c>
      <c r="L1570" s="2" t="str">
        <f t="shared" si="162"/>
        <v>ITA</v>
      </c>
      <c r="M1570" s="2" t="str">
        <f t="shared" si="163"/>
        <v>zan pin SPA</v>
      </c>
      <c r="N1570" s="2" t="str">
        <f t="shared" si="164"/>
        <v>terminato</v>
      </c>
      <c r="O1570" s="2">
        <v>0</v>
      </c>
      <c r="P1570" s="3">
        <v>18</v>
      </c>
      <c r="Q1570" s="3" t="str">
        <f t="shared" si="165"/>
        <v/>
      </c>
      <c r="R1570" s="3" t="str">
        <f t="shared" si="166"/>
        <v>ITA-zan pin SPA-18</v>
      </c>
      <c r="S1570" s="3" t="str">
        <f t="shared" si="167"/>
        <v>392</v>
      </c>
    </row>
    <row r="1571" spans="1:19" ht="12.75" customHeight="1" x14ac:dyDescent="0.3">
      <c r="A1571" s="2">
        <v>1573</v>
      </c>
      <c r="B1571" s="2" t="s">
        <v>753</v>
      </c>
      <c r="C1571" s="8" t="s">
        <v>8</v>
      </c>
      <c r="D1571" s="2" t="s">
        <v>44</v>
      </c>
      <c r="E1571" s="7" t="s">
        <v>10</v>
      </c>
      <c r="F1571" s="2">
        <v>0</v>
      </c>
      <c r="G1571" s="3">
        <v>15</v>
      </c>
      <c r="H1571" s="3" t="s">
        <v>10</v>
      </c>
      <c r="J1571" s="2">
        <v>1573</v>
      </c>
      <c r="K1571" s="2" t="str">
        <f t="shared" si="161"/>
        <v>F2357976</v>
      </c>
      <c r="L1571" s="2" t="str">
        <f t="shared" si="162"/>
        <v>ITA</v>
      </c>
      <c r="M1571" s="2" t="str">
        <f t="shared" si="163"/>
        <v>zan pin SPA</v>
      </c>
      <c r="N1571" s="2" t="str">
        <f t="shared" si="164"/>
        <v>terminato</v>
      </c>
      <c r="O1571" s="2">
        <v>0</v>
      </c>
      <c r="P1571" s="3">
        <v>15</v>
      </c>
      <c r="Q1571" s="3" t="str">
        <f t="shared" si="165"/>
        <v/>
      </c>
      <c r="R1571" s="3" t="str">
        <f t="shared" si="166"/>
        <v>ITA-zan pin SPA-15</v>
      </c>
      <c r="S1571" s="3" t="str">
        <f t="shared" si="167"/>
        <v>357</v>
      </c>
    </row>
    <row r="1572" spans="1:19" ht="12.75" customHeight="1" x14ac:dyDescent="0.3">
      <c r="A1572" s="2">
        <v>1574</v>
      </c>
      <c r="B1572" s="2" t="s">
        <v>753</v>
      </c>
      <c r="C1572" s="8" t="s">
        <v>8</v>
      </c>
      <c r="D1572" s="2" t="s">
        <v>44</v>
      </c>
      <c r="F1572" s="2">
        <v>30</v>
      </c>
      <c r="G1572" s="3">
        <v>29</v>
      </c>
      <c r="H1572" s="3" t="str">
        <f>IF(E1572="","non terminato","terminato")</f>
        <v>non terminato</v>
      </c>
      <c r="J1572" s="2">
        <v>1574</v>
      </c>
      <c r="K1572" s="2" t="str">
        <f t="shared" si="161"/>
        <v>F2357976</v>
      </c>
      <c r="L1572" s="2" t="str">
        <f t="shared" si="162"/>
        <v>ITA</v>
      </c>
      <c r="M1572" s="2" t="str">
        <f t="shared" si="163"/>
        <v>zan pin SPA</v>
      </c>
      <c r="N1572" s="2" t="str">
        <f t="shared" si="164"/>
        <v/>
      </c>
      <c r="O1572" s="2">
        <v>30</v>
      </c>
      <c r="P1572" s="3">
        <v>29</v>
      </c>
      <c r="Q1572" s="3">
        <f t="shared" si="165"/>
        <v>870</v>
      </c>
      <c r="R1572" s="3" t="str">
        <f t="shared" si="166"/>
        <v>ITA-zan pin SPA-29</v>
      </c>
      <c r="S1572" s="3" t="str">
        <f t="shared" si="167"/>
        <v>357</v>
      </c>
    </row>
    <row r="1573" spans="1:19" ht="12.75" customHeight="1" x14ac:dyDescent="0.3">
      <c r="A1573" s="2">
        <v>1575</v>
      </c>
      <c r="B1573" s="2" t="s">
        <v>754</v>
      </c>
      <c r="C1573" s="8" t="s">
        <v>8</v>
      </c>
      <c r="D1573" s="2" t="s">
        <v>9</v>
      </c>
      <c r="E1573" s="7" t="s">
        <v>10</v>
      </c>
      <c r="F1573" s="2">
        <v>0</v>
      </c>
      <c r="G1573" s="3">
        <v>35</v>
      </c>
      <c r="H1573" s="3" t="s">
        <v>10</v>
      </c>
      <c r="J1573" s="2">
        <v>1575</v>
      </c>
      <c r="K1573" s="2" t="str">
        <f t="shared" si="161"/>
        <v>L5097597</v>
      </c>
      <c r="L1573" s="2" t="str">
        <f t="shared" si="162"/>
        <v>ITA</v>
      </c>
      <c r="M1573" s="2" t="str">
        <f t="shared" si="163"/>
        <v>SG</v>
      </c>
      <c r="N1573" s="2" t="str">
        <f t="shared" si="164"/>
        <v>terminato</v>
      </c>
      <c r="O1573" s="2">
        <v>0</v>
      </c>
      <c r="P1573" s="3">
        <v>35</v>
      </c>
      <c r="Q1573" s="3" t="str">
        <f t="shared" si="165"/>
        <v/>
      </c>
      <c r="R1573" s="3" t="str">
        <f t="shared" si="166"/>
        <v>ITA-SG-35</v>
      </c>
      <c r="S1573" s="3" t="str">
        <f t="shared" si="167"/>
        <v>097</v>
      </c>
    </row>
    <row r="1574" spans="1:19" ht="12.75" customHeight="1" x14ac:dyDescent="0.3">
      <c r="A1574" s="2">
        <v>1576</v>
      </c>
      <c r="B1574" s="2" t="s">
        <v>755</v>
      </c>
      <c r="C1574" s="8" t="s">
        <v>8</v>
      </c>
      <c r="D1574" s="2" t="s">
        <v>44</v>
      </c>
      <c r="E1574" s="7" t="s">
        <v>10</v>
      </c>
      <c r="F1574" s="2">
        <v>0</v>
      </c>
      <c r="G1574" s="3">
        <v>33</v>
      </c>
      <c r="H1574" s="3" t="s">
        <v>10</v>
      </c>
      <c r="J1574" s="2">
        <v>1576</v>
      </c>
      <c r="K1574" s="2" t="str">
        <f t="shared" si="161"/>
        <v>P7538673</v>
      </c>
      <c r="L1574" s="2" t="str">
        <f t="shared" si="162"/>
        <v>ITA</v>
      </c>
      <c r="M1574" s="2" t="str">
        <f t="shared" si="163"/>
        <v>zan pin SPA</v>
      </c>
      <c r="N1574" s="2" t="str">
        <f t="shared" si="164"/>
        <v>terminato</v>
      </c>
      <c r="O1574" s="2">
        <v>0</v>
      </c>
      <c r="P1574" s="3">
        <v>33</v>
      </c>
      <c r="Q1574" s="3" t="str">
        <f t="shared" si="165"/>
        <v/>
      </c>
      <c r="R1574" s="3" t="str">
        <f t="shared" si="166"/>
        <v>ITA-zan pin SPA-33</v>
      </c>
      <c r="S1574" s="3" t="str">
        <f t="shared" si="167"/>
        <v>538</v>
      </c>
    </row>
    <row r="1575" spans="1:19" ht="12.75" customHeight="1" x14ac:dyDescent="0.3">
      <c r="A1575" s="2">
        <v>1577</v>
      </c>
      <c r="B1575" s="2" t="s">
        <v>756</v>
      </c>
      <c r="C1575" s="8" t="s">
        <v>8</v>
      </c>
      <c r="D1575" s="2" t="s">
        <v>9</v>
      </c>
      <c r="E1575" s="7" t="s">
        <v>10</v>
      </c>
      <c r="F1575" s="2">
        <v>0</v>
      </c>
      <c r="G1575" s="3">
        <v>36</v>
      </c>
      <c r="H1575" s="3" t="s">
        <v>10</v>
      </c>
      <c r="J1575" s="2">
        <v>1577</v>
      </c>
      <c r="K1575" s="2" t="str">
        <f t="shared" si="161"/>
        <v>C8060737</v>
      </c>
      <c r="L1575" s="2" t="str">
        <f t="shared" si="162"/>
        <v>ITA</v>
      </c>
      <c r="M1575" s="2" t="str">
        <f t="shared" si="163"/>
        <v>SG</v>
      </c>
      <c r="N1575" s="2" t="str">
        <f t="shared" si="164"/>
        <v>terminato</v>
      </c>
      <c r="O1575" s="2">
        <v>0</v>
      </c>
      <c r="P1575" s="3">
        <v>36</v>
      </c>
      <c r="Q1575" s="3" t="str">
        <f t="shared" si="165"/>
        <v/>
      </c>
      <c r="R1575" s="3" t="str">
        <f t="shared" si="166"/>
        <v>ITA-SG-36</v>
      </c>
      <c r="S1575" s="3" t="str">
        <f t="shared" si="167"/>
        <v>060</v>
      </c>
    </row>
    <row r="1576" spans="1:19" ht="12.75" customHeight="1" x14ac:dyDescent="0.3">
      <c r="A1576" s="2">
        <v>1578</v>
      </c>
      <c r="B1576" s="2" t="s">
        <v>757</v>
      </c>
      <c r="C1576" s="8" t="s">
        <v>8</v>
      </c>
      <c r="D1576" s="2" t="s">
        <v>62</v>
      </c>
      <c r="F1576" s="2">
        <v>20</v>
      </c>
      <c r="G1576" s="3">
        <v>27</v>
      </c>
      <c r="H1576" s="3" t="str">
        <f>IF(E1576="","non terminato","terminato")</f>
        <v>non terminato</v>
      </c>
      <c r="J1576" s="2">
        <v>1578</v>
      </c>
      <c r="K1576" s="2" t="str">
        <f t="shared" si="161"/>
        <v>R8155696</v>
      </c>
      <c r="L1576" s="2" t="str">
        <f t="shared" si="162"/>
        <v>ITA</v>
      </c>
      <c r="M1576" s="2" t="str">
        <f t="shared" si="163"/>
        <v>zan PAM</v>
      </c>
      <c r="N1576" s="2" t="str">
        <f t="shared" si="164"/>
        <v/>
      </c>
      <c r="O1576" s="2">
        <v>20</v>
      </c>
      <c r="P1576" s="3">
        <v>27</v>
      </c>
      <c r="Q1576" s="3">
        <f t="shared" si="165"/>
        <v>540</v>
      </c>
      <c r="R1576" s="3" t="str">
        <f t="shared" si="166"/>
        <v>ITA-zan PAM-27</v>
      </c>
      <c r="S1576" s="3" t="str">
        <f t="shared" si="167"/>
        <v>155</v>
      </c>
    </row>
    <row r="1577" spans="1:19" ht="12.75" customHeight="1" x14ac:dyDescent="0.3">
      <c r="A1577" s="2">
        <v>1579</v>
      </c>
      <c r="B1577" s="2" t="s">
        <v>757</v>
      </c>
      <c r="C1577" s="8" t="s">
        <v>8</v>
      </c>
      <c r="D1577" s="2" t="s">
        <v>62</v>
      </c>
      <c r="E1577" s="7" t="s">
        <v>10</v>
      </c>
      <c r="F1577" s="2">
        <v>0</v>
      </c>
      <c r="G1577" s="3">
        <v>36</v>
      </c>
      <c r="H1577" s="3" t="s">
        <v>10</v>
      </c>
      <c r="J1577" s="2">
        <v>1579</v>
      </c>
      <c r="K1577" s="2" t="str">
        <f t="shared" si="161"/>
        <v>R8155696</v>
      </c>
      <c r="L1577" s="2" t="str">
        <f t="shared" si="162"/>
        <v>ITA</v>
      </c>
      <c r="M1577" s="2" t="str">
        <f t="shared" si="163"/>
        <v>zan PAM</v>
      </c>
      <c r="N1577" s="2" t="str">
        <f t="shared" si="164"/>
        <v>terminato</v>
      </c>
      <c r="O1577" s="2">
        <v>0</v>
      </c>
      <c r="P1577" s="3">
        <v>36</v>
      </c>
      <c r="Q1577" s="3" t="str">
        <f t="shared" si="165"/>
        <v/>
      </c>
      <c r="R1577" s="3" t="str">
        <f t="shared" si="166"/>
        <v>ITA-zan PAM-36</v>
      </c>
      <c r="S1577" s="3" t="str">
        <f t="shared" si="167"/>
        <v>155</v>
      </c>
    </row>
    <row r="1578" spans="1:19" ht="12.75" customHeight="1" x14ac:dyDescent="0.3">
      <c r="A1578" s="2">
        <v>1580</v>
      </c>
      <c r="B1578" s="2" t="s">
        <v>757</v>
      </c>
      <c r="C1578" s="8" t="s">
        <v>8</v>
      </c>
      <c r="D1578" s="2" t="s">
        <v>62</v>
      </c>
      <c r="F1578" s="2">
        <v>30</v>
      </c>
      <c r="G1578" s="3">
        <v>26</v>
      </c>
      <c r="H1578" s="3" t="str">
        <f>IF(E1578="","non terminato","terminato")</f>
        <v>non terminato</v>
      </c>
      <c r="J1578" s="2">
        <v>1580</v>
      </c>
      <c r="K1578" s="2" t="str">
        <f t="shared" si="161"/>
        <v>R8155696</v>
      </c>
      <c r="L1578" s="2" t="str">
        <f t="shared" si="162"/>
        <v>ITA</v>
      </c>
      <c r="M1578" s="2" t="str">
        <f t="shared" si="163"/>
        <v>zan PAM</v>
      </c>
      <c r="N1578" s="2" t="str">
        <f t="shared" si="164"/>
        <v/>
      </c>
      <c r="O1578" s="2">
        <v>30</v>
      </c>
      <c r="P1578" s="3">
        <v>26</v>
      </c>
      <c r="Q1578" s="3">
        <f t="shared" si="165"/>
        <v>780</v>
      </c>
      <c r="R1578" s="3" t="str">
        <f t="shared" si="166"/>
        <v>ITA-zan PAM-26</v>
      </c>
      <c r="S1578" s="3" t="str">
        <f t="shared" si="167"/>
        <v>155</v>
      </c>
    </row>
    <row r="1579" spans="1:19" ht="12.75" customHeight="1" x14ac:dyDescent="0.3">
      <c r="A1579" s="2">
        <v>1581</v>
      </c>
      <c r="B1579" s="2" t="s">
        <v>758</v>
      </c>
      <c r="C1579" s="8" t="s">
        <v>8</v>
      </c>
      <c r="D1579" s="2" t="s">
        <v>33</v>
      </c>
      <c r="F1579" s="2">
        <v>20</v>
      </c>
      <c r="G1579" s="3">
        <v>19</v>
      </c>
      <c r="H1579" s="3" t="str">
        <f>IF(E1579="","non terminato","terminato")</f>
        <v>non terminato</v>
      </c>
      <c r="J1579" s="2">
        <v>1581</v>
      </c>
      <c r="K1579" s="2" t="str">
        <f t="shared" si="161"/>
        <v>C2047397</v>
      </c>
      <c r="L1579" s="2" t="str">
        <f t="shared" si="162"/>
        <v>ITA</v>
      </c>
      <c r="M1579" s="2" t="str">
        <f t="shared" si="163"/>
        <v>zan VETRI</v>
      </c>
      <c r="N1579" s="2" t="str">
        <f t="shared" si="164"/>
        <v/>
      </c>
      <c r="O1579" s="2">
        <v>20</v>
      </c>
      <c r="P1579" s="3">
        <v>19</v>
      </c>
      <c r="Q1579" s="3">
        <f t="shared" si="165"/>
        <v>380</v>
      </c>
      <c r="R1579" s="3" t="str">
        <f t="shared" si="166"/>
        <v>ITA-zan VETRI-19</v>
      </c>
      <c r="S1579" s="3" t="str">
        <f t="shared" si="167"/>
        <v>047</v>
      </c>
    </row>
    <row r="1580" spans="1:19" ht="12.75" customHeight="1" x14ac:dyDescent="0.3">
      <c r="A1580" s="2">
        <v>1582</v>
      </c>
      <c r="B1580" s="2" t="s">
        <v>758</v>
      </c>
      <c r="C1580" s="8" t="s">
        <v>8</v>
      </c>
      <c r="D1580" s="2" t="s">
        <v>33</v>
      </c>
      <c r="E1580" s="7" t="s">
        <v>10</v>
      </c>
      <c r="F1580" s="2">
        <v>0</v>
      </c>
      <c r="G1580" s="3">
        <v>23</v>
      </c>
      <c r="H1580" s="3" t="s">
        <v>10</v>
      </c>
      <c r="J1580" s="2">
        <v>1582</v>
      </c>
      <c r="K1580" s="2" t="str">
        <f t="shared" si="161"/>
        <v>C2047397</v>
      </c>
      <c r="L1580" s="2" t="str">
        <f t="shared" si="162"/>
        <v>ITA</v>
      </c>
      <c r="M1580" s="2" t="str">
        <f t="shared" si="163"/>
        <v>zan VETRI</v>
      </c>
      <c r="N1580" s="2" t="str">
        <f t="shared" si="164"/>
        <v>terminato</v>
      </c>
      <c r="O1580" s="2">
        <v>0</v>
      </c>
      <c r="P1580" s="3">
        <v>23</v>
      </c>
      <c r="Q1580" s="3" t="str">
        <f t="shared" si="165"/>
        <v/>
      </c>
      <c r="R1580" s="3" t="str">
        <f t="shared" si="166"/>
        <v>ITA-zan VETRI-23</v>
      </c>
      <c r="S1580" s="3" t="str">
        <f t="shared" si="167"/>
        <v>047</v>
      </c>
    </row>
    <row r="1581" spans="1:19" ht="12.75" customHeight="1" x14ac:dyDescent="0.3">
      <c r="A1581" s="2">
        <v>1583</v>
      </c>
      <c r="B1581" s="2" t="s">
        <v>758</v>
      </c>
      <c r="C1581" s="8" t="s">
        <v>8</v>
      </c>
      <c r="D1581" s="2" t="s">
        <v>33</v>
      </c>
      <c r="F1581" s="2">
        <v>30</v>
      </c>
      <c r="G1581" s="3">
        <v>21</v>
      </c>
      <c r="H1581" s="3" t="str">
        <f>IF(E1581="","non terminato","terminato")</f>
        <v>non terminato</v>
      </c>
      <c r="J1581" s="2">
        <v>1583</v>
      </c>
      <c r="K1581" s="2" t="str">
        <f t="shared" si="161"/>
        <v>C2047397</v>
      </c>
      <c r="L1581" s="2" t="str">
        <f t="shared" si="162"/>
        <v>ITA</v>
      </c>
      <c r="M1581" s="2" t="str">
        <f t="shared" si="163"/>
        <v>zan VETRI</v>
      </c>
      <c r="N1581" s="2" t="str">
        <f t="shared" si="164"/>
        <v/>
      </c>
      <c r="O1581" s="2">
        <v>30</v>
      </c>
      <c r="P1581" s="3">
        <v>21</v>
      </c>
      <c r="Q1581" s="3">
        <f t="shared" si="165"/>
        <v>630</v>
      </c>
      <c r="R1581" s="3" t="str">
        <f t="shared" si="166"/>
        <v>ITA-zan VETRI-21</v>
      </c>
      <c r="S1581" s="3" t="str">
        <f t="shared" si="167"/>
        <v>047</v>
      </c>
    </row>
    <row r="1582" spans="1:19" ht="12.75" customHeight="1" x14ac:dyDescent="0.3">
      <c r="A1582" s="2">
        <v>1584</v>
      </c>
      <c r="B1582" s="2" t="s">
        <v>759</v>
      </c>
      <c r="C1582" s="2" t="s">
        <v>13</v>
      </c>
      <c r="D1582" s="2" t="s">
        <v>12</v>
      </c>
      <c r="F1582" s="2">
        <v>20</v>
      </c>
      <c r="G1582" s="3">
        <v>10</v>
      </c>
      <c r="H1582" s="3" t="str">
        <f>IF(E1582="","non terminato","terminato")</f>
        <v>non terminato</v>
      </c>
      <c r="J1582" s="2">
        <v>1584</v>
      </c>
      <c r="K1582" s="2" t="str">
        <f t="shared" si="161"/>
        <v>F0990524</v>
      </c>
      <c r="L1582" s="2" t="str">
        <f t="shared" si="162"/>
        <v>EGY</v>
      </c>
      <c r="M1582" s="2" t="str">
        <f t="shared" si="163"/>
        <v>ccc order</v>
      </c>
      <c r="N1582" s="2" t="str">
        <f t="shared" si="164"/>
        <v/>
      </c>
      <c r="O1582" s="2">
        <v>20</v>
      </c>
      <c r="P1582" s="3">
        <v>10</v>
      </c>
      <c r="Q1582" s="3">
        <f t="shared" si="165"/>
        <v>200</v>
      </c>
      <c r="R1582" s="3" t="str">
        <f t="shared" si="166"/>
        <v>EGY-ccc order-10</v>
      </c>
      <c r="S1582" s="3" t="str">
        <f t="shared" si="167"/>
        <v>990</v>
      </c>
    </row>
    <row r="1583" spans="1:19" ht="12.75" customHeight="1" x14ac:dyDescent="0.3">
      <c r="A1583" s="2">
        <v>1585</v>
      </c>
      <c r="B1583" s="2" t="s">
        <v>759</v>
      </c>
      <c r="C1583" s="2" t="s">
        <v>13</v>
      </c>
      <c r="D1583" s="2" t="s">
        <v>12</v>
      </c>
      <c r="F1583" s="2">
        <v>20</v>
      </c>
      <c r="G1583" s="3">
        <v>11</v>
      </c>
      <c r="H1583" s="3" t="str">
        <f>IF(E1583="","non terminato","terminato")</f>
        <v>non terminato</v>
      </c>
      <c r="J1583" s="2">
        <v>1585</v>
      </c>
      <c r="K1583" s="2" t="str">
        <f t="shared" si="161"/>
        <v>F0990524</v>
      </c>
      <c r="L1583" s="2" t="str">
        <f t="shared" si="162"/>
        <v>EGY</v>
      </c>
      <c r="M1583" s="2" t="str">
        <f t="shared" si="163"/>
        <v>ccc order</v>
      </c>
      <c r="N1583" s="2" t="str">
        <f t="shared" si="164"/>
        <v/>
      </c>
      <c r="O1583" s="2">
        <v>20</v>
      </c>
      <c r="P1583" s="3">
        <v>11</v>
      </c>
      <c r="Q1583" s="3">
        <f t="shared" si="165"/>
        <v>220</v>
      </c>
      <c r="R1583" s="3" t="str">
        <f t="shared" si="166"/>
        <v>EGY-ccc order-11</v>
      </c>
      <c r="S1583" s="3" t="str">
        <f t="shared" si="167"/>
        <v>990</v>
      </c>
    </row>
    <row r="1584" spans="1:19" ht="12.75" customHeight="1" x14ac:dyDescent="0.3">
      <c r="A1584" s="2">
        <v>1586</v>
      </c>
      <c r="B1584" s="2" t="s">
        <v>759</v>
      </c>
      <c r="C1584" s="2" t="s">
        <v>13</v>
      </c>
      <c r="D1584" s="2" t="s">
        <v>12</v>
      </c>
      <c r="E1584" s="7" t="s">
        <v>10</v>
      </c>
      <c r="F1584" s="2">
        <v>0</v>
      </c>
      <c r="G1584" s="3">
        <v>17</v>
      </c>
      <c r="H1584" s="3" t="s">
        <v>10</v>
      </c>
      <c r="J1584" s="2">
        <v>1586</v>
      </c>
      <c r="K1584" s="2" t="str">
        <f t="shared" si="161"/>
        <v>F0990524</v>
      </c>
      <c r="L1584" s="2" t="str">
        <f t="shared" si="162"/>
        <v>EGY</v>
      </c>
      <c r="M1584" s="2" t="str">
        <f t="shared" si="163"/>
        <v>ccc order</v>
      </c>
      <c r="N1584" s="2" t="str">
        <f t="shared" si="164"/>
        <v>terminato</v>
      </c>
      <c r="O1584" s="2">
        <v>0</v>
      </c>
      <c r="P1584" s="3">
        <v>17</v>
      </c>
      <c r="Q1584" s="3" t="str">
        <f t="shared" si="165"/>
        <v/>
      </c>
      <c r="R1584" s="3" t="str">
        <f t="shared" si="166"/>
        <v>EGY-ccc order-17</v>
      </c>
      <c r="S1584" s="3" t="str">
        <f t="shared" si="167"/>
        <v>990</v>
      </c>
    </row>
    <row r="1585" spans="1:19" ht="12.75" customHeight="1" x14ac:dyDescent="0.3">
      <c r="A1585" s="2">
        <v>1587</v>
      </c>
      <c r="B1585" s="2" t="s">
        <v>759</v>
      </c>
      <c r="C1585" s="2" t="s">
        <v>13</v>
      </c>
      <c r="D1585" s="2" t="s">
        <v>12</v>
      </c>
      <c r="F1585" s="2">
        <v>30</v>
      </c>
      <c r="G1585" s="3">
        <v>12</v>
      </c>
      <c r="H1585" s="3" t="str">
        <f>IF(E1585="","non terminato","terminato")</f>
        <v>non terminato</v>
      </c>
      <c r="J1585" s="2">
        <v>1587</v>
      </c>
      <c r="K1585" s="2" t="str">
        <f t="shared" si="161"/>
        <v>F0990524</v>
      </c>
      <c r="L1585" s="2" t="str">
        <f t="shared" si="162"/>
        <v>EGY</v>
      </c>
      <c r="M1585" s="2" t="str">
        <f t="shared" si="163"/>
        <v>ccc order</v>
      </c>
      <c r="N1585" s="2" t="str">
        <f t="shared" si="164"/>
        <v/>
      </c>
      <c r="O1585" s="2">
        <v>30</v>
      </c>
      <c r="P1585" s="3">
        <v>12</v>
      </c>
      <c r="Q1585" s="3">
        <f t="shared" si="165"/>
        <v>360</v>
      </c>
      <c r="R1585" s="3" t="str">
        <f t="shared" si="166"/>
        <v>EGY-ccc order-12</v>
      </c>
      <c r="S1585" s="3" t="str">
        <f t="shared" si="167"/>
        <v>990</v>
      </c>
    </row>
    <row r="1586" spans="1:19" ht="12.75" customHeight="1" x14ac:dyDescent="0.3">
      <c r="A1586" s="2">
        <v>1588</v>
      </c>
      <c r="B1586" s="2" t="s">
        <v>760</v>
      </c>
      <c r="C1586" s="8" t="s">
        <v>8</v>
      </c>
      <c r="D1586" s="2" t="s">
        <v>33</v>
      </c>
      <c r="E1586" s="7" t="s">
        <v>10</v>
      </c>
      <c r="F1586" s="2">
        <v>0</v>
      </c>
      <c r="G1586" s="3">
        <v>14</v>
      </c>
      <c r="H1586" s="3" t="s">
        <v>10</v>
      </c>
      <c r="J1586" s="2">
        <v>1588</v>
      </c>
      <c r="K1586" s="2" t="str">
        <f t="shared" si="161"/>
        <v>G4590309</v>
      </c>
      <c r="L1586" s="2" t="str">
        <f t="shared" si="162"/>
        <v>ITA</v>
      </c>
      <c r="M1586" s="2" t="str">
        <f t="shared" si="163"/>
        <v>zan VETRI</v>
      </c>
      <c r="N1586" s="2" t="str">
        <f t="shared" si="164"/>
        <v>terminato</v>
      </c>
      <c r="O1586" s="2">
        <v>0</v>
      </c>
      <c r="P1586" s="3">
        <v>14</v>
      </c>
      <c r="Q1586" s="3" t="str">
        <f t="shared" si="165"/>
        <v/>
      </c>
      <c r="R1586" s="3" t="str">
        <f t="shared" si="166"/>
        <v>ITA-zan VETRI-14</v>
      </c>
      <c r="S1586" s="3" t="str">
        <f t="shared" si="167"/>
        <v>590</v>
      </c>
    </row>
    <row r="1587" spans="1:19" ht="12.75" customHeight="1" x14ac:dyDescent="0.3">
      <c r="A1587" s="2">
        <v>1589</v>
      </c>
      <c r="B1587" s="2" t="s">
        <v>761</v>
      </c>
      <c r="C1587" s="8" t="s">
        <v>8</v>
      </c>
      <c r="D1587" s="2" t="s">
        <v>72</v>
      </c>
      <c r="E1587" s="7" t="s">
        <v>10</v>
      </c>
      <c r="F1587" s="2">
        <v>0</v>
      </c>
      <c r="G1587" s="3">
        <v>36</v>
      </c>
      <c r="H1587" s="3" t="s">
        <v>10</v>
      </c>
      <c r="J1587" s="2">
        <v>1589</v>
      </c>
      <c r="K1587" s="2" t="str">
        <f t="shared" si="161"/>
        <v>E3654963</v>
      </c>
      <c r="L1587" s="2" t="str">
        <f t="shared" si="162"/>
        <v>ITA</v>
      </c>
      <c r="M1587" s="2" t="str">
        <f t="shared" si="163"/>
        <v>lollo SRL</v>
      </c>
      <c r="N1587" s="2" t="str">
        <f t="shared" si="164"/>
        <v>terminato</v>
      </c>
      <c r="O1587" s="2">
        <v>0</v>
      </c>
      <c r="P1587" s="3">
        <v>36</v>
      </c>
      <c r="Q1587" s="3" t="str">
        <f t="shared" si="165"/>
        <v/>
      </c>
      <c r="R1587" s="3" t="str">
        <f t="shared" si="166"/>
        <v>ITA-lollo SRL-36</v>
      </c>
      <c r="S1587" s="3" t="str">
        <f t="shared" si="167"/>
        <v>654</v>
      </c>
    </row>
    <row r="1588" spans="1:19" ht="12.75" customHeight="1" x14ac:dyDescent="0.3">
      <c r="A1588" s="2">
        <v>1590</v>
      </c>
      <c r="B1588" s="2" t="s">
        <v>762</v>
      </c>
      <c r="C1588" s="8" t="s">
        <v>8</v>
      </c>
      <c r="D1588" s="2" t="s">
        <v>33</v>
      </c>
      <c r="E1588" s="7" t="s">
        <v>10</v>
      </c>
      <c r="F1588" s="2">
        <v>0</v>
      </c>
      <c r="G1588" s="3">
        <v>38</v>
      </c>
      <c r="H1588" s="3" t="s">
        <v>10</v>
      </c>
      <c r="J1588" s="2">
        <v>1590</v>
      </c>
      <c r="K1588" s="2" t="str">
        <f t="shared" si="161"/>
        <v>F6217528</v>
      </c>
      <c r="L1588" s="2" t="str">
        <f t="shared" si="162"/>
        <v>ITA</v>
      </c>
      <c r="M1588" s="2" t="str">
        <f t="shared" si="163"/>
        <v>zan VETRI</v>
      </c>
      <c r="N1588" s="2" t="str">
        <f t="shared" si="164"/>
        <v>terminato</v>
      </c>
      <c r="O1588" s="2">
        <v>0</v>
      </c>
      <c r="P1588" s="3">
        <v>38</v>
      </c>
      <c r="Q1588" s="3" t="str">
        <f t="shared" si="165"/>
        <v/>
      </c>
      <c r="R1588" s="3" t="str">
        <f t="shared" si="166"/>
        <v>ITA-zan VETRI-38</v>
      </c>
      <c r="S1588" s="3" t="str">
        <f t="shared" si="167"/>
        <v>217</v>
      </c>
    </row>
    <row r="1589" spans="1:19" ht="12.75" customHeight="1" x14ac:dyDescent="0.3">
      <c r="A1589" s="2">
        <v>1591</v>
      </c>
      <c r="B1589" s="2" t="s">
        <v>763</v>
      </c>
      <c r="C1589" s="8" t="s">
        <v>8</v>
      </c>
      <c r="D1589" s="2" t="s">
        <v>764</v>
      </c>
      <c r="F1589" s="2">
        <v>20</v>
      </c>
      <c r="G1589" s="3">
        <v>33</v>
      </c>
      <c r="H1589" s="3" t="str">
        <f>IF(E1589="","non terminato","terminato")</f>
        <v>non terminato</v>
      </c>
      <c r="J1589" s="2">
        <v>1591</v>
      </c>
      <c r="K1589" s="2" t="str">
        <f t="shared" si="161"/>
        <v>A0263486</v>
      </c>
      <c r="L1589" s="2" t="str">
        <f t="shared" si="162"/>
        <v>ITA</v>
      </c>
      <c r="M1589" s="2" t="str">
        <f t="shared" si="163"/>
        <v>zan EMBALLAGE</v>
      </c>
      <c r="N1589" s="2" t="str">
        <f t="shared" si="164"/>
        <v/>
      </c>
      <c r="O1589" s="2">
        <v>20</v>
      </c>
      <c r="P1589" s="3">
        <v>33</v>
      </c>
      <c r="Q1589" s="3">
        <f t="shared" si="165"/>
        <v>660</v>
      </c>
      <c r="R1589" s="3" t="str">
        <f t="shared" si="166"/>
        <v>ITA-zan EMBALLAGE-33</v>
      </c>
      <c r="S1589" s="3" t="str">
        <f t="shared" si="167"/>
        <v>263</v>
      </c>
    </row>
    <row r="1590" spans="1:19" ht="12.75" customHeight="1" x14ac:dyDescent="0.3">
      <c r="A1590" s="2">
        <v>1592</v>
      </c>
      <c r="B1590" s="2" t="s">
        <v>763</v>
      </c>
      <c r="C1590" s="8" t="s">
        <v>8</v>
      </c>
      <c r="D1590" s="2" t="s">
        <v>764</v>
      </c>
      <c r="E1590" s="7" t="s">
        <v>10</v>
      </c>
      <c r="F1590" s="2">
        <v>0</v>
      </c>
      <c r="G1590" s="3">
        <v>38</v>
      </c>
      <c r="H1590" s="3" t="s">
        <v>10</v>
      </c>
      <c r="J1590" s="2">
        <v>1592</v>
      </c>
      <c r="K1590" s="2" t="str">
        <f t="shared" si="161"/>
        <v>A0263486</v>
      </c>
      <c r="L1590" s="2" t="str">
        <f t="shared" si="162"/>
        <v>ITA</v>
      </c>
      <c r="M1590" s="2" t="str">
        <f t="shared" si="163"/>
        <v>zan EMBALLAGE</v>
      </c>
      <c r="N1590" s="2" t="str">
        <f t="shared" si="164"/>
        <v>terminato</v>
      </c>
      <c r="O1590" s="2">
        <v>0</v>
      </c>
      <c r="P1590" s="3">
        <v>38</v>
      </c>
      <c r="Q1590" s="3" t="str">
        <f t="shared" si="165"/>
        <v/>
      </c>
      <c r="R1590" s="3" t="str">
        <f t="shared" si="166"/>
        <v>ITA-zan EMBALLAGE-38</v>
      </c>
      <c r="S1590" s="3" t="str">
        <f t="shared" si="167"/>
        <v>263</v>
      </c>
    </row>
    <row r="1591" spans="1:19" ht="12.75" customHeight="1" x14ac:dyDescent="0.3">
      <c r="A1591" s="2">
        <v>1593</v>
      </c>
      <c r="B1591" s="2" t="s">
        <v>763</v>
      </c>
      <c r="C1591" s="8" t="s">
        <v>8</v>
      </c>
      <c r="D1591" s="2" t="s">
        <v>764</v>
      </c>
      <c r="F1591" s="2">
        <v>30</v>
      </c>
      <c r="G1591" s="3">
        <v>11</v>
      </c>
      <c r="H1591" s="3" t="str">
        <f>IF(E1591="","non terminato","terminato")</f>
        <v>non terminato</v>
      </c>
      <c r="J1591" s="2">
        <v>1593</v>
      </c>
      <c r="K1591" s="2" t="str">
        <f t="shared" si="161"/>
        <v>A0263486</v>
      </c>
      <c r="L1591" s="2" t="str">
        <f t="shared" si="162"/>
        <v>ITA</v>
      </c>
      <c r="M1591" s="2" t="str">
        <f t="shared" si="163"/>
        <v>zan EMBALLAGE</v>
      </c>
      <c r="N1591" s="2" t="str">
        <f t="shared" si="164"/>
        <v/>
      </c>
      <c r="O1591" s="2">
        <v>30</v>
      </c>
      <c r="P1591" s="3">
        <v>11</v>
      </c>
      <c r="Q1591" s="3">
        <f t="shared" si="165"/>
        <v>330</v>
      </c>
      <c r="R1591" s="3" t="str">
        <f t="shared" si="166"/>
        <v>ITA-zan EMBALLAGE-11</v>
      </c>
      <c r="S1591" s="3" t="str">
        <f t="shared" si="167"/>
        <v>263</v>
      </c>
    </row>
    <row r="1592" spans="1:19" ht="12.75" customHeight="1" x14ac:dyDescent="0.3">
      <c r="A1592" s="2">
        <v>1594</v>
      </c>
      <c r="B1592" s="2" t="s">
        <v>765</v>
      </c>
      <c r="C1592" s="8" t="s">
        <v>8</v>
      </c>
      <c r="D1592" s="2" t="s">
        <v>9</v>
      </c>
      <c r="E1592" s="7" t="s">
        <v>10</v>
      </c>
      <c r="F1592" s="2">
        <v>0</v>
      </c>
      <c r="G1592" s="3">
        <v>35</v>
      </c>
      <c r="H1592" s="3" t="s">
        <v>10</v>
      </c>
      <c r="J1592" s="2">
        <v>1594</v>
      </c>
      <c r="K1592" s="2" t="str">
        <f t="shared" si="161"/>
        <v>C3189868</v>
      </c>
      <c r="L1592" s="2" t="str">
        <f t="shared" si="162"/>
        <v>ITA</v>
      </c>
      <c r="M1592" s="2" t="str">
        <f t="shared" si="163"/>
        <v>SG</v>
      </c>
      <c r="N1592" s="2" t="str">
        <f t="shared" si="164"/>
        <v>terminato</v>
      </c>
      <c r="O1592" s="2">
        <v>0</v>
      </c>
      <c r="P1592" s="3">
        <v>35</v>
      </c>
      <c r="Q1592" s="3" t="str">
        <f t="shared" si="165"/>
        <v/>
      </c>
      <c r="R1592" s="3" t="str">
        <f t="shared" si="166"/>
        <v>ITA-SG-35</v>
      </c>
      <c r="S1592" s="3" t="str">
        <f t="shared" si="167"/>
        <v>189</v>
      </c>
    </row>
    <row r="1593" spans="1:19" ht="12.75" customHeight="1" x14ac:dyDescent="0.3">
      <c r="A1593" s="2">
        <v>1595</v>
      </c>
      <c r="B1593" s="2" t="s">
        <v>765</v>
      </c>
      <c r="C1593" s="8" t="s">
        <v>8</v>
      </c>
      <c r="D1593" s="2" t="s">
        <v>9</v>
      </c>
      <c r="F1593" s="2">
        <v>30</v>
      </c>
      <c r="G1593" s="3">
        <v>33</v>
      </c>
      <c r="H1593" s="3" t="str">
        <f>IF(E1593="","non terminato","terminato")</f>
        <v>non terminato</v>
      </c>
      <c r="J1593" s="2">
        <v>1595</v>
      </c>
      <c r="K1593" s="2" t="str">
        <f t="shared" si="161"/>
        <v>C3189868</v>
      </c>
      <c r="L1593" s="2" t="str">
        <f t="shared" si="162"/>
        <v>ITA</v>
      </c>
      <c r="M1593" s="2" t="str">
        <f t="shared" si="163"/>
        <v>SG</v>
      </c>
      <c r="N1593" s="2" t="str">
        <f t="shared" si="164"/>
        <v/>
      </c>
      <c r="O1593" s="2">
        <v>30</v>
      </c>
      <c r="P1593" s="3">
        <v>33</v>
      </c>
      <c r="Q1593" s="3">
        <f t="shared" si="165"/>
        <v>990</v>
      </c>
      <c r="R1593" s="3" t="str">
        <f t="shared" si="166"/>
        <v>ITA-SG-33</v>
      </c>
      <c r="S1593" s="3" t="str">
        <f t="shared" si="167"/>
        <v>189</v>
      </c>
    </row>
    <row r="1594" spans="1:19" ht="12.75" customHeight="1" x14ac:dyDescent="0.3">
      <c r="A1594" s="2">
        <v>1596</v>
      </c>
      <c r="B1594" s="2" t="s">
        <v>766</v>
      </c>
      <c r="C1594" s="8" t="s">
        <v>8</v>
      </c>
      <c r="D1594" s="2" t="s">
        <v>62</v>
      </c>
      <c r="E1594" s="7" t="s">
        <v>10</v>
      </c>
      <c r="F1594" s="2">
        <v>0</v>
      </c>
      <c r="G1594" s="3">
        <v>22</v>
      </c>
      <c r="H1594" s="3" t="s">
        <v>10</v>
      </c>
      <c r="J1594" s="2">
        <v>1596</v>
      </c>
      <c r="K1594" s="2" t="str">
        <f t="shared" si="161"/>
        <v>M7402444</v>
      </c>
      <c r="L1594" s="2" t="str">
        <f t="shared" si="162"/>
        <v>ITA</v>
      </c>
      <c r="M1594" s="2" t="str">
        <f t="shared" si="163"/>
        <v>zan PAM</v>
      </c>
      <c r="N1594" s="2" t="str">
        <f t="shared" si="164"/>
        <v>terminato</v>
      </c>
      <c r="O1594" s="2">
        <v>0</v>
      </c>
      <c r="P1594" s="3">
        <v>22</v>
      </c>
      <c r="Q1594" s="3" t="str">
        <f t="shared" si="165"/>
        <v/>
      </c>
      <c r="R1594" s="3" t="str">
        <f t="shared" si="166"/>
        <v>ITA-zan PAM-22</v>
      </c>
      <c r="S1594" s="3" t="str">
        <f t="shared" si="167"/>
        <v>402</v>
      </c>
    </row>
    <row r="1595" spans="1:19" ht="12.75" customHeight="1" x14ac:dyDescent="0.3">
      <c r="A1595" s="2">
        <v>1597</v>
      </c>
      <c r="B1595" s="2" t="s">
        <v>766</v>
      </c>
      <c r="C1595" s="8" t="s">
        <v>8</v>
      </c>
      <c r="D1595" s="2" t="s">
        <v>62</v>
      </c>
      <c r="F1595" s="2">
        <v>30</v>
      </c>
      <c r="G1595" s="3">
        <v>21</v>
      </c>
      <c r="H1595" s="3" t="str">
        <f>IF(E1595="","non terminato","terminato")</f>
        <v>non terminato</v>
      </c>
      <c r="J1595" s="2">
        <v>1597</v>
      </c>
      <c r="K1595" s="2" t="str">
        <f t="shared" si="161"/>
        <v>M7402444</v>
      </c>
      <c r="L1595" s="2" t="str">
        <f t="shared" si="162"/>
        <v>ITA</v>
      </c>
      <c r="M1595" s="2" t="str">
        <f t="shared" si="163"/>
        <v>zan PAM</v>
      </c>
      <c r="N1595" s="2" t="str">
        <f t="shared" si="164"/>
        <v/>
      </c>
      <c r="O1595" s="2">
        <v>30</v>
      </c>
      <c r="P1595" s="3">
        <v>21</v>
      </c>
      <c r="Q1595" s="3">
        <f t="shared" si="165"/>
        <v>630</v>
      </c>
      <c r="R1595" s="3" t="str">
        <f t="shared" si="166"/>
        <v>ITA-zan PAM-21</v>
      </c>
      <c r="S1595" s="3" t="str">
        <f t="shared" si="167"/>
        <v>402</v>
      </c>
    </row>
    <row r="1596" spans="1:19" ht="12.75" customHeight="1" x14ac:dyDescent="0.3">
      <c r="A1596" s="2">
        <v>1598</v>
      </c>
      <c r="B1596" s="2" t="s">
        <v>766</v>
      </c>
      <c r="C1596" s="8" t="s">
        <v>8</v>
      </c>
      <c r="D1596" s="2" t="s">
        <v>62</v>
      </c>
      <c r="F1596" s="2">
        <v>20</v>
      </c>
      <c r="G1596" s="3">
        <v>20</v>
      </c>
      <c r="H1596" s="3" t="str">
        <f>IF(E1596="","non terminato","terminato")</f>
        <v>non terminato</v>
      </c>
      <c r="J1596" s="2">
        <v>1598</v>
      </c>
      <c r="K1596" s="2" t="str">
        <f t="shared" si="161"/>
        <v>M7402444</v>
      </c>
      <c r="L1596" s="2" t="str">
        <f t="shared" si="162"/>
        <v>ITA</v>
      </c>
      <c r="M1596" s="2" t="str">
        <f t="shared" si="163"/>
        <v>zan PAM</v>
      </c>
      <c r="N1596" s="2" t="str">
        <f t="shared" si="164"/>
        <v/>
      </c>
      <c r="O1596" s="2">
        <v>20</v>
      </c>
      <c r="P1596" s="3">
        <v>20</v>
      </c>
      <c r="Q1596" s="3">
        <f t="shared" si="165"/>
        <v>400</v>
      </c>
      <c r="R1596" s="3" t="str">
        <f t="shared" si="166"/>
        <v>ITA-zan PAM-20</v>
      </c>
      <c r="S1596" s="3" t="str">
        <f t="shared" si="167"/>
        <v>402</v>
      </c>
    </row>
    <row r="1597" spans="1:19" ht="12.75" customHeight="1" x14ac:dyDescent="0.3">
      <c r="A1597" s="2">
        <v>1599</v>
      </c>
      <c r="B1597" s="2" t="s">
        <v>767</v>
      </c>
      <c r="C1597" s="8" t="s">
        <v>8</v>
      </c>
      <c r="D1597" s="2" t="s">
        <v>9</v>
      </c>
      <c r="F1597" s="2">
        <v>30</v>
      </c>
      <c r="G1597" s="3">
        <v>10</v>
      </c>
      <c r="H1597" s="3" t="str">
        <f>IF(E1597="","non terminato","terminato")</f>
        <v>non terminato</v>
      </c>
      <c r="J1597" s="2">
        <v>1599</v>
      </c>
      <c r="K1597" s="2" t="str">
        <f t="shared" si="161"/>
        <v>M4187423</v>
      </c>
      <c r="L1597" s="2" t="str">
        <f t="shared" si="162"/>
        <v>ITA</v>
      </c>
      <c r="M1597" s="2" t="str">
        <f t="shared" si="163"/>
        <v>SG</v>
      </c>
      <c r="N1597" s="2" t="str">
        <f t="shared" si="164"/>
        <v/>
      </c>
      <c r="O1597" s="2">
        <v>30</v>
      </c>
      <c r="P1597" s="3">
        <v>10</v>
      </c>
      <c r="Q1597" s="3">
        <f t="shared" si="165"/>
        <v>300</v>
      </c>
      <c r="R1597" s="3" t="str">
        <f t="shared" si="166"/>
        <v>ITA-SG-10</v>
      </c>
      <c r="S1597" s="3" t="str">
        <f t="shared" si="167"/>
        <v>187</v>
      </c>
    </row>
    <row r="1598" spans="1:19" ht="12.75" customHeight="1" x14ac:dyDescent="0.3">
      <c r="A1598" s="2">
        <v>1600</v>
      </c>
      <c r="B1598" s="2" t="s">
        <v>767</v>
      </c>
      <c r="C1598" s="8" t="s">
        <v>8</v>
      </c>
      <c r="D1598" s="2" t="s">
        <v>9</v>
      </c>
      <c r="E1598" s="7" t="s">
        <v>10</v>
      </c>
      <c r="F1598" s="2">
        <v>0</v>
      </c>
      <c r="G1598" s="3">
        <v>34</v>
      </c>
      <c r="H1598" s="3" t="s">
        <v>10</v>
      </c>
      <c r="J1598" s="2">
        <v>1600</v>
      </c>
      <c r="K1598" s="2" t="str">
        <f t="shared" si="161"/>
        <v>M4187423</v>
      </c>
      <c r="L1598" s="2" t="str">
        <f t="shared" si="162"/>
        <v>ITA</v>
      </c>
      <c r="M1598" s="2" t="str">
        <f t="shared" si="163"/>
        <v>SG</v>
      </c>
      <c r="N1598" s="2" t="str">
        <f t="shared" si="164"/>
        <v>terminato</v>
      </c>
      <c r="O1598" s="2">
        <v>0</v>
      </c>
      <c r="P1598" s="3">
        <v>34</v>
      </c>
      <c r="Q1598" s="3" t="str">
        <f t="shared" si="165"/>
        <v/>
      </c>
      <c r="R1598" s="3" t="str">
        <f t="shared" si="166"/>
        <v>ITA-SG-34</v>
      </c>
      <c r="S1598" s="3" t="str">
        <f t="shared" si="167"/>
        <v>187</v>
      </c>
    </row>
    <row r="1599" spans="1:19" ht="12.75" customHeight="1" x14ac:dyDescent="0.3">
      <c r="A1599" s="2">
        <v>1601</v>
      </c>
      <c r="B1599" s="2" t="s">
        <v>768</v>
      </c>
      <c r="C1599" s="8" t="s">
        <v>8</v>
      </c>
      <c r="D1599" s="2" t="s">
        <v>9</v>
      </c>
      <c r="E1599" s="7" t="s">
        <v>10</v>
      </c>
      <c r="F1599" s="2">
        <v>0</v>
      </c>
      <c r="G1599" s="3">
        <v>28</v>
      </c>
      <c r="H1599" s="3" t="s">
        <v>10</v>
      </c>
      <c r="J1599" s="2">
        <v>1601</v>
      </c>
      <c r="K1599" s="2" t="str">
        <f t="shared" si="161"/>
        <v>M4630342</v>
      </c>
      <c r="L1599" s="2" t="str">
        <f t="shared" si="162"/>
        <v>ITA</v>
      </c>
      <c r="M1599" s="2" t="str">
        <f t="shared" si="163"/>
        <v>SG</v>
      </c>
      <c r="N1599" s="2" t="str">
        <f t="shared" si="164"/>
        <v>terminato</v>
      </c>
      <c r="O1599" s="2">
        <v>0</v>
      </c>
      <c r="P1599" s="3">
        <v>28</v>
      </c>
      <c r="Q1599" s="3" t="str">
        <f t="shared" si="165"/>
        <v/>
      </c>
      <c r="R1599" s="3" t="str">
        <f t="shared" si="166"/>
        <v>ITA-SG-28</v>
      </c>
      <c r="S1599" s="3" t="str">
        <f t="shared" si="167"/>
        <v>630</v>
      </c>
    </row>
    <row r="1600" spans="1:19" ht="12.75" customHeight="1" x14ac:dyDescent="0.3">
      <c r="A1600" s="2">
        <v>1602</v>
      </c>
      <c r="B1600" s="2" t="s">
        <v>768</v>
      </c>
      <c r="C1600" s="8" t="s">
        <v>8</v>
      </c>
      <c r="D1600" s="2" t="s">
        <v>9</v>
      </c>
      <c r="F1600" s="2">
        <v>30</v>
      </c>
      <c r="G1600" s="3">
        <v>20</v>
      </c>
      <c r="H1600" s="3" t="str">
        <f>IF(E1600="","non terminato","terminato")</f>
        <v>non terminato</v>
      </c>
      <c r="J1600" s="2">
        <v>1602</v>
      </c>
      <c r="K1600" s="2" t="str">
        <f t="shared" si="161"/>
        <v>M4630342</v>
      </c>
      <c r="L1600" s="2" t="str">
        <f t="shared" si="162"/>
        <v>ITA</v>
      </c>
      <c r="M1600" s="2" t="str">
        <f t="shared" si="163"/>
        <v>SG</v>
      </c>
      <c r="N1600" s="2" t="str">
        <f t="shared" si="164"/>
        <v/>
      </c>
      <c r="O1600" s="2">
        <v>30</v>
      </c>
      <c r="P1600" s="3">
        <v>20</v>
      </c>
      <c r="Q1600" s="3">
        <f t="shared" si="165"/>
        <v>600</v>
      </c>
      <c r="R1600" s="3" t="str">
        <f t="shared" si="166"/>
        <v>ITA-SG-20</v>
      </c>
      <c r="S1600" s="3" t="str">
        <f t="shared" si="167"/>
        <v>630</v>
      </c>
    </row>
    <row r="1601" spans="1:19" ht="12.75" customHeight="1" x14ac:dyDescent="0.3">
      <c r="A1601" s="2">
        <v>1603</v>
      </c>
      <c r="B1601" s="2" t="s">
        <v>769</v>
      </c>
      <c r="C1601" s="2" t="s">
        <v>80</v>
      </c>
      <c r="D1601" s="2" t="s">
        <v>81</v>
      </c>
      <c r="F1601" s="2">
        <v>30</v>
      </c>
      <c r="G1601" s="3">
        <v>26</v>
      </c>
      <c r="H1601" s="3" t="str">
        <f>IF(E1601="","non terminato","terminato")</f>
        <v>non terminato</v>
      </c>
      <c r="J1601" s="2">
        <v>1603</v>
      </c>
      <c r="K1601" s="2" t="str">
        <f t="shared" si="161"/>
        <v>Y1248411</v>
      </c>
      <c r="L1601" s="2" t="str">
        <f t="shared" si="162"/>
        <v>GRC</v>
      </c>
      <c r="M1601" s="2" t="str">
        <f t="shared" si="163"/>
        <v>zan ABEE</v>
      </c>
      <c r="N1601" s="2" t="str">
        <f t="shared" si="164"/>
        <v/>
      </c>
      <c r="O1601" s="2">
        <v>30</v>
      </c>
      <c r="P1601" s="3">
        <v>26</v>
      </c>
      <c r="Q1601" s="3">
        <f t="shared" si="165"/>
        <v>780</v>
      </c>
      <c r="R1601" s="3" t="str">
        <f t="shared" si="166"/>
        <v>GRC-zan ABEE-26</v>
      </c>
      <c r="S1601" s="3" t="str">
        <f t="shared" si="167"/>
        <v>248</v>
      </c>
    </row>
    <row r="1602" spans="1:19" ht="12.75" customHeight="1" x14ac:dyDescent="0.3">
      <c r="A1602" s="2">
        <v>1604</v>
      </c>
      <c r="B1602" s="2" t="s">
        <v>769</v>
      </c>
      <c r="C1602" s="2" t="s">
        <v>80</v>
      </c>
      <c r="D1602" s="2" t="s">
        <v>81</v>
      </c>
      <c r="E1602" s="7" t="s">
        <v>10</v>
      </c>
      <c r="F1602" s="2">
        <v>0</v>
      </c>
      <c r="G1602" s="3">
        <v>20</v>
      </c>
      <c r="H1602" s="3" t="s">
        <v>10</v>
      </c>
      <c r="J1602" s="2">
        <v>1604</v>
      </c>
      <c r="K1602" s="2" t="str">
        <f t="shared" ref="K1602:K1665" si="168">TRIM(B1602)</f>
        <v>Y1248411</v>
      </c>
      <c r="L1602" s="2" t="str">
        <f t="shared" ref="L1602:L1665" si="169">TRIM(C1602)</f>
        <v>GRC</v>
      </c>
      <c r="M1602" s="2" t="str">
        <f t="shared" ref="M1602:M1665" si="170">TRIM(D1602)</f>
        <v>zan ABEE</v>
      </c>
      <c r="N1602" s="2" t="str">
        <f t="shared" ref="N1602:N1665" si="171">TRIM(E1602)</f>
        <v>terminato</v>
      </c>
      <c r="O1602" s="2">
        <v>0</v>
      </c>
      <c r="P1602" s="3">
        <v>20</v>
      </c>
      <c r="Q1602" s="3" t="str">
        <f t="shared" si="165"/>
        <v/>
      </c>
      <c r="R1602" s="3" t="str">
        <f t="shared" si="166"/>
        <v>GRC-zan ABEE-20</v>
      </c>
      <c r="S1602" s="3" t="str">
        <f t="shared" si="167"/>
        <v>248</v>
      </c>
    </row>
    <row r="1603" spans="1:19" ht="12.75" customHeight="1" x14ac:dyDescent="0.3">
      <c r="A1603" s="2">
        <v>1605</v>
      </c>
      <c r="B1603" s="2" t="s">
        <v>769</v>
      </c>
      <c r="C1603" s="2" t="s">
        <v>80</v>
      </c>
      <c r="D1603" s="2" t="s">
        <v>81</v>
      </c>
      <c r="F1603" s="2">
        <v>20</v>
      </c>
      <c r="G1603" s="3">
        <v>37</v>
      </c>
      <c r="H1603" s="3" t="str">
        <f>IF(E1603="","non terminato","terminato")</f>
        <v>non terminato</v>
      </c>
      <c r="J1603" s="2">
        <v>1605</v>
      </c>
      <c r="K1603" s="2" t="str">
        <f t="shared" si="168"/>
        <v>Y1248411</v>
      </c>
      <c r="L1603" s="2" t="str">
        <f t="shared" si="169"/>
        <v>GRC</v>
      </c>
      <c r="M1603" s="2" t="str">
        <f t="shared" si="170"/>
        <v>zan ABEE</v>
      </c>
      <c r="N1603" s="2" t="str">
        <f t="shared" si="171"/>
        <v/>
      </c>
      <c r="O1603" s="2">
        <v>20</v>
      </c>
      <c r="P1603" s="3">
        <v>37</v>
      </c>
      <c r="Q1603" s="3">
        <f t="shared" ref="Q1603:Q1666" si="172">IF(F1603=0,"",F1603*G1603)</f>
        <v>740</v>
      </c>
      <c r="R1603" s="3" t="str">
        <f t="shared" ref="R1603:R1666" si="173">_xlfn.CONCAT(C1603,"-",D1603,"-",G1603)</f>
        <v>GRC-zan ABEE-37</v>
      </c>
      <c r="S1603" s="3" t="str">
        <f t="shared" ref="S1603:S1666" si="174">MID(B1603,3,3)</f>
        <v>248</v>
      </c>
    </row>
    <row r="1604" spans="1:19" ht="12.75" customHeight="1" x14ac:dyDescent="0.3">
      <c r="A1604" s="2">
        <v>1606</v>
      </c>
      <c r="B1604" s="2" t="s">
        <v>770</v>
      </c>
      <c r="C1604" s="8" t="s">
        <v>8</v>
      </c>
      <c r="D1604" s="2" t="s">
        <v>72</v>
      </c>
      <c r="E1604" s="7" t="s">
        <v>10</v>
      </c>
      <c r="F1604" s="2">
        <v>0</v>
      </c>
      <c r="G1604" s="3">
        <v>28</v>
      </c>
      <c r="H1604" s="3" t="s">
        <v>10</v>
      </c>
      <c r="J1604" s="2">
        <v>1606</v>
      </c>
      <c r="K1604" s="2" t="str">
        <f t="shared" si="168"/>
        <v>C0039500</v>
      </c>
      <c r="L1604" s="2" t="str">
        <f t="shared" si="169"/>
        <v>ITA</v>
      </c>
      <c r="M1604" s="2" t="str">
        <f t="shared" si="170"/>
        <v>lollo SRL</v>
      </c>
      <c r="N1604" s="2" t="str">
        <f t="shared" si="171"/>
        <v>terminato</v>
      </c>
      <c r="O1604" s="2">
        <v>0</v>
      </c>
      <c r="P1604" s="3">
        <v>28</v>
      </c>
      <c r="Q1604" s="3" t="str">
        <f t="shared" si="172"/>
        <v/>
      </c>
      <c r="R1604" s="3" t="str">
        <f t="shared" si="173"/>
        <v>ITA-lollo SRL-28</v>
      </c>
      <c r="S1604" s="3" t="str">
        <f t="shared" si="174"/>
        <v>039</v>
      </c>
    </row>
    <row r="1605" spans="1:19" ht="12.75" customHeight="1" x14ac:dyDescent="0.3">
      <c r="A1605" s="2">
        <v>1607</v>
      </c>
      <c r="B1605" s="2" t="s">
        <v>771</v>
      </c>
      <c r="C1605" s="8" t="s">
        <v>8</v>
      </c>
      <c r="D1605" s="2" t="s">
        <v>44</v>
      </c>
      <c r="E1605" s="7" t="s">
        <v>10</v>
      </c>
      <c r="F1605" s="2">
        <v>0</v>
      </c>
      <c r="G1605" s="3">
        <v>37</v>
      </c>
      <c r="H1605" s="3" t="s">
        <v>10</v>
      </c>
      <c r="J1605" s="2">
        <v>1607</v>
      </c>
      <c r="K1605" s="2" t="str">
        <f t="shared" si="168"/>
        <v>F4470336</v>
      </c>
      <c r="L1605" s="2" t="str">
        <f t="shared" si="169"/>
        <v>ITA</v>
      </c>
      <c r="M1605" s="2" t="str">
        <f t="shared" si="170"/>
        <v>zan pin SPA</v>
      </c>
      <c r="N1605" s="2" t="str">
        <f t="shared" si="171"/>
        <v>terminato</v>
      </c>
      <c r="O1605" s="2">
        <v>0</v>
      </c>
      <c r="P1605" s="3">
        <v>37</v>
      </c>
      <c r="Q1605" s="3" t="str">
        <f t="shared" si="172"/>
        <v/>
      </c>
      <c r="R1605" s="3" t="str">
        <f t="shared" si="173"/>
        <v>ITA-zan pin SPA-37</v>
      </c>
      <c r="S1605" s="3" t="str">
        <f t="shared" si="174"/>
        <v>470</v>
      </c>
    </row>
    <row r="1606" spans="1:19" ht="12.75" customHeight="1" x14ac:dyDescent="0.3">
      <c r="A1606" s="2">
        <v>1608</v>
      </c>
      <c r="B1606" s="2" t="s">
        <v>772</v>
      </c>
      <c r="C1606" s="8" t="s">
        <v>8</v>
      </c>
      <c r="D1606" s="2" t="s">
        <v>9</v>
      </c>
      <c r="E1606" s="7" t="s">
        <v>10</v>
      </c>
      <c r="F1606" s="2">
        <v>0</v>
      </c>
      <c r="G1606" s="3">
        <v>23</v>
      </c>
      <c r="H1606" s="3" t="s">
        <v>10</v>
      </c>
      <c r="J1606" s="2">
        <v>1608</v>
      </c>
      <c r="K1606" s="2" t="str">
        <f t="shared" si="168"/>
        <v>M7271370</v>
      </c>
      <c r="L1606" s="2" t="str">
        <f t="shared" si="169"/>
        <v>ITA</v>
      </c>
      <c r="M1606" s="2" t="str">
        <f t="shared" si="170"/>
        <v>SG</v>
      </c>
      <c r="N1606" s="2" t="str">
        <f t="shared" si="171"/>
        <v>terminato</v>
      </c>
      <c r="O1606" s="2">
        <v>0</v>
      </c>
      <c r="P1606" s="3">
        <v>23</v>
      </c>
      <c r="Q1606" s="3" t="str">
        <f t="shared" si="172"/>
        <v/>
      </c>
      <c r="R1606" s="3" t="str">
        <f t="shared" si="173"/>
        <v>ITA-SG-23</v>
      </c>
      <c r="S1606" s="3" t="str">
        <f t="shared" si="174"/>
        <v>271</v>
      </c>
    </row>
    <row r="1607" spans="1:19" ht="12.75" customHeight="1" x14ac:dyDescent="0.3">
      <c r="A1607" s="2">
        <v>1609</v>
      </c>
      <c r="B1607" s="2" t="s">
        <v>772</v>
      </c>
      <c r="C1607" s="8" t="s">
        <v>8</v>
      </c>
      <c r="D1607" s="2" t="s">
        <v>9</v>
      </c>
      <c r="F1607" s="2">
        <v>30</v>
      </c>
      <c r="G1607" s="3">
        <v>13</v>
      </c>
      <c r="H1607" s="3" t="str">
        <f>IF(E1607="","non terminato","terminato")</f>
        <v>non terminato</v>
      </c>
      <c r="J1607" s="2">
        <v>1609</v>
      </c>
      <c r="K1607" s="2" t="str">
        <f t="shared" si="168"/>
        <v>M7271370</v>
      </c>
      <c r="L1607" s="2" t="str">
        <f t="shared" si="169"/>
        <v>ITA</v>
      </c>
      <c r="M1607" s="2" t="str">
        <f t="shared" si="170"/>
        <v>SG</v>
      </c>
      <c r="N1607" s="2" t="str">
        <f t="shared" si="171"/>
        <v/>
      </c>
      <c r="O1607" s="2">
        <v>30</v>
      </c>
      <c r="P1607" s="3">
        <v>13</v>
      </c>
      <c r="Q1607" s="3">
        <f t="shared" si="172"/>
        <v>390</v>
      </c>
      <c r="R1607" s="3" t="str">
        <f t="shared" si="173"/>
        <v>ITA-SG-13</v>
      </c>
      <c r="S1607" s="3" t="str">
        <f t="shared" si="174"/>
        <v>271</v>
      </c>
    </row>
    <row r="1608" spans="1:19" ht="12.75" customHeight="1" x14ac:dyDescent="0.3">
      <c r="A1608" s="2">
        <v>1610</v>
      </c>
      <c r="B1608" s="2" t="s">
        <v>773</v>
      </c>
      <c r="C1608" s="8" t="s">
        <v>8</v>
      </c>
      <c r="D1608" s="2" t="s">
        <v>51</v>
      </c>
      <c r="E1608" s="7" t="s">
        <v>10</v>
      </c>
      <c r="F1608" s="2">
        <v>0</v>
      </c>
      <c r="G1608" s="3">
        <v>39</v>
      </c>
      <c r="H1608" s="3" t="s">
        <v>10</v>
      </c>
      <c r="J1608" s="2">
        <v>1610</v>
      </c>
      <c r="K1608" s="2" t="str">
        <f t="shared" si="168"/>
        <v>A6939270</v>
      </c>
      <c r="L1608" s="2" t="str">
        <f t="shared" si="169"/>
        <v>ITA</v>
      </c>
      <c r="M1608" s="2" t="str">
        <f t="shared" si="170"/>
        <v>zan S.R.L.</v>
      </c>
      <c r="N1608" s="2" t="str">
        <f t="shared" si="171"/>
        <v>terminato</v>
      </c>
      <c r="O1608" s="2">
        <v>0</v>
      </c>
      <c r="P1608" s="3">
        <v>39</v>
      </c>
      <c r="Q1608" s="3" t="str">
        <f t="shared" si="172"/>
        <v/>
      </c>
      <c r="R1608" s="3" t="str">
        <f t="shared" si="173"/>
        <v>ITA-zan S.R.L.-39</v>
      </c>
      <c r="S1608" s="3" t="str">
        <f t="shared" si="174"/>
        <v>939</v>
      </c>
    </row>
    <row r="1609" spans="1:19" ht="12.75" customHeight="1" x14ac:dyDescent="0.3">
      <c r="A1609" s="2">
        <v>1611</v>
      </c>
      <c r="B1609" s="2" t="s">
        <v>774</v>
      </c>
      <c r="C1609" s="8" t="s">
        <v>8</v>
      </c>
      <c r="D1609" s="2" t="s">
        <v>9</v>
      </c>
      <c r="F1609" s="2">
        <v>30</v>
      </c>
      <c r="G1609" s="3">
        <v>27</v>
      </c>
      <c r="H1609" s="3" t="str">
        <f>IF(E1609="","non terminato","terminato")</f>
        <v>non terminato</v>
      </c>
      <c r="J1609" s="2">
        <v>1611</v>
      </c>
      <c r="K1609" s="2" t="str">
        <f t="shared" si="168"/>
        <v>T8784062</v>
      </c>
      <c r="L1609" s="2" t="str">
        <f t="shared" si="169"/>
        <v>ITA</v>
      </c>
      <c r="M1609" s="2" t="str">
        <f t="shared" si="170"/>
        <v>SG</v>
      </c>
      <c r="N1609" s="2" t="str">
        <f t="shared" si="171"/>
        <v/>
      </c>
      <c r="O1609" s="2">
        <v>30</v>
      </c>
      <c r="P1609" s="3">
        <v>27</v>
      </c>
      <c r="Q1609" s="3">
        <f t="shared" si="172"/>
        <v>810</v>
      </c>
      <c r="R1609" s="3" t="str">
        <f t="shared" si="173"/>
        <v>ITA-SG-27</v>
      </c>
      <c r="S1609" s="3" t="str">
        <f t="shared" si="174"/>
        <v>784</v>
      </c>
    </row>
    <row r="1610" spans="1:19" ht="12.75" customHeight="1" x14ac:dyDescent="0.3">
      <c r="A1610" s="2">
        <v>1612</v>
      </c>
      <c r="B1610" s="2" t="s">
        <v>774</v>
      </c>
      <c r="C1610" s="8" t="s">
        <v>8</v>
      </c>
      <c r="D1610" s="2" t="s">
        <v>9</v>
      </c>
      <c r="E1610" s="7" t="s">
        <v>10</v>
      </c>
      <c r="F1610" s="2">
        <v>0</v>
      </c>
      <c r="G1610" s="3">
        <v>25</v>
      </c>
      <c r="H1610" s="3" t="s">
        <v>10</v>
      </c>
      <c r="J1610" s="2">
        <v>1612</v>
      </c>
      <c r="K1610" s="2" t="str">
        <f t="shared" si="168"/>
        <v>T8784062</v>
      </c>
      <c r="L1610" s="2" t="str">
        <f t="shared" si="169"/>
        <v>ITA</v>
      </c>
      <c r="M1610" s="2" t="str">
        <f t="shared" si="170"/>
        <v>SG</v>
      </c>
      <c r="N1610" s="2" t="str">
        <f t="shared" si="171"/>
        <v>terminato</v>
      </c>
      <c r="O1610" s="2">
        <v>0</v>
      </c>
      <c r="P1610" s="3">
        <v>25</v>
      </c>
      <c r="Q1610" s="3" t="str">
        <f t="shared" si="172"/>
        <v/>
      </c>
      <c r="R1610" s="3" t="str">
        <f t="shared" si="173"/>
        <v>ITA-SG-25</v>
      </c>
      <c r="S1610" s="3" t="str">
        <f t="shared" si="174"/>
        <v>784</v>
      </c>
    </row>
    <row r="1611" spans="1:19" ht="12.75" customHeight="1" x14ac:dyDescent="0.3">
      <c r="A1611" s="2">
        <v>1613</v>
      </c>
      <c r="B1611" s="2" t="s">
        <v>775</v>
      </c>
      <c r="C1611" s="8" t="s">
        <v>8</v>
      </c>
      <c r="D1611" s="2" t="s">
        <v>33</v>
      </c>
      <c r="E1611" s="7" t="s">
        <v>10</v>
      </c>
      <c r="F1611" s="2">
        <v>0</v>
      </c>
      <c r="G1611" s="3">
        <v>32</v>
      </c>
      <c r="H1611" s="3" t="s">
        <v>10</v>
      </c>
      <c r="J1611" s="2">
        <v>1613</v>
      </c>
      <c r="K1611" s="2" t="str">
        <f t="shared" si="168"/>
        <v>A4292630</v>
      </c>
      <c r="L1611" s="2" t="str">
        <f t="shared" si="169"/>
        <v>ITA</v>
      </c>
      <c r="M1611" s="2" t="str">
        <f t="shared" si="170"/>
        <v>zan VETRI</v>
      </c>
      <c r="N1611" s="2" t="str">
        <f t="shared" si="171"/>
        <v>terminato</v>
      </c>
      <c r="O1611" s="2">
        <v>0</v>
      </c>
      <c r="P1611" s="3">
        <v>32</v>
      </c>
      <c r="Q1611" s="3" t="str">
        <f t="shared" si="172"/>
        <v/>
      </c>
      <c r="R1611" s="3" t="str">
        <f t="shared" si="173"/>
        <v>ITA-zan VETRI-32</v>
      </c>
      <c r="S1611" s="3" t="str">
        <f t="shared" si="174"/>
        <v>292</v>
      </c>
    </row>
    <row r="1612" spans="1:19" ht="12.75" customHeight="1" x14ac:dyDescent="0.3">
      <c r="A1612" s="2">
        <v>1614</v>
      </c>
      <c r="B1612" s="2" t="s">
        <v>775</v>
      </c>
      <c r="C1612" s="8" t="s">
        <v>8</v>
      </c>
      <c r="D1612" s="2" t="s">
        <v>33</v>
      </c>
      <c r="F1612" s="2">
        <v>20</v>
      </c>
      <c r="G1612" s="3">
        <v>22</v>
      </c>
      <c r="H1612" s="3" t="str">
        <f>IF(E1612="","non terminato","terminato")</f>
        <v>non terminato</v>
      </c>
      <c r="J1612" s="2">
        <v>1614</v>
      </c>
      <c r="K1612" s="2" t="str">
        <f t="shared" si="168"/>
        <v>A4292630</v>
      </c>
      <c r="L1612" s="2" t="str">
        <f t="shared" si="169"/>
        <v>ITA</v>
      </c>
      <c r="M1612" s="2" t="str">
        <f t="shared" si="170"/>
        <v>zan VETRI</v>
      </c>
      <c r="N1612" s="2" t="str">
        <f t="shared" si="171"/>
        <v/>
      </c>
      <c r="O1612" s="2">
        <v>20</v>
      </c>
      <c r="P1612" s="3">
        <v>22</v>
      </c>
      <c r="Q1612" s="3">
        <f t="shared" si="172"/>
        <v>440</v>
      </c>
      <c r="R1612" s="3" t="str">
        <f t="shared" si="173"/>
        <v>ITA-zan VETRI-22</v>
      </c>
      <c r="S1612" s="3" t="str">
        <f t="shared" si="174"/>
        <v>292</v>
      </c>
    </row>
    <row r="1613" spans="1:19" ht="12.75" customHeight="1" x14ac:dyDescent="0.3">
      <c r="A1613" s="2">
        <v>1615</v>
      </c>
      <c r="B1613" s="2" t="s">
        <v>775</v>
      </c>
      <c r="C1613" s="8" t="s">
        <v>8</v>
      </c>
      <c r="D1613" s="2" t="s">
        <v>33</v>
      </c>
      <c r="F1613" s="2">
        <v>30</v>
      </c>
      <c r="G1613" s="3">
        <v>17</v>
      </c>
      <c r="H1613" s="3" t="str">
        <f>IF(E1613="","non terminato","terminato")</f>
        <v>non terminato</v>
      </c>
      <c r="J1613" s="2">
        <v>1615</v>
      </c>
      <c r="K1613" s="2" t="str">
        <f t="shared" si="168"/>
        <v>A4292630</v>
      </c>
      <c r="L1613" s="2" t="str">
        <f t="shared" si="169"/>
        <v>ITA</v>
      </c>
      <c r="M1613" s="2" t="str">
        <f t="shared" si="170"/>
        <v>zan VETRI</v>
      </c>
      <c r="N1613" s="2" t="str">
        <f t="shared" si="171"/>
        <v/>
      </c>
      <c r="O1613" s="2">
        <v>30</v>
      </c>
      <c r="P1613" s="3">
        <v>17</v>
      </c>
      <c r="Q1613" s="3">
        <f t="shared" si="172"/>
        <v>510</v>
      </c>
      <c r="R1613" s="3" t="str">
        <f t="shared" si="173"/>
        <v>ITA-zan VETRI-17</v>
      </c>
      <c r="S1613" s="3" t="str">
        <f t="shared" si="174"/>
        <v>292</v>
      </c>
    </row>
    <row r="1614" spans="1:19" ht="12.75" customHeight="1" x14ac:dyDescent="0.3">
      <c r="A1614" s="2">
        <v>1616</v>
      </c>
      <c r="B1614" s="2" t="s">
        <v>776</v>
      </c>
      <c r="C1614" s="8" t="s">
        <v>8</v>
      </c>
      <c r="D1614" s="2" t="s">
        <v>51</v>
      </c>
      <c r="E1614" s="7" t="s">
        <v>10</v>
      </c>
      <c r="F1614" s="2">
        <v>0</v>
      </c>
      <c r="G1614" s="3">
        <v>16</v>
      </c>
      <c r="H1614" s="3" t="s">
        <v>10</v>
      </c>
      <c r="J1614" s="2">
        <v>1616</v>
      </c>
      <c r="K1614" s="2" t="str">
        <f t="shared" si="168"/>
        <v>W4874865</v>
      </c>
      <c r="L1614" s="2" t="str">
        <f t="shared" si="169"/>
        <v>ITA</v>
      </c>
      <c r="M1614" s="2" t="str">
        <f t="shared" si="170"/>
        <v>zan S.R.L.</v>
      </c>
      <c r="N1614" s="2" t="str">
        <f t="shared" si="171"/>
        <v>terminato</v>
      </c>
      <c r="O1614" s="2">
        <v>0</v>
      </c>
      <c r="P1614" s="3">
        <v>16</v>
      </c>
      <c r="Q1614" s="3" t="str">
        <f t="shared" si="172"/>
        <v/>
      </c>
      <c r="R1614" s="3" t="str">
        <f t="shared" si="173"/>
        <v>ITA-zan S.R.L.-16</v>
      </c>
      <c r="S1614" s="3" t="str">
        <f t="shared" si="174"/>
        <v>874</v>
      </c>
    </row>
    <row r="1615" spans="1:19" ht="12.75" customHeight="1" x14ac:dyDescent="0.3">
      <c r="A1615" s="2">
        <v>1617</v>
      </c>
      <c r="B1615" s="2" t="s">
        <v>777</v>
      </c>
      <c r="C1615" s="8" t="s">
        <v>8</v>
      </c>
      <c r="D1615" s="2" t="s">
        <v>51</v>
      </c>
      <c r="E1615" s="7" t="s">
        <v>10</v>
      </c>
      <c r="F1615" s="2">
        <v>0</v>
      </c>
      <c r="G1615" s="3">
        <v>31</v>
      </c>
      <c r="H1615" s="3" t="s">
        <v>10</v>
      </c>
      <c r="J1615" s="2">
        <v>1617</v>
      </c>
      <c r="K1615" s="2" t="str">
        <f t="shared" si="168"/>
        <v>C7874346</v>
      </c>
      <c r="L1615" s="2" t="str">
        <f t="shared" si="169"/>
        <v>ITA</v>
      </c>
      <c r="M1615" s="2" t="str">
        <f t="shared" si="170"/>
        <v>zan S.R.L.</v>
      </c>
      <c r="N1615" s="2" t="str">
        <f t="shared" si="171"/>
        <v>terminato</v>
      </c>
      <c r="O1615" s="2">
        <v>0</v>
      </c>
      <c r="P1615" s="3">
        <v>31</v>
      </c>
      <c r="Q1615" s="3" t="str">
        <f t="shared" si="172"/>
        <v/>
      </c>
      <c r="R1615" s="3" t="str">
        <f t="shared" si="173"/>
        <v>ITA-zan S.R.L.-31</v>
      </c>
      <c r="S1615" s="3" t="str">
        <f t="shared" si="174"/>
        <v>874</v>
      </c>
    </row>
    <row r="1616" spans="1:19" ht="12.75" customHeight="1" x14ac:dyDescent="0.3">
      <c r="A1616" s="2">
        <v>1618</v>
      </c>
      <c r="B1616" s="2" t="s">
        <v>777</v>
      </c>
      <c r="C1616" s="8" t="s">
        <v>8</v>
      </c>
      <c r="D1616" s="2" t="s">
        <v>51</v>
      </c>
      <c r="F1616" s="2">
        <v>20</v>
      </c>
      <c r="G1616" s="3">
        <v>17</v>
      </c>
      <c r="H1616" s="3" t="str">
        <f>IF(E1616="","non terminato","terminato")</f>
        <v>non terminato</v>
      </c>
      <c r="J1616" s="2">
        <v>1618</v>
      </c>
      <c r="K1616" s="2" t="str">
        <f t="shared" si="168"/>
        <v>C7874346</v>
      </c>
      <c r="L1616" s="2" t="str">
        <f t="shared" si="169"/>
        <v>ITA</v>
      </c>
      <c r="M1616" s="2" t="str">
        <f t="shared" si="170"/>
        <v>zan S.R.L.</v>
      </c>
      <c r="N1616" s="2" t="str">
        <f t="shared" si="171"/>
        <v/>
      </c>
      <c r="O1616" s="2">
        <v>20</v>
      </c>
      <c r="P1616" s="3">
        <v>17</v>
      </c>
      <c r="Q1616" s="3">
        <f t="shared" si="172"/>
        <v>340</v>
      </c>
      <c r="R1616" s="3" t="str">
        <f t="shared" si="173"/>
        <v>ITA-zan S.R.L.-17</v>
      </c>
      <c r="S1616" s="3" t="str">
        <f t="shared" si="174"/>
        <v>874</v>
      </c>
    </row>
    <row r="1617" spans="1:19" ht="12.75" customHeight="1" x14ac:dyDescent="0.3">
      <c r="A1617" s="2">
        <v>1619</v>
      </c>
      <c r="B1617" s="2" t="s">
        <v>778</v>
      </c>
      <c r="C1617" s="2" t="s">
        <v>80</v>
      </c>
      <c r="D1617" s="2" t="s">
        <v>196</v>
      </c>
      <c r="F1617" s="2">
        <v>30</v>
      </c>
      <c r="G1617" s="3">
        <v>38</v>
      </c>
      <c r="H1617" s="3" t="str">
        <f>IF(E1617="","non terminato","terminato")</f>
        <v>non terminato</v>
      </c>
      <c r="J1617" s="2">
        <v>1619</v>
      </c>
      <c r="K1617" s="2" t="str">
        <f t="shared" si="168"/>
        <v>S8419308</v>
      </c>
      <c r="L1617" s="2" t="str">
        <f t="shared" si="169"/>
        <v>GRC</v>
      </c>
      <c r="M1617" s="2" t="str">
        <f t="shared" si="170"/>
        <v>zan palla SA</v>
      </c>
      <c r="N1617" s="2" t="str">
        <f t="shared" si="171"/>
        <v/>
      </c>
      <c r="O1617" s="2">
        <v>30</v>
      </c>
      <c r="P1617" s="3">
        <v>38</v>
      </c>
      <c r="Q1617" s="3">
        <f t="shared" si="172"/>
        <v>1140</v>
      </c>
      <c r="R1617" s="3" t="str">
        <f t="shared" si="173"/>
        <v>GRC-zan palla SA-38</v>
      </c>
      <c r="S1617" s="3" t="str">
        <f t="shared" si="174"/>
        <v>419</v>
      </c>
    </row>
    <row r="1618" spans="1:19" ht="12.75" customHeight="1" x14ac:dyDescent="0.3">
      <c r="A1618" s="2">
        <v>1620</v>
      </c>
      <c r="B1618" s="2" t="s">
        <v>779</v>
      </c>
      <c r="C1618" s="8" t="s">
        <v>8</v>
      </c>
      <c r="D1618" s="2" t="s">
        <v>33</v>
      </c>
      <c r="E1618" s="7" t="s">
        <v>10</v>
      </c>
      <c r="F1618" s="2">
        <v>0</v>
      </c>
      <c r="G1618" s="3">
        <v>22</v>
      </c>
      <c r="H1618" s="3" t="s">
        <v>10</v>
      </c>
      <c r="J1618" s="2">
        <v>1620</v>
      </c>
      <c r="K1618" s="2" t="str">
        <f t="shared" si="168"/>
        <v>M2828657</v>
      </c>
      <c r="L1618" s="2" t="str">
        <f t="shared" si="169"/>
        <v>ITA</v>
      </c>
      <c r="M1618" s="2" t="str">
        <f t="shared" si="170"/>
        <v>zan VETRI</v>
      </c>
      <c r="N1618" s="2" t="str">
        <f t="shared" si="171"/>
        <v>terminato</v>
      </c>
      <c r="O1618" s="2">
        <v>0</v>
      </c>
      <c r="P1618" s="3">
        <v>22</v>
      </c>
      <c r="Q1618" s="3" t="str">
        <f t="shared" si="172"/>
        <v/>
      </c>
      <c r="R1618" s="3" t="str">
        <f t="shared" si="173"/>
        <v>ITA-zan VETRI-22</v>
      </c>
      <c r="S1618" s="3" t="str">
        <f t="shared" si="174"/>
        <v>828</v>
      </c>
    </row>
    <row r="1619" spans="1:19" ht="12.75" customHeight="1" x14ac:dyDescent="0.3">
      <c r="A1619" s="2">
        <v>1621</v>
      </c>
      <c r="B1619" s="2" t="s">
        <v>779</v>
      </c>
      <c r="C1619" s="8" t="s">
        <v>8</v>
      </c>
      <c r="D1619" s="2" t="s">
        <v>33</v>
      </c>
      <c r="F1619" s="2">
        <v>20</v>
      </c>
      <c r="G1619" s="3">
        <v>23</v>
      </c>
      <c r="H1619" s="3" t="str">
        <f>IF(E1619="","non terminato","terminato")</f>
        <v>non terminato</v>
      </c>
      <c r="J1619" s="2">
        <v>1621</v>
      </c>
      <c r="K1619" s="2" t="str">
        <f t="shared" si="168"/>
        <v>M2828657</v>
      </c>
      <c r="L1619" s="2" t="str">
        <f t="shared" si="169"/>
        <v>ITA</v>
      </c>
      <c r="M1619" s="2" t="str">
        <f t="shared" si="170"/>
        <v>zan VETRI</v>
      </c>
      <c r="N1619" s="2" t="str">
        <f t="shared" si="171"/>
        <v/>
      </c>
      <c r="O1619" s="2">
        <v>20</v>
      </c>
      <c r="P1619" s="3">
        <v>23</v>
      </c>
      <c r="Q1619" s="3">
        <f t="shared" si="172"/>
        <v>460</v>
      </c>
      <c r="R1619" s="3" t="str">
        <f t="shared" si="173"/>
        <v>ITA-zan VETRI-23</v>
      </c>
      <c r="S1619" s="3" t="str">
        <f t="shared" si="174"/>
        <v>828</v>
      </c>
    </row>
    <row r="1620" spans="1:19" ht="12.75" customHeight="1" x14ac:dyDescent="0.3">
      <c r="A1620" s="2">
        <v>1622</v>
      </c>
      <c r="B1620" s="2" t="s">
        <v>779</v>
      </c>
      <c r="C1620" s="8" t="s">
        <v>8</v>
      </c>
      <c r="D1620" s="2" t="s">
        <v>33</v>
      </c>
      <c r="F1620" s="2">
        <v>30</v>
      </c>
      <c r="G1620" s="3">
        <v>22</v>
      </c>
      <c r="H1620" s="3" t="str">
        <f>IF(E1620="","non terminato","terminato")</f>
        <v>non terminato</v>
      </c>
      <c r="J1620" s="2">
        <v>1622</v>
      </c>
      <c r="K1620" s="2" t="str">
        <f t="shared" si="168"/>
        <v>M2828657</v>
      </c>
      <c r="L1620" s="2" t="str">
        <f t="shared" si="169"/>
        <v>ITA</v>
      </c>
      <c r="M1620" s="2" t="str">
        <f t="shared" si="170"/>
        <v>zan VETRI</v>
      </c>
      <c r="N1620" s="2" t="str">
        <f t="shared" si="171"/>
        <v/>
      </c>
      <c r="O1620" s="2">
        <v>30</v>
      </c>
      <c r="P1620" s="3">
        <v>22</v>
      </c>
      <c r="Q1620" s="3">
        <f t="shared" si="172"/>
        <v>660</v>
      </c>
      <c r="R1620" s="3" t="str">
        <f t="shared" si="173"/>
        <v>ITA-zan VETRI-22</v>
      </c>
      <c r="S1620" s="3" t="str">
        <f t="shared" si="174"/>
        <v>828</v>
      </c>
    </row>
    <row r="1621" spans="1:19" ht="12.75" customHeight="1" x14ac:dyDescent="0.3">
      <c r="A1621" s="2">
        <v>1623</v>
      </c>
      <c r="B1621" s="2" t="s">
        <v>780</v>
      </c>
      <c r="C1621" s="8" t="s">
        <v>8</v>
      </c>
      <c r="D1621" s="2" t="s">
        <v>62</v>
      </c>
      <c r="F1621" s="2">
        <v>20</v>
      </c>
      <c r="G1621" s="3">
        <v>32</v>
      </c>
      <c r="H1621" s="3" t="str">
        <f>IF(E1621="","non terminato","terminato")</f>
        <v>non terminato</v>
      </c>
      <c r="J1621" s="2">
        <v>1623</v>
      </c>
      <c r="K1621" s="2" t="str">
        <f t="shared" si="168"/>
        <v>E0137890</v>
      </c>
      <c r="L1621" s="2" t="str">
        <f t="shared" si="169"/>
        <v>ITA</v>
      </c>
      <c r="M1621" s="2" t="str">
        <f t="shared" si="170"/>
        <v>zan PAM</v>
      </c>
      <c r="N1621" s="2" t="str">
        <f t="shared" si="171"/>
        <v/>
      </c>
      <c r="O1621" s="2">
        <v>20</v>
      </c>
      <c r="P1621" s="3">
        <v>32</v>
      </c>
      <c r="Q1621" s="3">
        <f t="shared" si="172"/>
        <v>640</v>
      </c>
      <c r="R1621" s="3" t="str">
        <f t="shared" si="173"/>
        <v>ITA-zan PAM-32</v>
      </c>
      <c r="S1621" s="3" t="str">
        <f t="shared" si="174"/>
        <v>137</v>
      </c>
    </row>
    <row r="1622" spans="1:19" ht="12.75" customHeight="1" x14ac:dyDescent="0.3">
      <c r="A1622" s="2">
        <v>1624</v>
      </c>
      <c r="B1622" s="2" t="s">
        <v>780</v>
      </c>
      <c r="C1622" s="8" t="s">
        <v>8</v>
      </c>
      <c r="D1622" s="2" t="s">
        <v>62</v>
      </c>
      <c r="E1622" s="7" t="s">
        <v>10</v>
      </c>
      <c r="F1622" s="2">
        <v>0</v>
      </c>
      <c r="G1622" s="3">
        <v>32</v>
      </c>
      <c r="H1622" s="3" t="s">
        <v>10</v>
      </c>
      <c r="J1622" s="2">
        <v>1624</v>
      </c>
      <c r="K1622" s="2" t="str">
        <f t="shared" si="168"/>
        <v>E0137890</v>
      </c>
      <c r="L1622" s="2" t="str">
        <f t="shared" si="169"/>
        <v>ITA</v>
      </c>
      <c r="M1622" s="2" t="str">
        <f t="shared" si="170"/>
        <v>zan PAM</v>
      </c>
      <c r="N1622" s="2" t="str">
        <f t="shared" si="171"/>
        <v>terminato</v>
      </c>
      <c r="O1622" s="2">
        <v>0</v>
      </c>
      <c r="P1622" s="3">
        <v>32</v>
      </c>
      <c r="Q1622" s="3" t="str">
        <f t="shared" si="172"/>
        <v/>
      </c>
      <c r="R1622" s="3" t="str">
        <f t="shared" si="173"/>
        <v>ITA-zan PAM-32</v>
      </c>
      <c r="S1622" s="3" t="str">
        <f t="shared" si="174"/>
        <v>137</v>
      </c>
    </row>
    <row r="1623" spans="1:19" ht="12.75" customHeight="1" x14ac:dyDescent="0.3">
      <c r="A1623" s="2">
        <v>1625</v>
      </c>
      <c r="B1623" s="2" t="s">
        <v>780</v>
      </c>
      <c r="C1623" s="8" t="s">
        <v>8</v>
      </c>
      <c r="D1623" s="2" t="s">
        <v>62</v>
      </c>
      <c r="F1623" s="2">
        <v>30</v>
      </c>
      <c r="G1623" s="3">
        <v>14</v>
      </c>
      <c r="H1623" s="3" t="str">
        <f>IF(E1623="","non terminato","terminato")</f>
        <v>non terminato</v>
      </c>
      <c r="J1623" s="2">
        <v>1625</v>
      </c>
      <c r="K1623" s="2" t="str">
        <f t="shared" si="168"/>
        <v>E0137890</v>
      </c>
      <c r="L1623" s="2" t="str">
        <f t="shared" si="169"/>
        <v>ITA</v>
      </c>
      <c r="M1623" s="2" t="str">
        <f t="shared" si="170"/>
        <v>zan PAM</v>
      </c>
      <c r="N1623" s="2" t="str">
        <f t="shared" si="171"/>
        <v/>
      </c>
      <c r="O1623" s="2">
        <v>30</v>
      </c>
      <c r="P1623" s="3">
        <v>14</v>
      </c>
      <c r="Q1623" s="3">
        <f t="shared" si="172"/>
        <v>420</v>
      </c>
      <c r="R1623" s="3" t="str">
        <f t="shared" si="173"/>
        <v>ITA-zan PAM-14</v>
      </c>
      <c r="S1623" s="3" t="str">
        <f t="shared" si="174"/>
        <v>137</v>
      </c>
    </row>
    <row r="1624" spans="1:19" ht="12.75" customHeight="1" x14ac:dyDescent="0.3">
      <c r="A1624" s="2">
        <v>1626</v>
      </c>
      <c r="B1624" s="2" t="s">
        <v>781</v>
      </c>
      <c r="C1624" s="8" t="s">
        <v>8</v>
      </c>
      <c r="D1624" s="2" t="s">
        <v>9</v>
      </c>
      <c r="E1624" s="7" t="s">
        <v>10</v>
      </c>
      <c r="F1624" s="2">
        <v>0</v>
      </c>
      <c r="G1624" s="3">
        <v>25</v>
      </c>
      <c r="H1624" s="3" t="s">
        <v>10</v>
      </c>
      <c r="J1624" s="2">
        <v>1626</v>
      </c>
      <c r="K1624" s="2" t="str">
        <f t="shared" si="168"/>
        <v>M6885935</v>
      </c>
      <c r="L1624" s="2" t="str">
        <f t="shared" si="169"/>
        <v>ITA</v>
      </c>
      <c r="M1624" s="2" t="str">
        <f t="shared" si="170"/>
        <v>SG</v>
      </c>
      <c r="N1624" s="2" t="str">
        <f t="shared" si="171"/>
        <v>terminato</v>
      </c>
      <c r="O1624" s="2">
        <v>0</v>
      </c>
      <c r="P1624" s="3">
        <v>25</v>
      </c>
      <c r="Q1624" s="3" t="str">
        <f t="shared" si="172"/>
        <v/>
      </c>
      <c r="R1624" s="3" t="str">
        <f t="shared" si="173"/>
        <v>ITA-SG-25</v>
      </c>
      <c r="S1624" s="3" t="str">
        <f t="shared" si="174"/>
        <v>885</v>
      </c>
    </row>
    <row r="1625" spans="1:19" ht="12.75" customHeight="1" x14ac:dyDescent="0.3">
      <c r="A1625" s="2">
        <v>1627</v>
      </c>
      <c r="B1625" s="2" t="s">
        <v>781</v>
      </c>
      <c r="C1625" s="8" t="s">
        <v>8</v>
      </c>
      <c r="D1625" s="2" t="s">
        <v>9</v>
      </c>
      <c r="F1625" s="2">
        <v>30</v>
      </c>
      <c r="G1625" s="3">
        <v>32</v>
      </c>
      <c r="H1625" s="3" t="str">
        <f>IF(E1625="","non terminato","terminato")</f>
        <v>non terminato</v>
      </c>
      <c r="J1625" s="2">
        <v>1627</v>
      </c>
      <c r="K1625" s="2" t="str">
        <f t="shared" si="168"/>
        <v>M6885935</v>
      </c>
      <c r="L1625" s="2" t="str">
        <f t="shared" si="169"/>
        <v>ITA</v>
      </c>
      <c r="M1625" s="2" t="str">
        <f t="shared" si="170"/>
        <v>SG</v>
      </c>
      <c r="N1625" s="2" t="str">
        <f t="shared" si="171"/>
        <v/>
      </c>
      <c r="O1625" s="2">
        <v>30</v>
      </c>
      <c r="P1625" s="3">
        <v>32</v>
      </c>
      <c r="Q1625" s="3">
        <f t="shared" si="172"/>
        <v>960</v>
      </c>
      <c r="R1625" s="3" t="str">
        <f t="shared" si="173"/>
        <v>ITA-SG-32</v>
      </c>
      <c r="S1625" s="3" t="str">
        <f t="shared" si="174"/>
        <v>885</v>
      </c>
    </row>
    <row r="1626" spans="1:19" ht="12.75" customHeight="1" x14ac:dyDescent="0.3">
      <c r="A1626" s="2">
        <v>1628</v>
      </c>
      <c r="B1626" s="2" t="s">
        <v>781</v>
      </c>
      <c r="C1626" s="8" t="s">
        <v>8</v>
      </c>
      <c r="D1626" s="2" t="s">
        <v>9</v>
      </c>
      <c r="F1626" s="2">
        <v>20</v>
      </c>
      <c r="G1626" s="3">
        <v>28</v>
      </c>
      <c r="H1626" s="3" t="str">
        <f>IF(E1626="","non terminato","terminato")</f>
        <v>non terminato</v>
      </c>
      <c r="J1626" s="2">
        <v>1628</v>
      </c>
      <c r="K1626" s="2" t="str">
        <f t="shared" si="168"/>
        <v>M6885935</v>
      </c>
      <c r="L1626" s="2" t="str">
        <f t="shared" si="169"/>
        <v>ITA</v>
      </c>
      <c r="M1626" s="2" t="str">
        <f t="shared" si="170"/>
        <v>SG</v>
      </c>
      <c r="N1626" s="2" t="str">
        <f t="shared" si="171"/>
        <v/>
      </c>
      <c r="O1626" s="2">
        <v>20</v>
      </c>
      <c r="P1626" s="3">
        <v>28</v>
      </c>
      <c r="Q1626" s="3">
        <f t="shared" si="172"/>
        <v>560</v>
      </c>
      <c r="R1626" s="3" t="str">
        <f t="shared" si="173"/>
        <v>ITA-SG-28</v>
      </c>
      <c r="S1626" s="3" t="str">
        <f t="shared" si="174"/>
        <v>885</v>
      </c>
    </row>
    <row r="1627" spans="1:19" ht="12.75" customHeight="1" x14ac:dyDescent="0.3">
      <c r="A1627" s="2">
        <v>1629</v>
      </c>
      <c r="B1627" s="2" t="s">
        <v>782</v>
      </c>
      <c r="C1627" s="8" t="s">
        <v>8</v>
      </c>
      <c r="D1627" s="2" t="s">
        <v>9</v>
      </c>
      <c r="F1627" s="2">
        <v>30</v>
      </c>
      <c r="G1627" s="3">
        <v>13</v>
      </c>
      <c r="H1627" s="3" t="str">
        <f>IF(E1627="","non terminato","terminato")</f>
        <v>non terminato</v>
      </c>
      <c r="J1627" s="2">
        <v>1629</v>
      </c>
      <c r="K1627" s="2" t="str">
        <f t="shared" si="168"/>
        <v>C3551527</v>
      </c>
      <c r="L1627" s="2" t="str">
        <f t="shared" si="169"/>
        <v>ITA</v>
      </c>
      <c r="M1627" s="2" t="str">
        <f t="shared" si="170"/>
        <v>SG</v>
      </c>
      <c r="N1627" s="2" t="str">
        <f t="shared" si="171"/>
        <v/>
      </c>
      <c r="O1627" s="2">
        <v>30</v>
      </c>
      <c r="P1627" s="3">
        <v>13</v>
      </c>
      <c r="Q1627" s="3">
        <f t="shared" si="172"/>
        <v>390</v>
      </c>
      <c r="R1627" s="3" t="str">
        <f t="shared" si="173"/>
        <v>ITA-SG-13</v>
      </c>
      <c r="S1627" s="3" t="str">
        <f t="shared" si="174"/>
        <v>551</v>
      </c>
    </row>
    <row r="1628" spans="1:19" ht="12.75" customHeight="1" x14ac:dyDescent="0.3">
      <c r="A1628" s="2">
        <v>1630</v>
      </c>
      <c r="B1628" s="2" t="s">
        <v>782</v>
      </c>
      <c r="C1628" s="8" t="s">
        <v>8</v>
      </c>
      <c r="D1628" s="2" t="s">
        <v>9</v>
      </c>
      <c r="F1628" s="2">
        <v>20</v>
      </c>
      <c r="G1628" s="3">
        <v>36</v>
      </c>
      <c r="H1628" s="3" t="str">
        <f>IF(E1628="","non terminato","terminato")</f>
        <v>non terminato</v>
      </c>
      <c r="J1628" s="2">
        <v>1630</v>
      </c>
      <c r="K1628" s="2" t="str">
        <f t="shared" si="168"/>
        <v>C3551527</v>
      </c>
      <c r="L1628" s="2" t="str">
        <f t="shared" si="169"/>
        <v>ITA</v>
      </c>
      <c r="M1628" s="2" t="str">
        <f t="shared" si="170"/>
        <v>SG</v>
      </c>
      <c r="N1628" s="2" t="str">
        <f t="shared" si="171"/>
        <v/>
      </c>
      <c r="O1628" s="2">
        <v>20</v>
      </c>
      <c r="P1628" s="3">
        <v>36</v>
      </c>
      <c r="Q1628" s="3">
        <f t="shared" si="172"/>
        <v>720</v>
      </c>
      <c r="R1628" s="3" t="str">
        <f t="shared" si="173"/>
        <v>ITA-SG-36</v>
      </c>
      <c r="S1628" s="3" t="str">
        <f t="shared" si="174"/>
        <v>551</v>
      </c>
    </row>
    <row r="1629" spans="1:19" ht="12.75" customHeight="1" x14ac:dyDescent="0.3">
      <c r="A1629" s="2">
        <v>1631</v>
      </c>
      <c r="B1629" s="2" t="s">
        <v>782</v>
      </c>
      <c r="C1629" s="8" t="s">
        <v>8</v>
      </c>
      <c r="D1629" s="2" t="s">
        <v>9</v>
      </c>
      <c r="E1629" s="7" t="s">
        <v>10</v>
      </c>
      <c r="F1629" s="2">
        <v>0</v>
      </c>
      <c r="G1629" s="3">
        <v>23</v>
      </c>
      <c r="H1629" s="3" t="s">
        <v>10</v>
      </c>
      <c r="J1629" s="2">
        <v>1631</v>
      </c>
      <c r="K1629" s="2" t="str">
        <f t="shared" si="168"/>
        <v>C3551527</v>
      </c>
      <c r="L1629" s="2" t="str">
        <f t="shared" si="169"/>
        <v>ITA</v>
      </c>
      <c r="M1629" s="2" t="str">
        <f t="shared" si="170"/>
        <v>SG</v>
      </c>
      <c r="N1629" s="2" t="str">
        <f t="shared" si="171"/>
        <v>terminato</v>
      </c>
      <c r="O1629" s="2">
        <v>0</v>
      </c>
      <c r="P1629" s="3">
        <v>23</v>
      </c>
      <c r="Q1629" s="3" t="str">
        <f t="shared" si="172"/>
        <v/>
      </c>
      <c r="R1629" s="3" t="str">
        <f t="shared" si="173"/>
        <v>ITA-SG-23</v>
      </c>
      <c r="S1629" s="3" t="str">
        <f t="shared" si="174"/>
        <v>551</v>
      </c>
    </row>
    <row r="1630" spans="1:19" ht="12.75" customHeight="1" x14ac:dyDescent="0.3">
      <c r="A1630" s="2">
        <v>1632</v>
      </c>
      <c r="B1630" s="2" t="s">
        <v>783</v>
      </c>
      <c r="C1630" s="8" t="s">
        <v>8</v>
      </c>
      <c r="D1630" s="2" t="s">
        <v>9</v>
      </c>
      <c r="E1630" s="7" t="s">
        <v>10</v>
      </c>
      <c r="F1630" s="2">
        <v>0</v>
      </c>
      <c r="G1630" s="3">
        <v>17</v>
      </c>
      <c r="H1630" s="3" t="s">
        <v>10</v>
      </c>
      <c r="J1630" s="2">
        <v>1632</v>
      </c>
      <c r="K1630" s="2" t="str">
        <f t="shared" si="168"/>
        <v>G4315969</v>
      </c>
      <c r="L1630" s="2" t="str">
        <f t="shared" si="169"/>
        <v>ITA</v>
      </c>
      <c r="M1630" s="2" t="str">
        <f t="shared" si="170"/>
        <v>SG</v>
      </c>
      <c r="N1630" s="2" t="str">
        <f t="shared" si="171"/>
        <v>terminato</v>
      </c>
      <c r="O1630" s="2">
        <v>0</v>
      </c>
      <c r="P1630" s="3">
        <v>17</v>
      </c>
      <c r="Q1630" s="3" t="str">
        <f t="shared" si="172"/>
        <v/>
      </c>
      <c r="R1630" s="3" t="str">
        <f t="shared" si="173"/>
        <v>ITA-SG-17</v>
      </c>
      <c r="S1630" s="3" t="str">
        <f t="shared" si="174"/>
        <v>315</v>
      </c>
    </row>
    <row r="1631" spans="1:19" ht="12.75" customHeight="1" x14ac:dyDescent="0.3">
      <c r="A1631" s="2">
        <v>1633</v>
      </c>
      <c r="B1631" s="2" t="s">
        <v>783</v>
      </c>
      <c r="C1631" s="8" t="s">
        <v>8</v>
      </c>
      <c r="D1631" s="2" t="s">
        <v>9</v>
      </c>
      <c r="F1631" s="2">
        <v>30</v>
      </c>
      <c r="G1631" s="3">
        <v>25</v>
      </c>
      <c r="H1631" s="3" t="str">
        <f>IF(E1631="","non terminato","terminato")</f>
        <v>non terminato</v>
      </c>
      <c r="J1631" s="2">
        <v>1633</v>
      </c>
      <c r="K1631" s="2" t="str">
        <f t="shared" si="168"/>
        <v>G4315969</v>
      </c>
      <c r="L1631" s="2" t="str">
        <f t="shared" si="169"/>
        <v>ITA</v>
      </c>
      <c r="M1631" s="2" t="str">
        <f t="shared" si="170"/>
        <v>SG</v>
      </c>
      <c r="N1631" s="2" t="str">
        <f t="shared" si="171"/>
        <v/>
      </c>
      <c r="O1631" s="2">
        <v>30</v>
      </c>
      <c r="P1631" s="3">
        <v>25</v>
      </c>
      <c r="Q1631" s="3">
        <f t="shared" si="172"/>
        <v>750</v>
      </c>
      <c r="R1631" s="3" t="str">
        <f t="shared" si="173"/>
        <v>ITA-SG-25</v>
      </c>
      <c r="S1631" s="3" t="str">
        <f t="shared" si="174"/>
        <v>315</v>
      </c>
    </row>
    <row r="1632" spans="1:19" ht="12.75" customHeight="1" x14ac:dyDescent="0.3">
      <c r="A1632" s="2">
        <v>1634</v>
      </c>
      <c r="B1632" s="2" t="s">
        <v>784</v>
      </c>
      <c r="C1632" s="8" t="s">
        <v>8</v>
      </c>
      <c r="D1632" s="2" t="s">
        <v>9</v>
      </c>
      <c r="E1632" s="7" t="s">
        <v>10</v>
      </c>
      <c r="F1632" s="2">
        <v>0</v>
      </c>
      <c r="G1632" s="3">
        <v>26</v>
      </c>
      <c r="H1632" s="3" t="s">
        <v>10</v>
      </c>
      <c r="J1632" s="2">
        <v>1634</v>
      </c>
      <c r="K1632" s="2" t="str">
        <f t="shared" si="168"/>
        <v>A7466026</v>
      </c>
      <c r="L1632" s="2" t="str">
        <f t="shared" si="169"/>
        <v>ITA</v>
      </c>
      <c r="M1632" s="2" t="str">
        <f t="shared" si="170"/>
        <v>SG</v>
      </c>
      <c r="N1632" s="2" t="str">
        <f t="shared" si="171"/>
        <v>terminato</v>
      </c>
      <c r="O1632" s="2">
        <v>0</v>
      </c>
      <c r="P1632" s="3">
        <v>26</v>
      </c>
      <c r="Q1632" s="3" t="str">
        <f t="shared" si="172"/>
        <v/>
      </c>
      <c r="R1632" s="3" t="str">
        <f t="shared" si="173"/>
        <v>ITA-SG-26</v>
      </c>
      <c r="S1632" s="3" t="str">
        <f t="shared" si="174"/>
        <v>466</v>
      </c>
    </row>
    <row r="1633" spans="1:19" ht="12.75" customHeight="1" x14ac:dyDescent="0.3">
      <c r="A1633" s="2">
        <v>1635</v>
      </c>
      <c r="B1633" s="2" t="s">
        <v>785</v>
      </c>
      <c r="C1633" s="8" t="s">
        <v>8</v>
      </c>
      <c r="D1633" s="2" t="s">
        <v>44</v>
      </c>
      <c r="E1633" s="7" t="s">
        <v>10</v>
      </c>
      <c r="F1633" s="2">
        <v>0</v>
      </c>
      <c r="G1633" s="3">
        <v>30</v>
      </c>
      <c r="H1633" s="3" t="s">
        <v>10</v>
      </c>
      <c r="J1633" s="2">
        <v>1635</v>
      </c>
      <c r="K1633" s="2" t="str">
        <f t="shared" si="168"/>
        <v>S9753221</v>
      </c>
      <c r="L1633" s="2" t="str">
        <f t="shared" si="169"/>
        <v>ITA</v>
      </c>
      <c r="M1633" s="2" t="str">
        <f t="shared" si="170"/>
        <v>zan pin SPA</v>
      </c>
      <c r="N1633" s="2" t="str">
        <f t="shared" si="171"/>
        <v>terminato</v>
      </c>
      <c r="O1633" s="2">
        <v>0</v>
      </c>
      <c r="P1633" s="3">
        <v>30</v>
      </c>
      <c r="Q1633" s="3" t="str">
        <f t="shared" si="172"/>
        <v/>
      </c>
      <c r="R1633" s="3" t="str">
        <f t="shared" si="173"/>
        <v>ITA-zan pin SPA-30</v>
      </c>
      <c r="S1633" s="3" t="str">
        <f t="shared" si="174"/>
        <v>753</v>
      </c>
    </row>
    <row r="1634" spans="1:19" ht="12.75" customHeight="1" x14ac:dyDescent="0.3">
      <c r="A1634" s="2">
        <v>1636</v>
      </c>
      <c r="B1634" s="2" t="s">
        <v>786</v>
      </c>
      <c r="C1634" s="8" t="s">
        <v>8</v>
      </c>
      <c r="D1634" s="2" t="s">
        <v>33</v>
      </c>
      <c r="E1634" s="7" t="s">
        <v>10</v>
      </c>
      <c r="F1634" s="2">
        <v>0</v>
      </c>
      <c r="G1634" s="3">
        <v>13</v>
      </c>
      <c r="H1634" s="3" t="s">
        <v>10</v>
      </c>
      <c r="J1634" s="2">
        <v>1636</v>
      </c>
      <c r="K1634" s="2" t="str">
        <f t="shared" si="168"/>
        <v>A7894712</v>
      </c>
      <c r="L1634" s="2" t="str">
        <f t="shared" si="169"/>
        <v>ITA</v>
      </c>
      <c r="M1634" s="2" t="str">
        <f t="shared" si="170"/>
        <v>zan VETRI</v>
      </c>
      <c r="N1634" s="2" t="str">
        <f t="shared" si="171"/>
        <v>terminato</v>
      </c>
      <c r="O1634" s="2">
        <v>0</v>
      </c>
      <c r="P1634" s="3">
        <v>13</v>
      </c>
      <c r="Q1634" s="3" t="str">
        <f t="shared" si="172"/>
        <v/>
      </c>
      <c r="R1634" s="3" t="str">
        <f t="shared" si="173"/>
        <v>ITA-zan VETRI-13</v>
      </c>
      <c r="S1634" s="3" t="str">
        <f t="shared" si="174"/>
        <v>894</v>
      </c>
    </row>
    <row r="1635" spans="1:19" ht="12.75" customHeight="1" x14ac:dyDescent="0.3">
      <c r="A1635" s="2">
        <v>1637</v>
      </c>
      <c r="B1635" s="2" t="s">
        <v>787</v>
      </c>
      <c r="C1635" s="8" t="s">
        <v>8</v>
      </c>
      <c r="D1635" s="2" t="s">
        <v>94</v>
      </c>
      <c r="F1635" s="2">
        <v>20</v>
      </c>
      <c r="G1635" s="3">
        <v>34</v>
      </c>
      <c r="H1635" s="3" t="str">
        <f>IF(E1635="","non terminato","terminato")</f>
        <v>non terminato</v>
      </c>
      <c r="J1635" s="2">
        <v>1637</v>
      </c>
      <c r="K1635" s="2" t="str">
        <f t="shared" si="168"/>
        <v>S2216622</v>
      </c>
      <c r="L1635" s="2" t="str">
        <f t="shared" si="169"/>
        <v>ITA</v>
      </c>
      <c r="M1635" s="2" t="str">
        <f t="shared" si="170"/>
        <v>zan SPA</v>
      </c>
      <c r="N1635" s="2" t="str">
        <f t="shared" si="171"/>
        <v/>
      </c>
      <c r="O1635" s="2">
        <v>20</v>
      </c>
      <c r="P1635" s="3">
        <v>34</v>
      </c>
      <c r="Q1635" s="3">
        <f t="shared" si="172"/>
        <v>680</v>
      </c>
      <c r="R1635" s="3" t="str">
        <f t="shared" si="173"/>
        <v>ITA-zan SPA-34</v>
      </c>
      <c r="S1635" s="3" t="str">
        <f t="shared" si="174"/>
        <v>216</v>
      </c>
    </row>
    <row r="1636" spans="1:19" ht="12.75" customHeight="1" x14ac:dyDescent="0.3">
      <c r="A1636" s="2">
        <v>1638</v>
      </c>
      <c r="B1636" s="2" t="s">
        <v>787</v>
      </c>
      <c r="C1636" s="8" t="s">
        <v>8</v>
      </c>
      <c r="D1636" s="2" t="s">
        <v>94</v>
      </c>
      <c r="F1636" s="2">
        <v>30</v>
      </c>
      <c r="G1636" s="3">
        <v>17</v>
      </c>
      <c r="H1636" s="3" t="str">
        <f>IF(E1636="","non terminato","terminato")</f>
        <v>non terminato</v>
      </c>
      <c r="J1636" s="2">
        <v>1638</v>
      </c>
      <c r="K1636" s="2" t="str">
        <f t="shared" si="168"/>
        <v>S2216622</v>
      </c>
      <c r="L1636" s="2" t="str">
        <f t="shared" si="169"/>
        <v>ITA</v>
      </c>
      <c r="M1636" s="2" t="str">
        <f t="shared" si="170"/>
        <v>zan SPA</v>
      </c>
      <c r="N1636" s="2" t="str">
        <f t="shared" si="171"/>
        <v/>
      </c>
      <c r="O1636" s="2">
        <v>30</v>
      </c>
      <c r="P1636" s="3">
        <v>17</v>
      </c>
      <c r="Q1636" s="3">
        <f t="shared" si="172"/>
        <v>510</v>
      </c>
      <c r="R1636" s="3" t="str">
        <f t="shared" si="173"/>
        <v>ITA-zan SPA-17</v>
      </c>
      <c r="S1636" s="3" t="str">
        <f t="shared" si="174"/>
        <v>216</v>
      </c>
    </row>
    <row r="1637" spans="1:19" ht="12.75" customHeight="1" x14ac:dyDescent="0.3">
      <c r="A1637" s="2">
        <v>1639</v>
      </c>
      <c r="B1637" s="2" t="s">
        <v>787</v>
      </c>
      <c r="C1637" s="8" t="s">
        <v>8</v>
      </c>
      <c r="D1637" s="2" t="s">
        <v>94</v>
      </c>
      <c r="E1637" s="7" t="s">
        <v>10</v>
      </c>
      <c r="F1637" s="2">
        <v>0</v>
      </c>
      <c r="G1637" s="3">
        <v>17</v>
      </c>
      <c r="H1637" s="3" t="s">
        <v>10</v>
      </c>
      <c r="J1637" s="2">
        <v>1639</v>
      </c>
      <c r="K1637" s="2" t="str">
        <f t="shared" si="168"/>
        <v>S2216622</v>
      </c>
      <c r="L1637" s="2" t="str">
        <f t="shared" si="169"/>
        <v>ITA</v>
      </c>
      <c r="M1637" s="2" t="str">
        <f t="shared" si="170"/>
        <v>zan SPA</v>
      </c>
      <c r="N1637" s="2" t="str">
        <f t="shared" si="171"/>
        <v>terminato</v>
      </c>
      <c r="O1637" s="2">
        <v>0</v>
      </c>
      <c r="P1637" s="3">
        <v>17</v>
      </c>
      <c r="Q1637" s="3" t="str">
        <f t="shared" si="172"/>
        <v/>
      </c>
      <c r="R1637" s="3" t="str">
        <f t="shared" si="173"/>
        <v>ITA-zan SPA-17</v>
      </c>
      <c r="S1637" s="3" t="str">
        <f t="shared" si="174"/>
        <v>216</v>
      </c>
    </row>
    <row r="1638" spans="1:19" ht="12.75" customHeight="1" x14ac:dyDescent="0.3">
      <c r="A1638" s="2">
        <v>1640</v>
      </c>
      <c r="B1638" s="2" t="s">
        <v>788</v>
      </c>
      <c r="C1638" s="8" t="s">
        <v>8</v>
      </c>
      <c r="D1638" s="2" t="s">
        <v>44</v>
      </c>
      <c r="E1638" s="7" t="s">
        <v>10</v>
      </c>
      <c r="F1638" s="2">
        <v>0</v>
      </c>
      <c r="G1638" s="3">
        <v>20</v>
      </c>
      <c r="H1638" s="3" t="s">
        <v>10</v>
      </c>
      <c r="J1638" s="2">
        <v>1640</v>
      </c>
      <c r="K1638" s="2" t="str">
        <f t="shared" si="168"/>
        <v>G0831730</v>
      </c>
      <c r="L1638" s="2" t="str">
        <f t="shared" si="169"/>
        <v>ITA</v>
      </c>
      <c r="M1638" s="2" t="str">
        <f t="shared" si="170"/>
        <v>zan pin SPA</v>
      </c>
      <c r="N1638" s="2" t="str">
        <f t="shared" si="171"/>
        <v>terminato</v>
      </c>
      <c r="O1638" s="2">
        <v>0</v>
      </c>
      <c r="P1638" s="3">
        <v>20</v>
      </c>
      <c r="Q1638" s="3" t="str">
        <f t="shared" si="172"/>
        <v/>
      </c>
      <c r="R1638" s="3" t="str">
        <f t="shared" si="173"/>
        <v>ITA-zan pin SPA-20</v>
      </c>
      <c r="S1638" s="3" t="str">
        <f t="shared" si="174"/>
        <v>831</v>
      </c>
    </row>
    <row r="1639" spans="1:19" ht="12.75" customHeight="1" x14ac:dyDescent="0.3">
      <c r="A1639" s="2">
        <v>1641</v>
      </c>
      <c r="B1639" s="2" t="s">
        <v>789</v>
      </c>
      <c r="C1639" s="8" t="s">
        <v>8</v>
      </c>
      <c r="D1639" s="2" t="s">
        <v>33</v>
      </c>
      <c r="E1639" s="7" t="s">
        <v>10</v>
      </c>
      <c r="F1639" s="2">
        <v>0</v>
      </c>
      <c r="G1639" s="3">
        <v>27</v>
      </c>
      <c r="H1639" s="3" t="s">
        <v>10</v>
      </c>
      <c r="J1639" s="2">
        <v>1641</v>
      </c>
      <c r="K1639" s="2" t="str">
        <f t="shared" si="168"/>
        <v>P1366437</v>
      </c>
      <c r="L1639" s="2" t="str">
        <f t="shared" si="169"/>
        <v>ITA</v>
      </c>
      <c r="M1639" s="2" t="str">
        <f t="shared" si="170"/>
        <v>zan VETRI</v>
      </c>
      <c r="N1639" s="2" t="str">
        <f t="shared" si="171"/>
        <v>terminato</v>
      </c>
      <c r="O1639" s="2">
        <v>0</v>
      </c>
      <c r="P1639" s="3">
        <v>27</v>
      </c>
      <c r="Q1639" s="3" t="str">
        <f t="shared" si="172"/>
        <v/>
      </c>
      <c r="R1639" s="3" t="str">
        <f t="shared" si="173"/>
        <v>ITA-zan VETRI-27</v>
      </c>
      <c r="S1639" s="3" t="str">
        <f t="shared" si="174"/>
        <v>366</v>
      </c>
    </row>
    <row r="1640" spans="1:19" ht="12.75" customHeight="1" x14ac:dyDescent="0.3">
      <c r="A1640" s="2">
        <v>1642</v>
      </c>
      <c r="B1640" s="2" t="s">
        <v>790</v>
      </c>
      <c r="C1640" s="2" t="s">
        <v>80</v>
      </c>
      <c r="D1640" s="2" t="s">
        <v>196</v>
      </c>
      <c r="E1640" s="7" t="s">
        <v>10</v>
      </c>
      <c r="F1640" s="2">
        <v>0</v>
      </c>
      <c r="G1640" s="3">
        <v>28</v>
      </c>
      <c r="H1640" s="3" t="s">
        <v>10</v>
      </c>
      <c r="J1640" s="2">
        <v>1642</v>
      </c>
      <c r="K1640" s="2" t="str">
        <f t="shared" si="168"/>
        <v>G5360871</v>
      </c>
      <c r="L1640" s="2" t="str">
        <f t="shared" si="169"/>
        <v>GRC</v>
      </c>
      <c r="M1640" s="2" t="str">
        <f t="shared" si="170"/>
        <v>zan palla SA</v>
      </c>
      <c r="N1640" s="2" t="str">
        <f t="shared" si="171"/>
        <v>terminato</v>
      </c>
      <c r="O1640" s="2">
        <v>0</v>
      </c>
      <c r="P1640" s="3">
        <v>28</v>
      </c>
      <c r="Q1640" s="3" t="str">
        <f t="shared" si="172"/>
        <v/>
      </c>
      <c r="R1640" s="3" t="str">
        <f t="shared" si="173"/>
        <v>GRC-zan palla SA-28</v>
      </c>
      <c r="S1640" s="3" t="str">
        <f t="shared" si="174"/>
        <v>360</v>
      </c>
    </row>
    <row r="1641" spans="1:19" ht="12.75" customHeight="1" x14ac:dyDescent="0.3">
      <c r="A1641" s="2">
        <v>1643</v>
      </c>
      <c r="B1641" s="2" t="s">
        <v>790</v>
      </c>
      <c r="C1641" s="2" t="s">
        <v>80</v>
      </c>
      <c r="D1641" s="2" t="s">
        <v>196</v>
      </c>
      <c r="F1641" s="2">
        <v>20</v>
      </c>
      <c r="G1641" s="3">
        <v>24</v>
      </c>
      <c r="H1641" s="3" t="str">
        <f>IF(E1641="","non terminato","terminato")</f>
        <v>non terminato</v>
      </c>
      <c r="J1641" s="2">
        <v>1643</v>
      </c>
      <c r="K1641" s="2" t="str">
        <f t="shared" si="168"/>
        <v>G5360871</v>
      </c>
      <c r="L1641" s="2" t="str">
        <f t="shared" si="169"/>
        <v>GRC</v>
      </c>
      <c r="M1641" s="2" t="str">
        <f t="shared" si="170"/>
        <v>zan palla SA</v>
      </c>
      <c r="N1641" s="2" t="str">
        <f t="shared" si="171"/>
        <v/>
      </c>
      <c r="O1641" s="2">
        <v>20</v>
      </c>
      <c r="P1641" s="3">
        <v>24</v>
      </c>
      <c r="Q1641" s="3">
        <f t="shared" si="172"/>
        <v>480</v>
      </c>
      <c r="R1641" s="3" t="str">
        <f t="shared" si="173"/>
        <v>GRC-zan palla SA-24</v>
      </c>
      <c r="S1641" s="3" t="str">
        <f t="shared" si="174"/>
        <v>360</v>
      </c>
    </row>
    <row r="1642" spans="1:19" ht="12.75" customHeight="1" x14ac:dyDescent="0.3">
      <c r="A1642" s="2">
        <v>1644</v>
      </c>
      <c r="B1642" s="2" t="s">
        <v>790</v>
      </c>
      <c r="C1642" s="2" t="s">
        <v>80</v>
      </c>
      <c r="D1642" s="2" t="s">
        <v>196</v>
      </c>
      <c r="F1642" s="2">
        <v>30</v>
      </c>
      <c r="G1642" s="3">
        <v>36</v>
      </c>
      <c r="H1642" s="3" t="str">
        <f>IF(E1642="","non terminato","terminato")</f>
        <v>non terminato</v>
      </c>
      <c r="J1642" s="2">
        <v>1644</v>
      </c>
      <c r="K1642" s="2" t="str">
        <f t="shared" si="168"/>
        <v>G5360871</v>
      </c>
      <c r="L1642" s="2" t="str">
        <f t="shared" si="169"/>
        <v>GRC</v>
      </c>
      <c r="M1642" s="2" t="str">
        <f t="shared" si="170"/>
        <v>zan palla SA</v>
      </c>
      <c r="N1642" s="2" t="str">
        <f t="shared" si="171"/>
        <v/>
      </c>
      <c r="O1642" s="2">
        <v>30</v>
      </c>
      <c r="P1642" s="3">
        <v>36</v>
      </c>
      <c r="Q1642" s="3">
        <f t="shared" si="172"/>
        <v>1080</v>
      </c>
      <c r="R1642" s="3" t="str">
        <f t="shared" si="173"/>
        <v>GRC-zan palla SA-36</v>
      </c>
      <c r="S1642" s="3" t="str">
        <f t="shared" si="174"/>
        <v>360</v>
      </c>
    </row>
    <row r="1643" spans="1:19" ht="12.75" customHeight="1" x14ac:dyDescent="0.3">
      <c r="A1643" s="2">
        <v>1645</v>
      </c>
      <c r="B1643" s="2" t="s">
        <v>791</v>
      </c>
      <c r="C1643" s="8" t="s">
        <v>8</v>
      </c>
      <c r="D1643" s="2" t="s">
        <v>9</v>
      </c>
      <c r="E1643" s="7" t="s">
        <v>10</v>
      </c>
      <c r="F1643" s="2">
        <v>0</v>
      </c>
      <c r="G1643" s="3">
        <v>26</v>
      </c>
      <c r="H1643" s="3" t="s">
        <v>10</v>
      </c>
      <c r="J1643" s="2">
        <v>1645</v>
      </c>
      <c r="K1643" s="2" t="str">
        <f t="shared" si="168"/>
        <v>M7185776</v>
      </c>
      <c r="L1643" s="2" t="str">
        <f t="shared" si="169"/>
        <v>ITA</v>
      </c>
      <c r="M1643" s="2" t="str">
        <f t="shared" si="170"/>
        <v>SG</v>
      </c>
      <c r="N1643" s="2" t="str">
        <f t="shared" si="171"/>
        <v>terminato</v>
      </c>
      <c r="O1643" s="2">
        <v>0</v>
      </c>
      <c r="P1643" s="3">
        <v>26</v>
      </c>
      <c r="Q1643" s="3" t="str">
        <f t="shared" si="172"/>
        <v/>
      </c>
      <c r="R1643" s="3" t="str">
        <f t="shared" si="173"/>
        <v>ITA-SG-26</v>
      </c>
      <c r="S1643" s="3" t="str">
        <f t="shared" si="174"/>
        <v>185</v>
      </c>
    </row>
    <row r="1644" spans="1:19" ht="12.75" customHeight="1" x14ac:dyDescent="0.3">
      <c r="A1644" s="2">
        <v>1646</v>
      </c>
      <c r="B1644" s="2" t="s">
        <v>791</v>
      </c>
      <c r="C1644" s="8" t="s">
        <v>8</v>
      </c>
      <c r="D1644" s="2" t="s">
        <v>9</v>
      </c>
      <c r="F1644" s="2">
        <v>20</v>
      </c>
      <c r="G1644" s="3">
        <v>35</v>
      </c>
      <c r="H1644" s="3" t="str">
        <f>IF(E1644="","non terminato","terminato")</f>
        <v>non terminato</v>
      </c>
      <c r="J1644" s="2">
        <v>1646</v>
      </c>
      <c r="K1644" s="2" t="str">
        <f t="shared" si="168"/>
        <v>M7185776</v>
      </c>
      <c r="L1644" s="2" t="str">
        <f t="shared" si="169"/>
        <v>ITA</v>
      </c>
      <c r="M1644" s="2" t="str">
        <f t="shared" si="170"/>
        <v>SG</v>
      </c>
      <c r="N1644" s="2" t="str">
        <f t="shared" si="171"/>
        <v/>
      </c>
      <c r="O1644" s="2">
        <v>20</v>
      </c>
      <c r="P1644" s="3">
        <v>35</v>
      </c>
      <c r="Q1644" s="3">
        <f t="shared" si="172"/>
        <v>700</v>
      </c>
      <c r="R1644" s="3" t="str">
        <f t="shared" si="173"/>
        <v>ITA-SG-35</v>
      </c>
      <c r="S1644" s="3" t="str">
        <f t="shared" si="174"/>
        <v>185</v>
      </c>
    </row>
    <row r="1645" spans="1:19" ht="12.75" customHeight="1" x14ac:dyDescent="0.3">
      <c r="A1645" s="2">
        <v>1647</v>
      </c>
      <c r="B1645" s="2" t="s">
        <v>791</v>
      </c>
      <c r="C1645" s="8" t="s">
        <v>8</v>
      </c>
      <c r="D1645" s="2" t="s">
        <v>9</v>
      </c>
      <c r="F1645" s="2">
        <v>30</v>
      </c>
      <c r="G1645" s="3">
        <v>24</v>
      </c>
      <c r="H1645" s="3" t="str">
        <f>IF(E1645="","non terminato","terminato")</f>
        <v>non terminato</v>
      </c>
      <c r="J1645" s="2">
        <v>1647</v>
      </c>
      <c r="K1645" s="2" t="str">
        <f t="shared" si="168"/>
        <v>M7185776</v>
      </c>
      <c r="L1645" s="2" t="str">
        <f t="shared" si="169"/>
        <v>ITA</v>
      </c>
      <c r="M1645" s="2" t="str">
        <f t="shared" si="170"/>
        <v>SG</v>
      </c>
      <c r="N1645" s="2" t="str">
        <f t="shared" si="171"/>
        <v/>
      </c>
      <c r="O1645" s="2">
        <v>30</v>
      </c>
      <c r="P1645" s="3">
        <v>24</v>
      </c>
      <c r="Q1645" s="3">
        <f t="shared" si="172"/>
        <v>720</v>
      </c>
      <c r="R1645" s="3" t="str">
        <f t="shared" si="173"/>
        <v>ITA-SG-24</v>
      </c>
      <c r="S1645" s="3" t="str">
        <f t="shared" si="174"/>
        <v>185</v>
      </c>
    </row>
    <row r="1646" spans="1:19" ht="12.75" customHeight="1" x14ac:dyDescent="0.3">
      <c r="A1646" s="2">
        <v>1648</v>
      </c>
      <c r="B1646" s="2" t="s">
        <v>792</v>
      </c>
      <c r="C1646" s="2" t="s">
        <v>13</v>
      </c>
      <c r="D1646" s="2" t="s">
        <v>20</v>
      </c>
      <c r="E1646" s="7" t="s">
        <v>10</v>
      </c>
      <c r="F1646" s="2">
        <v>0</v>
      </c>
      <c r="G1646" s="3">
        <v>38</v>
      </c>
      <c r="H1646" s="3" t="s">
        <v>10</v>
      </c>
      <c r="J1646" s="2">
        <v>1648</v>
      </c>
      <c r="K1646" s="2" t="str">
        <f t="shared" si="168"/>
        <v>Y6554513</v>
      </c>
      <c r="L1646" s="2" t="str">
        <f t="shared" si="169"/>
        <v>EGY</v>
      </c>
      <c r="M1646" s="2" t="str">
        <f t="shared" si="170"/>
        <v>zan pin assuf S.A.E.</v>
      </c>
      <c r="N1646" s="2" t="str">
        <f t="shared" si="171"/>
        <v>terminato</v>
      </c>
      <c r="O1646" s="2">
        <v>0</v>
      </c>
      <c r="P1646" s="3">
        <v>38</v>
      </c>
      <c r="Q1646" s="3" t="str">
        <f t="shared" si="172"/>
        <v/>
      </c>
      <c r="R1646" s="3" t="str">
        <f t="shared" si="173"/>
        <v>EGY-zan pin assuf S.A.E.-38</v>
      </c>
      <c r="S1646" s="3" t="str">
        <f t="shared" si="174"/>
        <v>554</v>
      </c>
    </row>
    <row r="1647" spans="1:19" ht="12.75" customHeight="1" x14ac:dyDescent="0.3">
      <c r="A1647" s="2">
        <v>1649</v>
      </c>
      <c r="B1647" s="2" t="s">
        <v>792</v>
      </c>
      <c r="C1647" s="2" t="s">
        <v>13</v>
      </c>
      <c r="D1647" s="2" t="s">
        <v>20</v>
      </c>
      <c r="F1647" s="2">
        <v>20</v>
      </c>
      <c r="G1647" s="3">
        <v>25</v>
      </c>
      <c r="H1647" s="3" t="str">
        <f>IF(E1647="","non terminato","terminato")</f>
        <v>non terminato</v>
      </c>
      <c r="J1647" s="2">
        <v>1649</v>
      </c>
      <c r="K1647" s="2" t="str">
        <f t="shared" si="168"/>
        <v>Y6554513</v>
      </c>
      <c r="L1647" s="2" t="str">
        <f t="shared" si="169"/>
        <v>EGY</v>
      </c>
      <c r="M1647" s="2" t="str">
        <f t="shared" si="170"/>
        <v>zan pin assuf S.A.E.</v>
      </c>
      <c r="N1647" s="2" t="str">
        <f t="shared" si="171"/>
        <v/>
      </c>
      <c r="O1647" s="2">
        <v>20</v>
      </c>
      <c r="P1647" s="3">
        <v>25</v>
      </c>
      <c r="Q1647" s="3">
        <f t="shared" si="172"/>
        <v>500</v>
      </c>
      <c r="R1647" s="3" t="str">
        <f t="shared" si="173"/>
        <v>EGY-zan pin assuf S.A.E.-25</v>
      </c>
      <c r="S1647" s="3" t="str">
        <f t="shared" si="174"/>
        <v>554</v>
      </c>
    </row>
    <row r="1648" spans="1:19" ht="12.75" customHeight="1" x14ac:dyDescent="0.3">
      <c r="A1648" s="2">
        <v>1650</v>
      </c>
      <c r="B1648" s="2" t="s">
        <v>793</v>
      </c>
      <c r="C1648" s="2" t="s">
        <v>794</v>
      </c>
      <c r="D1648" s="2" t="s">
        <v>33</v>
      </c>
      <c r="E1648" s="7" t="s">
        <v>10</v>
      </c>
      <c r="F1648" s="2">
        <v>0</v>
      </c>
      <c r="G1648" s="3">
        <v>32</v>
      </c>
      <c r="H1648" s="3" t="s">
        <v>10</v>
      </c>
      <c r="J1648" s="2">
        <v>1650</v>
      </c>
      <c r="K1648" s="2" t="str">
        <f t="shared" si="168"/>
        <v>E4873028</v>
      </c>
      <c r="L1648" s="2" t="str">
        <f t="shared" si="169"/>
        <v>FRA</v>
      </c>
      <c r="M1648" s="2" t="str">
        <f t="shared" si="170"/>
        <v>zan VETRI</v>
      </c>
      <c r="N1648" s="2" t="str">
        <f t="shared" si="171"/>
        <v>terminato</v>
      </c>
      <c r="O1648" s="2">
        <v>0</v>
      </c>
      <c r="P1648" s="3">
        <v>32</v>
      </c>
      <c r="Q1648" s="3" t="str">
        <f t="shared" si="172"/>
        <v/>
      </c>
      <c r="R1648" s="3" t="str">
        <f t="shared" si="173"/>
        <v>FRA-zan VETRI-32</v>
      </c>
      <c r="S1648" s="3" t="str">
        <f t="shared" si="174"/>
        <v>873</v>
      </c>
    </row>
    <row r="1649" spans="1:19" ht="12.75" customHeight="1" x14ac:dyDescent="0.3">
      <c r="A1649" s="2">
        <v>1651</v>
      </c>
      <c r="B1649" s="2" t="s">
        <v>795</v>
      </c>
      <c r="C1649" s="8" t="s">
        <v>8</v>
      </c>
      <c r="D1649" s="2" t="s">
        <v>33</v>
      </c>
      <c r="E1649" s="7" t="s">
        <v>10</v>
      </c>
      <c r="F1649" s="2">
        <v>0</v>
      </c>
      <c r="G1649" s="3">
        <v>25</v>
      </c>
      <c r="H1649" s="3" t="s">
        <v>10</v>
      </c>
      <c r="J1649" s="2">
        <v>1651</v>
      </c>
      <c r="K1649" s="2" t="str">
        <f t="shared" si="168"/>
        <v>P0665822</v>
      </c>
      <c r="L1649" s="2" t="str">
        <f t="shared" si="169"/>
        <v>ITA</v>
      </c>
      <c r="M1649" s="2" t="str">
        <f t="shared" si="170"/>
        <v>zan VETRI</v>
      </c>
      <c r="N1649" s="2" t="str">
        <f t="shared" si="171"/>
        <v>terminato</v>
      </c>
      <c r="O1649" s="2">
        <v>0</v>
      </c>
      <c r="P1649" s="3">
        <v>25</v>
      </c>
      <c r="Q1649" s="3" t="str">
        <f t="shared" si="172"/>
        <v/>
      </c>
      <c r="R1649" s="3" t="str">
        <f t="shared" si="173"/>
        <v>ITA-zan VETRI-25</v>
      </c>
      <c r="S1649" s="3" t="str">
        <f t="shared" si="174"/>
        <v>665</v>
      </c>
    </row>
    <row r="1650" spans="1:19" ht="12.75" customHeight="1" x14ac:dyDescent="0.3">
      <c r="A1650" s="2">
        <v>1652</v>
      </c>
      <c r="B1650" s="2" t="s">
        <v>795</v>
      </c>
      <c r="C1650" s="8" t="s">
        <v>8</v>
      </c>
      <c r="D1650" s="2" t="s">
        <v>33</v>
      </c>
      <c r="F1650" s="2">
        <v>30</v>
      </c>
      <c r="G1650" s="3">
        <v>32</v>
      </c>
      <c r="H1650" s="3" t="str">
        <f>IF(E1650="","non terminato","terminato")</f>
        <v>non terminato</v>
      </c>
      <c r="J1650" s="2">
        <v>1652</v>
      </c>
      <c r="K1650" s="2" t="str">
        <f t="shared" si="168"/>
        <v>P0665822</v>
      </c>
      <c r="L1650" s="2" t="str">
        <f t="shared" si="169"/>
        <v>ITA</v>
      </c>
      <c r="M1650" s="2" t="str">
        <f t="shared" si="170"/>
        <v>zan VETRI</v>
      </c>
      <c r="N1650" s="2" t="str">
        <f t="shared" si="171"/>
        <v/>
      </c>
      <c r="O1650" s="2">
        <v>30</v>
      </c>
      <c r="P1650" s="3">
        <v>32</v>
      </c>
      <c r="Q1650" s="3">
        <f t="shared" si="172"/>
        <v>960</v>
      </c>
      <c r="R1650" s="3" t="str">
        <f t="shared" si="173"/>
        <v>ITA-zan VETRI-32</v>
      </c>
      <c r="S1650" s="3" t="str">
        <f t="shared" si="174"/>
        <v>665</v>
      </c>
    </row>
    <row r="1651" spans="1:19" ht="12.75" customHeight="1" x14ac:dyDescent="0.3">
      <c r="A1651" s="2">
        <v>1653</v>
      </c>
      <c r="B1651" s="2" t="s">
        <v>795</v>
      </c>
      <c r="C1651" s="8" t="s">
        <v>8</v>
      </c>
      <c r="D1651" s="2" t="s">
        <v>33</v>
      </c>
      <c r="F1651" s="2">
        <v>20</v>
      </c>
      <c r="G1651" s="3">
        <v>23</v>
      </c>
      <c r="H1651" s="3" t="str">
        <f>IF(E1651="","non terminato","terminato")</f>
        <v>non terminato</v>
      </c>
      <c r="J1651" s="2">
        <v>1653</v>
      </c>
      <c r="K1651" s="2" t="str">
        <f t="shared" si="168"/>
        <v>P0665822</v>
      </c>
      <c r="L1651" s="2" t="str">
        <f t="shared" si="169"/>
        <v>ITA</v>
      </c>
      <c r="M1651" s="2" t="str">
        <f t="shared" si="170"/>
        <v>zan VETRI</v>
      </c>
      <c r="N1651" s="2" t="str">
        <f t="shared" si="171"/>
        <v/>
      </c>
      <c r="O1651" s="2">
        <v>20</v>
      </c>
      <c r="P1651" s="3">
        <v>23</v>
      </c>
      <c r="Q1651" s="3">
        <f t="shared" si="172"/>
        <v>460</v>
      </c>
      <c r="R1651" s="3" t="str">
        <f t="shared" si="173"/>
        <v>ITA-zan VETRI-23</v>
      </c>
      <c r="S1651" s="3" t="str">
        <f t="shared" si="174"/>
        <v>665</v>
      </c>
    </row>
    <row r="1652" spans="1:19" ht="12.75" customHeight="1" x14ac:dyDescent="0.3">
      <c r="A1652" s="2">
        <v>1654</v>
      </c>
      <c r="B1652" s="2" t="s">
        <v>796</v>
      </c>
      <c r="C1652" s="8" t="s">
        <v>8</v>
      </c>
      <c r="D1652" s="2" t="s">
        <v>102</v>
      </c>
      <c r="E1652" s="7" t="s">
        <v>10</v>
      </c>
      <c r="F1652" s="2">
        <v>0</v>
      </c>
      <c r="G1652" s="3">
        <v>26</v>
      </c>
      <c r="H1652" s="3" t="s">
        <v>10</v>
      </c>
      <c r="J1652" s="2">
        <v>1654</v>
      </c>
      <c r="K1652" s="2" t="str">
        <f t="shared" si="168"/>
        <v>F6069513</v>
      </c>
      <c r="L1652" s="2" t="str">
        <f t="shared" si="169"/>
        <v>ITA</v>
      </c>
      <c r="M1652" s="2" t="str">
        <f t="shared" si="170"/>
        <v>SG DISTRIBUZIONE SRL</v>
      </c>
      <c r="N1652" s="2" t="str">
        <f t="shared" si="171"/>
        <v>terminato</v>
      </c>
      <c r="O1652" s="2">
        <v>0</v>
      </c>
      <c r="P1652" s="3">
        <v>26</v>
      </c>
      <c r="Q1652" s="3" t="str">
        <f t="shared" si="172"/>
        <v/>
      </c>
      <c r="R1652" s="3" t="str">
        <f t="shared" si="173"/>
        <v>ITA-SG DISTRIBUZIONE SRL-26</v>
      </c>
      <c r="S1652" s="3" t="str">
        <f t="shared" si="174"/>
        <v>069</v>
      </c>
    </row>
    <row r="1653" spans="1:19" ht="12.75" customHeight="1" x14ac:dyDescent="0.3">
      <c r="A1653" s="2">
        <v>1655</v>
      </c>
      <c r="B1653" s="2" t="s">
        <v>796</v>
      </c>
      <c r="C1653" s="8" t="s">
        <v>8</v>
      </c>
      <c r="D1653" s="2" t="s">
        <v>102</v>
      </c>
      <c r="F1653" s="2">
        <v>20</v>
      </c>
      <c r="G1653" s="3">
        <v>27</v>
      </c>
      <c r="H1653" s="3" t="str">
        <f>IF(E1653="","non terminato","terminato")</f>
        <v>non terminato</v>
      </c>
      <c r="J1653" s="2">
        <v>1655</v>
      </c>
      <c r="K1653" s="2" t="str">
        <f t="shared" si="168"/>
        <v>F6069513</v>
      </c>
      <c r="L1653" s="2" t="str">
        <f t="shared" si="169"/>
        <v>ITA</v>
      </c>
      <c r="M1653" s="2" t="str">
        <f t="shared" si="170"/>
        <v>SG DISTRIBUZIONE SRL</v>
      </c>
      <c r="N1653" s="2" t="str">
        <f t="shared" si="171"/>
        <v/>
      </c>
      <c r="O1653" s="2">
        <v>20</v>
      </c>
      <c r="P1653" s="3">
        <v>27</v>
      </c>
      <c r="Q1653" s="3">
        <f t="shared" si="172"/>
        <v>540</v>
      </c>
      <c r="R1653" s="3" t="str">
        <f t="shared" si="173"/>
        <v>ITA-SG DISTRIBUZIONE SRL-27</v>
      </c>
      <c r="S1653" s="3" t="str">
        <f t="shared" si="174"/>
        <v>069</v>
      </c>
    </row>
    <row r="1654" spans="1:19" ht="12.75" customHeight="1" x14ac:dyDescent="0.3">
      <c r="A1654" s="2">
        <v>1656</v>
      </c>
      <c r="B1654" s="2" t="s">
        <v>797</v>
      </c>
      <c r="C1654" s="8" t="s">
        <v>8</v>
      </c>
      <c r="D1654" s="2" t="s">
        <v>44</v>
      </c>
      <c r="E1654" s="7" t="s">
        <v>10</v>
      </c>
      <c r="F1654" s="2">
        <v>0</v>
      </c>
      <c r="G1654" s="3">
        <v>35</v>
      </c>
      <c r="H1654" s="3" t="s">
        <v>10</v>
      </c>
      <c r="J1654" s="2">
        <v>1656</v>
      </c>
      <c r="K1654" s="2" t="str">
        <f t="shared" si="168"/>
        <v>F4746594</v>
      </c>
      <c r="L1654" s="2" t="str">
        <f t="shared" si="169"/>
        <v>ITA</v>
      </c>
      <c r="M1654" s="2" t="str">
        <f t="shared" si="170"/>
        <v>zan pin SPA</v>
      </c>
      <c r="N1654" s="2" t="str">
        <f t="shared" si="171"/>
        <v>terminato</v>
      </c>
      <c r="O1654" s="2">
        <v>0</v>
      </c>
      <c r="P1654" s="3">
        <v>35</v>
      </c>
      <c r="Q1654" s="3" t="str">
        <f t="shared" si="172"/>
        <v/>
      </c>
      <c r="R1654" s="3" t="str">
        <f t="shared" si="173"/>
        <v>ITA-zan pin SPA-35</v>
      </c>
      <c r="S1654" s="3" t="str">
        <f t="shared" si="174"/>
        <v>746</v>
      </c>
    </row>
    <row r="1655" spans="1:19" ht="12.75" customHeight="1" x14ac:dyDescent="0.3">
      <c r="A1655" s="2">
        <v>1657</v>
      </c>
      <c r="B1655" s="2" t="s">
        <v>798</v>
      </c>
      <c r="C1655" s="8" t="s">
        <v>8</v>
      </c>
      <c r="D1655" s="2" t="s">
        <v>46</v>
      </c>
      <c r="F1655" s="2">
        <v>30</v>
      </c>
      <c r="G1655" s="3">
        <v>40</v>
      </c>
      <c r="H1655" s="3" t="str">
        <f>IF(E1655="","non terminato","terminato")</f>
        <v>non terminato</v>
      </c>
      <c r="J1655" s="2">
        <v>1657</v>
      </c>
      <c r="K1655" s="2" t="str">
        <f t="shared" si="168"/>
        <v>M9907592</v>
      </c>
      <c r="L1655" s="2" t="str">
        <f t="shared" si="169"/>
        <v>ITA</v>
      </c>
      <c r="M1655" s="2" t="str">
        <f t="shared" si="170"/>
        <v>SICURpin SUD S.r.l</v>
      </c>
      <c r="N1655" s="2" t="str">
        <f t="shared" si="171"/>
        <v/>
      </c>
      <c r="O1655" s="2">
        <v>30</v>
      </c>
      <c r="P1655" s="3">
        <v>40</v>
      </c>
      <c r="Q1655" s="3">
        <f t="shared" si="172"/>
        <v>1200</v>
      </c>
      <c r="R1655" s="3" t="str">
        <f t="shared" si="173"/>
        <v>ITA-SICURpin SUD S.r.l-40</v>
      </c>
      <c r="S1655" s="3" t="str">
        <f t="shared" si="174"/>
        <v>907</v>
      </c>
    </row>
    <row r="1656" spans="1:19" ht="12.75" customHeight="1" x14ac:dyDescent="0.3">
      <c r="A1656" s="2">
        <v>1658</v>
      </c>
      <c r="B1656" s="2" t="s">
        <v>798</v>
      </c>
      <c r="C1656" s="8" t="s">
        <v>8</v>
      </c>
      <c r="D1656" s="2" t="s">
        <v>46</v>
      </c>
      <c r="E1656" s="7" t="s">
        <v>10</v>
      </c>
      <c r="F1656" s="2">
        <v>0</v>
      </c>
      <c r="G1656" s="3">
        <v>35</v>
      </c>
      <c r="H1656" s="3" t="s">
        <v>10</v>
      </c>
      <c r="J1656" s="2">
        <v>1658</v>
      </c>
      <c r="K1656" s="2" t="str">
        <f t="shared" si="168"/>
        <v>M9907592</v>
      </c>
      <c r="L1656" s="2" t="str">
        <f t="shared" si="169"/>
        <v>ITA</v>
      </c>
      <c r="M1656" s="2" t="str">
        <f t="shared" si="170"/>
        <v>SICURpin SUD S.r.l</v>
      </c>
      <c r="N1656" s="2" t="str">
        <f t="shared" si="171"/>
        <v>terminato</v>
      </c>
      <c r="O1656" s="2">
        <v>0</v>
      </c>
      <c r="P1656" s="3">
        <v>35</v>
      </c>
      <c r="Q1656" s="3" t="str">
        <f t="shared" si="172"/>
        <v/>
      </c>
      <c r="R1656" s="3" t="str">
        <f t="shared" si="173"/>
        <v>ITA-SICURpin SUD S.r.l-35</v>
      </c>
      <c r="S1656" s="3" t="str">
        <f t="shared" si="174"/>
        <v>907</v>
      </c>
    </row>
    <row r="1657" spans="1:19" ht="12.75" customHeight="1" x14ac:dyDescent="0.3">
      <c r="A1657" s="2">
        <v>1659</v>
      </c>
      <c r="B1657" s="2" t="s">
        <v>799</v>
      </c>
      <c r="C1657" s="8" t="s">
        <v>8</v>
      </c>
      <c r="D1657" s="2" t="s">
        <v>9</v>
      </c>
      <c r="F1657" s="2">
        <v>30</v>
      </c>
      <c r="G1657" s="3">
        <v>12</v>
      </c>
      <c r="H1657" s="3" t="str">
        <f>IF(E1657="","non terminato","terminato")</f>
        <v>non terminato</v>
      </c>
      <c r="J1657" s="2">
        <v>1659</v>
      </c>
      <c r="K1657" s="2" t="str">
        <f t="shared" si="168"/>
        <v>E4289622</v>
      </c>
      <c r="L1657" s="2" t="str">
        <f t="shared" si="169"/>
        <v>ITA</v>
      </c>
      <c r="M1657" s="2" t="str">
        <f t="shared" si="170"/>
        <v>SG</v>
      </c>
      <c r="N1657" s="2" t="str">
        <f t="shared" si="171"/>
        <v/>
      </c>
      <c r="O1657" s="2">
        <v>30</v>
      </c>
      <c r="P1657" s="3">
        <v>12</v>
      </c>
      <c r="Q1657" s="3">
        <f t="shared" si="172"/>
        <v>360</v>
      </c>
      <c r="R1657" s="3" t="str">
        <f t="shared" si="173"/>
        <v>ITA-SG-12</v>
      </c>
      <c r="S1657" s="3" t="str">
        <f t="shared" si="174"/>
        <v>289</v>
      </c>
    </row>
    <row r="1658" spans="1:19" ht="12.75" customHeight="1" x14ac:dyDescent="0.3">
      <c r="A1658" s="2">
        <v>1660</v>
      </c>
      <c r="B1658" s="2" t="s">
        <v>799</v>
      </c>
      <c r="C1658" s="8" t="s">
        <v>8</v>
      </c>
      <c r="D1658" s="2" t="s">
        <v>9</v>
      </c>
      <c r="E1658" s="7" t="s">
        <v>10</v>
      </c>
      <c r="F1658" s="2">
        <v>0</v>
      </c>
      <c r="G1658" s="3">
        <v>21</v>
      </c>
      <c r="H1658" s="3" t="s">
        <v>10</v>
      </c>
      <c r="J1658" s="2">
        <v>1660</v>
      </c>
      <c r="K1658" s="2" t="str">
        <f t="shared" si="168"/>
        <v>E4289622</v>
      </c>
      <c r="L1658" s="2" t="str">
        <f t="shared" si="169"/>
        <v>ITA</v>
      </c>
      <c r="M1658" s="2" t="str">
        <f t="shared" si="170"/>
        <v>SG</v>
      </c>
      <c r="N1658" s="2" t="str">
        <f t="shared" si="171"/>
        <v>terminato</v>
      </c>
      <c r="O1658" s="2">
        <v>0</v>
      </c>
      <c r="P1658" s="3">
        <v>21</v>
      </c>
      <c r="Q1658" s="3" t="str">
        <f t="shared" si="172"/>
        <v/>
      </c>
      <c r="R1658" s="3" t="str">
        <f t="shared" si="173"/>
        <v>ITA-SG-21</v>
      </c>
      <c r="S1658" s="3" t="str">
        <f t="shared" si="174"/>
        <v>289</v>
      </c>
    </row>
    <row r="1659" spans="1:19" ht="12.75" customHeight="1" x14ac:dyDescent="0.3">
      <c r="A1659" s="2">
        <v>1661</v>
      </c>
      <c r="B1659" s="2" t="s">
        <v>800</v>
      </c>
      <c r="C1659" s="8" t="s">
        <v>8</v>
      </c>
      <c r="D1659" s="2" t="s">
        <v>62</v>
      </c>
      <c r="F1659" s="2">
        <v>30</v>
      </c>
      <c r="G1659" s="3">
        <v>19</v>
      </c>
      <c r="H1659" s="3" t="str">
        <f>IF(E1659="","non terminato","terminato")</f>
        <v>non terminato</v>
      </c>
      <c r="J1659" s="2">
        <v>1661</v>
      </c>
      <c r="K1659" s="2" t="str">
        <f t="shared" si="168"/>
        <v>P6508205</v>
      </c>
      <c r="L1659" s="2" t="str">
        <f t="shared" si="169"/>
        <v>ITA</v>
      </c>
      <c r="M1659" s="2" t="str">
        <f t="shared" si="170"/>
        <v>zan PAM</v>
      </c>
      <c r="N1659" s="2" t="str">
        <f t="shared" si="171"/>
        <v/>
      </c>
      <c r="O1659" s="2">
        <v>30</v>
      </c>
      <c r="P1659" s="3">
        <v>19</v>
      </c>
      <c r="Q1659" s="3">
        <f t="shared" si="172"/>
        <v>570</v>
      </c>
      <c r="R1659" s="3" t="str">
        <f t="shared" si="173"/>
        <v>ITA-zan PAM-19</v>
      </c>
      <c r="S1659" s="3" t="str">
        <f t="shared" si="174"/>
        <v>508</v>
      </c>
    </row>
    <row r="1660" spans="1:19" ht="12.75" customHeight="1" x14ac:dyDescent="0.3">
      <c r="A1660" s="2">
        <v>1662</v>
      </c>
      <c r="B1660" s="2" t="s">
        <v>800</v>
      </c>
      <c r="C1660" s="8" t="s">
        <v>8</v>
      </c>
      <c r="D1660" s="2" t="s">
        <v>62</v>
      </c>
      <c r="E1660" s="7" t="s">
        <v>10</v>
      </c>
      <c r="F1660" s="2">
        <v>0</v>
      </c>
      <c r="G1660" s="3">
        <v>21</v>
      </c>
      <c r="H1660" s="3" t="s">
        <v>10</v>
      </c>
      <c r="J1660" s="2">
        <v>1662</v>
      </c>
      <c r="K1660" s="2" t="str">
        <f t="shared" si="168"/>
        <v>P6508205</v>
      </c>
      <c r="L1660" s="2" t="str">
        <f t="shared" si="169"/>
        <v>ITA</v>
      </c>
      <c r="M1660" s="2" t="str">
        <f t="shared" si="170"/>
        <v>zan PAM</v>
      </c>
      <c r="N1660" s="2" t="str">
        <f t="shared" si="171"/>
        <v>terminato</v>
      </c>
      <c r="O1660" s="2">
        <v>0</v>
      </c>
      <c r="P1660" s="3">
        <v>21</v>
      </c>
      <c r="Q1660" s="3" t="str">
        <f t="shared" si="172"/>
        <v/>
      </c>
      <c r="R1660" s="3" t="str">
        <f t="shared" si="173"/>
        <v>ITA-zan PAM-21</v>
      </c>
      <c r="S1660" s="3" t="str">
        <f t="shared" si="174"/>
        <v>508</v>
      </c>
    </row>
    <row r="1661" spans="1:19" ht="12.75" customHeight="1" x14ac:dyDescent="0.3">
      <c r="A1661" s="2">
        <v>1663</v>
      </c>
      <c r="B1661" s="2" t="s">
        <v>800</v>
      </c>
      <c r="C1661" s="8" t="s">
        <v>8</v>
      </c>
      <c r="D1661" s="2" t="s">
        <v>62</v>
      </c>
      <c r="F1661" s="2">
        <v>20</v>
      </c>
      <c r="G1661" s="3">
        <v>32</v>
      </c>
      <c r="H1661" s="3" t="str">
        <f>IF(E1661="","non terminato","terminato")</f>
        <v>non terminato</v>
      </c>
      <c r="J1661" s="2">
        <v>1663</v>
      </c>
      <c r="K1661" s="2" t="str">
        <f t="shared" si="168"/>
        <v>P6508205</v>
      </c>
      <c r="L1661" s="2" t="str">
        <f t="shared" si="169"/>
        <v>ITA</v>
      </c>
      <c r="M1661" s="2" t="str">
        <f t="shared" si="170"/>
        <v>zan PAM</v>
      </c>
      <c r="N1661" s="2" t="str">
        <f t="shared" si="171"/>
        <v/>
      </c>
      <c r="O1661" s="2">
        <v>20</v>
      </c>
      <c r="P1661" s="3">
        <v>32</v>
      </c>
      <c r="Q1661" s="3">
        <f t="shared" si="172"/>
        <v>640</v>
      </c>
      <c r="R1661" s="3" t="str">
        <f t="shared" si="173"/>
        <v>ITA-zan PAM-32</v>
      </c>
      <c r="S1661" s="3" t="str">
        <f t="shared" si="174"/>
        <v>508</v>
      </c>
    </row>
    <row r="1662" spans="1:19" ht="12.75" customHeight="1" x14ac:dyDescent="0.3">
      <c r="A1662" s="2">
        <v>1664</v>
      </c>
      <c r="B1662" s="2" t="s">
        <v>801</v>
      </c>
      <c r="C1662" s="8" t="s">
        <v>8</v>
      </c>
      <c r="D1662" s="2" t="s">
        <v>9</v>
      </c>
      <c r="E1662" s="7" t="s">
        <v>10</v>
      </c>
      <c r="F1662" s="2">
        <v>0</v>
      </c>
      <c r="G1662" s="3">
        <v>23</v>
      </c>
      <c r="H1662" s="3" t="s">
        <v>10</v>
      </c>
      <c r="J1662" s="2">
        <v>1664</v>
      </c>
      <c r="K1662" s="2" t="str">
        <f t="shared" si="168"/>
        <v>G1816088</v>
      </c>
      <c r="L1662" s="2" t="str">
        <f t="shared" si="169"/>
        <v>ITA</v>
      </c>
      <c r="M1662" s="2" t="str">
        <f t="shared" si="170"/>
        <v>SG</v>
      </c>
      <c r="N1662" s="2" t="str">
        <f t="shared" si="171"/>
        <v>terminato</v>
      </c>
      <c r="O1662" s="2">
        <v>0</v>
      </c>
      <c r="P1662" s="3">
        <v>23</v>
      </c>
      <c r="Q1662" s="3" t="str">
        <f t="shared" si="172"/>
        <v/>
      </c>
      <c r="R1662" s="3" t="str">
        <f t="shared" si="173"/>
        <v>ITA-SG-23</v>
      </c>
      <c r="S1662" s="3" t="str">
        <f t="shared" si="174"/>
        <v>816</v>
      </c>
    </row>
    <row r="1663" spans="1:19" ht="12.75" customHeight="1" x14ac:dyDescent="0.3">
      <c r="A1663" s="2">
        <v>1665</v>
      </c>
      <c r="B1663" s="2" t="s">
        <v>801</v>
      </c>
      <c r="C1663" s="8" t="s">
        <v>8</v>
      </c>
      <c r="D1663" s="2" t="s">
        <v>9</v>
      </c>
      <c r="F1663" s="2">
        <v>20</v>
      </c>
      <c r="G1663" s="3">
        <v>18</v>
      </c>
      <c r="H1663" s="3" t="str">
        <f>IF(E1663="","non terminato","terminato")</f>
        <v>non terminato</v>
      </c>
      <c r="J1663" s="2">
        <v>1665</v>
      </c>
      <c r="K1663" s="2" t="str">
        <f t="shared" si="168"/>
        <v>G1816088</v>
      </c>
      <c r="L1663" s="2" t="str">
        <f t="shared" si="169"/>
        <v>ITA</v>
      </c>
      <c r="M1663" s="2" t="str">
        <f t="shared" si="170"/>
        <v>SG</v>
      </c>
      <c r="N1663" s="2" t="str">
        <f t="shared" si="171"/>
        <v/>
      </c>
      <c r="O1663" s="2">
        <v>20</v>
      </c>
      <c r="P1663" s="3">
        <v>18</v>
      </c>
      <c r="Q1663" s="3">
        <f t="shared" si="172"/>
        <v>360</v>
      </c>
      <c r="R1663" s="3" t="str">
        <f t="shared" si="173"/>
        <v>ITA-SG-18</v>
      </c>
      <c r="S1663" s="3" t="str">
        <f t="shared" si="174"/>
        <v>816</v>
      </c>
    </row>
    <row r="1664" spans="1:19" ht="12.75" customHeight="1" x14ac:dyDescent="0.3">
      <c r="A1664" s="2">
        <v>1666</v>
      </c>
      <c r="B1664" s="2" t="s">
        <v>801</v>
      </c>
      <c r="C1664" s="8" t="s">
        <v>8</v>
      </c>
      <c r="D1664" s="2" t="s">
        <v>9</v>
      </c>
      <c r="F1664" s="2">
        <v>30</v>
      </c>
      <c r="G1664" s="3">
        <v>12</v>
      </c>
      <c r="H1664" s="3" t="str">
        <f>IF(E1664="","non terminato","terminato")</f>
        <v>non terminato</v>
      </c>
      <c r="J1664" s="2">
        <v>1666</v>
      </c>
      <c r="K1664" s="2" t="str">
        <f t="shared" si="168"/>
        <v>G1816088</v>
      </c>
      <c r="L1664" s="2" t="str">
        <f t="shared" si="169"/>
        <v>ITA</v>
      </c>
      <c r="M1664" s="2" t="str">
        <f t="shared" si="170"/>
        <v>SG</v>
      </c>
      <c r="N1664" s="2" t="str">
        <f t="shared" si="171"/>
        <v/>
      </c>
      <c r="O1664" s="2">
        <v>30</v>
      </c>
      <c r="P1664" s="3">
        <v>12</v>
      </c>
      <c r="Q1664" s="3">
        <f t="shared" si="172"/>
        <v>360</v>
      </c>
      <c r="R1664" s="3" t="str">
        <f t="shared" si="173"/>
        <v>ITA-SG-12</v>
      </c>
      <c r="S1664" s="3" t="str">
        <f t="shared" si="174"/>
        <v>816</v>
      </c>
    </row>
    <row r="1665" spans="1:19" ht="12.75" customHeight="1" x14ac:dyDescent="0.3">
      <c r="A1665" s="2">
        <v>1667</v>
      </c>
      <c r="B1665" s="2" t="s">
        <v>802</v>
      </c>
      <c r="C1665" s="8" t="s">
        <v>8</v>
      </c>
      <c r="D1665" s="2" t="s">
        <v>33</v>
      </c>
      <c r="E1665" s="7" t="s">
        <v>10</v>
      </c>
      <c r="F1665" s="2">
        <v>0</v>
      </c>
      <c r="G1665" s="3">
        <v>31</v>
      </c>
      <c r="H1665" s="3" t="s">
        <v>10</v>
      </c>
      <c r="J1665" s="2">
        <v>1667</v>
      </c>
      <c r="K1665" s="2" t="str">
        <f t="shared" si="168"/>
        <v>G0200760</v>
      </c>
      <c r="L1665" s="2" t="str">
        <f t="shared" si="169"/>
        <v>ITA</v>
      </c>
      <c r="M1665" s="2" t="str">
        <f t="shared" si="170"/>
        <v>zan VETRI</v>
      </c>
      <c r="N1665" s="2" t="str">
        <f t="shared" si="171"/>
        <v>terminato</v>
      </c>
      <c r="O1665" s="2">
        <v>0</v>
      </c>
      <c r="P1665" s="3">
        <v>31</v>
      </c>
      <c r="Q1665" s="3" t="str">
        <f t="shared" si="172"/>
        <v/>
      </c>
      <c r="R1665" s="3" t="str">
        <f t="shared" si="173"/>
        <v>ITA-zan VETRI-31</v>
      </c>
      <c r="S1665" s="3" t="str">
        <f t="shared" si="174"/>
        <v>200</v>
      </c>
    </row>
    <row r="1666" spans="1:19" ht="12.75" customHeight="1" x14ac:dyDescent="0.3">
      <c r="A1666" s="2">
        <v>1668</v>
      </c>
      <c r="B1666" s="2" t="s">
        <v>803</v>
      </c>
      <c r="C1666" s="8" t="s">
        <v>8</v>
      </c>
      <c r="D1666" s="2" t="s">
        <v>9</v>
      </c>
      <c r="F1666" s="2">
        <v>30</v>
      </c>
      <c r="G1666" s="3">
        <v>13</v>
      </c>
      <c r="H1666" s="3" t="str">
        <f>IF(E1666="","non terminato","terminato")</f>
        <v>non terminato</v>
      </c>
      <c r="J1666" s="2">
        <v>1668</v>
      </c>
      <c r="K1666" s="2" t="str">
        <f t="shared" ref="K1666:K1729" si="175">TRIM(B1666)</f>
        <v>F6950801</v>
      </c>
      <c r="L1666" s="2" t="str">
        <f t="shared" ref="L1666:L1729" si="176">TRIM(C1666)</f>
        <v>ITA</v>
      </c>
      <c r="M1666" s="2" t="str">
        <f t="shared" ref="M1666:M1729" si="177">TRIM(D1666)</f>
        <v>SG</v>
      </c>
      <c r="N1666" s="2" t="str">
        <f t="shared" ref="N1666:N1729" si="178">TRIM(E1666)</f>
        <v/>
      </c>
      <c r="O1666" s="2">
        <v>30</v>
      </c>
      <c r="P1666" s="3">
        <v>13</v>
      </c>
      <c r="Q1666" s="3">
        <f t="shared" si="172"/>
        <v>390</v>
      </c>
      <c r="R1666" s="3" t="str">
        <f t="shared" si="173"/>
        <v>ITA-SG-13</v>
      </c>
      <c r="S1666" s="3" t="str">
        <f t="shared" si="174"/>
        <v>950</v>
      </c>
    </row>
    <row r="1667" spans="1:19" ht="12.75" customHeight="1" x14ac:dyDescent="0.3">
      <c r="A1667" s="2">
        <v>1669</v>
      </c>
      <c r="B1667" s="2" t="s">
        <v>803</v>
      </c>
      <c r="C1667" s="8" t="s">
        <v>8</v>
      </c>
      <c r="D1667" s="2" t="s">
        <v>9</v>
      </c>
      <c r="E1667" s="7" t="s">
        <v>10</v>
      </c>
      <c r="F1667" s="2">
        <v>0</v>
      </c>
      <c r="G1667" s="3">
        <v>13</v>
      </c>
      <c r="H1667" s="3" t="s">
        <v>10</v>
      </c>
      <c r="J1667" s="2">
        <v>1669</v>
      </c>
      <c r="K1667" s="2" t="str">
        <f t="shared" si="175"/>
        <v>F6950801</v>
      </c>
      <c r="L1667" s="2" t="str">
        <f t="shared" si="176"/>
        <v>ITA</v>
      </c>
      <c r="M1667" s="2" t="str">
        <f t="shared" si="177"/>
        <v>SG</v>
      </c>
      <c r="N1667" s="2" t="str">
        <f t="shared" si="178"/>
        <v>terminato</v>
      </c>
      <c r="O1667" s="2">
        <v>0</v>
      </c>
      <c r="P1667" s="3">
        <v>13</v>
      </c>
      <c r="Q1667" s="3" t="str">
        <f t="shared" ref="Q1667:Q1730" si="179">IF(F1667=0,"",F1667*G1667)</f>
        <v/>
      </c>
      <c r="R1667" s="3" t="str">
        <f t="shared" ref="R1667:R1730" si="180">_xlfn.CONCAT(C1667,"-",D1667,"-",G1667)</f>
        <v>ITA-SG-13</v>
      </c>
      <c r="S1667" s="3" t="str">
        <f t="shared" ref="S1667:S1730" si="181">MID(B1667,3,3)</f>
        <v>950</v>
      </c>
    </row>
    <row r="1668" spans="1:19" ht="12.75" customHeight="1" x14ac:dyDescent="0.3">
      <c r="A1668" s="2">
        <v>1670</v>
      </c>
      <c r="B1668" s="2" t="s">
        <v>804</v>
      </c>
      <c r="C1668" s="8" t="s">
        <v>8</v>
      </c>
      <c r="D1668" s="2" t="s">
        <v>91</v>
      </c>
      <c r="F1668" s="2">
        <v>20</v>
      </c>
      <c r="G1668" s="3">
        <v>24</v>
      </c>
      <c r="H1668" s="3" t="str">
        <f>IF(E1668="","non terminato","terminato")</f>
        <v>non terminato</v>
      </c>
      <c r="J1668" s="2">
        <v>1670</v>
      </c>
      <c r="K1668" s="2" t="str">
        <f t="shared" si="175"/>
        <v>A9036513</v>
      </c>
      <c r="L1668" s="2" t="str">
        <f t="shared" si="176"/>
        <v>ITA</v>
      </c>
      <c r="M1668" s="2" t="str">
        <f t="shared" si="177"/>
        <v>SG palla S.R.L.</v>
      </c>
      <c r="N1668" s="2" t="str">
        <f t="shared" si="178"/>
        <v/>
      </c>
      <c r="O1668" s="2">
        <v>20</v>
      </c>
      <c r="P1668" s="3">
        <v>24</v>
      </c>
      <c r="Q1668" s="3">
        <f t="shared" si="179"/>
        <v>480</v>
      </c>
      <c r="R1668" s="3" t="str">
        <f t="shared" si="180"/>
        <v>ITA-SG palla S.R.L.-24</v>
      </c>
      <c r="S1668" s="3" t="str">
        <f t="shared" si="181"/>
        <v>036</v>
      </c>
    </row>
    <row r="1669" spans="1:19" ht="12.75" customHeight="1" x14ac:dyDescent="0.3">
      <c r="A1669" s="2">
        <v>1671</v>
      </c>
      <c r="B1669" s="2" t="s">
        <v>804</v>
      </c>
      <c r="C1669" s="8" t="s">
        <v>8</v>
      </c>
      <c r="D1669" s="2" t="s">
        <v>91</v>
      </c>
      <c r="F1669" s="2">
        <v>30</v>
      </c>
      <c r="G1669" s="3">
        <v>22</v>
      </c>
      <c r="H1669" s="3" t="str">
        <f>IF(E1669="","non terminato","terminato")</f>
        <v>non terminato</v>
      </c>
      <c r="J1669" s="2">
        <v>1671</v>
      </c>
      <c r="K1669" s="2" t="str">
        <f t="shared" si="175"/>
        <v>A9036513</v>
      </c>
      <c r="L1669" s="2" t="str">
        <f t="shared" si="176"/>
        <v>ITA</v>
      </c>
      <c r="M1669" s="2" t="str">
        <f t="shared" si="177"/>
        <v>SG palla S.R.L.</v>
      </c>
      <c r="N1669" s="2" t="str">
        <f t="shared" si="178"/>
        <v/>
      </c>
      <c r="O1669" s="2">
        <v>30</v>
      </c>
      <c r="P1669" s="3">
        <v>22</v>
      </c>
      <c r="Q1669" s="3">
        <f t="shared" si="179"/>
        <v>660</v>
      </c>
      <c r="R1669" s="3" t="str">
        <f t="shared" si="180"/>
        <v>ITA-SG palla S.R.L.-22</v>
      </c>
      <c r="S1669" s="3" t="str">
        <f t="shared" si="181"/>
        <v>036</v>
      </c>
    </row>
    <row r="1670" spans="1:19" ht="12.75" customHeight="1" x14ac:dyDescent="0.3">
      <c r="A1670" s="2">
        <v>1672</v>
      </c>
      <c r="B1670" s="2" t="s">
        <v>804</v>
      </c>
      <c r="C1670" s="8" t="s">
        <v>8</v>
      </c>
      <c r="D1670" s="2" t="s">
        <v>91</v>
      </c>
      <c r="F1670" s="2">
        <v>20</v>
      </c>
      <c r="G1670" s="3">
        <v>23</v>
      </c>
      <c r="H1670" s="3" t="str">
        <f>IF(E1670="","non terminato","terminato")</f>
        <v>non terminato</v>
      </c>
      <c r="J1670" s="2">
        <v>1672</v>
      </c>
      <c r="K1670" s="2" t="str">
        <f t="shared" si="175"/>
        <v>A9036513</v>
      </c>
      <c r="L1670" s="2" t="str">
        <f t="shared" si="176"/>
        <v>ITA</v>
      </c>
      <c r="M1670" s="2" t="str">
        <f t="shared" si="177"/>
        <v>SG palla S.R.L.</v>
      </c>
      <c r="N1670" s="2" t="str">
        <f t="shared" si="178"/>
        <v/>
      </c>
      <c r="O1670" s="2">
        <v>20</v>
      </c>
      <c r="P1670" s="3">
        <v>23</v>
      </c>
      <c r="Q1670" s="3">
        <f t="shared" si="179"/>
        <v>460</v>
      </c>
      <c r="R1670" s="3" t="str">
        <f t="shared" si="180"/>
        <v>ITA-SG palla S.R.L.-23</v>
      </c>
      <c r="S1670" s="3" t="str">
        <f t="shared" si="181"/>
        <v>036</v>
      </c>
    </row>
    <row r="1671" spans="1:19" ht="12.75" customHeight="1" x14ac:dyDescent="0.3">
      <c r="A1671" s="2">
        <v>1673</v>
      </c>
      <c r="B1671" s="2" t="s">
        <v>804</v>
      </c>
      <c r="C1671" s="8" t="s">
        <v>8</v>
      </c>
      <c r="D1671" s="2" t="s">
        <v>91</v>
      </c>
      <c r="E1671" s="7" t="s">
        <v>10</v>
      </c>
      <c r="F1671" s="2">
        <v>0</v>
      </c>
      <c r="G1671" s="3">
        <v>24</v>
      </c>
      <c r="H1671" s="3" t="s">
        <v>10</v>
      </c>
      <c r="J1671" s="2">
        <v>1673</v>
      </c>
      <c r="K1671" s="2" t="str">
        <f t="shared" si="175"/>
        <v>A9036513</v>
      </c>
      <c r="L1671" s="2" t="str">
        <f t="shared" si="176"/>
        <v>ITA</v>
      </c>
      <c r="M1671" s="2" t="str">
        <f t="shared" si="177"/>
        <v>SG palla S.R.L.</v>
      </c>
      <c r="N1671" s="2" t="str">
        <f t="shared" si="178"/>
        <v>terminato</v>
      </c>
      <c r="O1671" s="2">
        <v>0</v>
      </c>
      <c r="P1671" s="3">
        <v>24</v>
      </c>
      <c r="Q1671" s="3" t="str">
        <f t="shared" si="179"/>
        <v/>
      </c>
      <c r="R1671" s="3" t="str">
        <f t="shared" si="180"/>
        <v>ITA-SG palla S.R.L.-24</v>
      </c>
      <c r="S1671" s="3" t="str">
        <f t="shared" si="181"/>
        <v>036</v>
      </c>
    </row>
    <row r="1672" spans="1:19" ht="12.75" customHeight="1" x14ac:dyDescent="0.3">
      <c r="A1672" s="2">
        <v>1674</v>
      </c>
      <c r="B1672" s="2" t="s">
        <v>805</v>
      </c>
      <c r="C1672" s="8" t="s">
        <v>8</v>
      </c>
      <c r="D1672" s="2" t="s">
        <v>9</v>
      </c>
      <c r="F1672" s="2">
        <v>20</v>
      </c>
      <c r="G1672" s="3">
        <v>11</v>
      </c>
      <c r="H1672" s="3" t="str">
        <f>IF(E1672="","non terminato","terminato")</f>
        <v>non terminato</v>
      </c>
      <c r="J1672" s="2">
        <v>1674</v>
      </c>
      <c r="K1672" s="2" t="str">
        <f t="shared" si="175"/>
        <v>R2943156</v>
      </c>
      <c r="L1672" s="2" t="str">
        <f t="shared" si="176"/>
        <v>ITA</v>
      </c>
      <c r="M1672" s="2" t="str">
        <f t="shared" si="177"/>
        <v>SG</v>
      </c>
      <c r="N1672" s="2" t="str">
        <f t="shared" si="178"/>
        <v/>
      </c>
      <c r="O1672" s="2">
        <v>20</v>
      </c>
      <c r="P1672" s="3">
        <v>11</v>
      </c>
      <c r="Q1672" s="3">
        <f t="shared" si="179"/>
        <v>220</v>
      </c>
      <c r="R1672" s="3" t="str">
        <f t="shared" si="180"/>
        <v>ITA-SG-11</v>
      </c>
      <c r="S1672" s="3" t="str">
        <f t="shared" si="181"/>
        <v>943</v>
      </c>
    </row>
    <row r="1673" spans="1:19" ht="12.75" customHeight="1" x14ac:dyDescent="0.3">
      <c r="A1673" s="2">
        <v>1675</v>
      </c>
      <c r="B1673" s="2" t="s">
        <v>805</v>
      </c>
      <c r="C1673" s="8" t="s">
        <v>8</v>
      </c>
      <c r="D1673" s="2" t="s">
        <v>9</v>
      </c>
      <c r="E1673" s="7" t="s">
        <v>10</v>
      </c>
      <c r="F1673" s="2">
        <v>0</v>
      </c>
      <c r="G1673" s="3">
        <v>29</v>
      </c>
      <c r="H1673" s="3" t="s">
        <v>10</v>
      </c>
      <c r="J1673" s="2">
        <v>1675</v>
      </c>
      <c r="K1673" s="2" t="str">
        <f t="shared" si="175"/>
        <v>R2943156</v>
      </c>
      <c r="L1673" s="2" t="str">
        <f t="shared" si="176"/>
        <v>ITA</v>
      </c>
      <c r="M1673" s="2" t="str">
        <f t="shared" si="177"/>
        <v>SG</v>
      </c>
      <c r="N1673" s="2" t="str">
        <f t="shared" si="178"/>
        <v>terminato</v>
      </c>
      <c r="O1673" s="2">
        <v>0</v>
      </c>
      <c r="P1673" s="3">
        <v>29</v>
      </c>
      <c r="Q1673" s="3" t="str">
        <f t="shared" si="179"/>
        <v/>
      </c>
      <c r="R1673" s="3" t="str">
        <f t="shared" si="180"/>
        <v>ITA-SG-29</v>
      </c>
      <c r="S1673" s="3" t="str">
        <f t="shared" si="181"/>
        <v>943</v>
      </c>
    </row>
    <row r="1674" spans="1:19" ht="12.75" customHeight="1" x14ac:dyDescent="0.3">
      <c r="A1674" s="2">
        <v>1676</v>
      </c>
      <c r="B1674" s="2" t="s">
        <v>805</v>
      </c>
      <c r="C1674" s="8" t="s">
        <v>8</v>
      </c>
      <c r="D1674" s="2" t="s">
        <v>9</v>
      </c>
      <c r="F1674" s="2">
        <v>30</v>
      </c>
      <c r="G1674" s="3">
        <v>35</v>
      </c>
      <c r="H1674" s="3" t="str">
        <f>IF(E1674="","non terminato","terminato")</f>
        <v>non terminato</v>
      </c>
      <c r="J1674" s="2">
        <v>1676</v>
      </c>
      <c r="K1674" s="2" t="str">
        <f t="shared" si="175"/>
        <v>R2943156</v>
      </c>
      <c r="L1674" s="2" t="str">
        <f t="shared" si="176"/>
        <v>ITA</v>
      </c>
      <c r="M1674" s="2" t="str">
        <f t="shared" si="177"/>
        <v>SG</v>
      </c>
      <c r="N1674" s="2" t="str">
        <f t="shared" si="178"/>
        <v/>
      </c>
      <c r="O1674" s="2">
        <v>30</v>
      </c>
      <c r="P1674" s="3">
        <v>35</v>
      </c>
      <c r="Q1674" s="3">
        <f t="shared" si="179"/>
        <v>1050</v>
      </c>
      <c r="R1674" s="3" t="str">
        <f t="shared" si="180"/>
        <v>ITA-SG-35</v>
      </c>
      <c r="S1674" s="3" t="str">
        <f t="shared" si="181"/>
        <v>943</v>
      </c>
    </row>
    <row r="1675" spans="1:19" ht="12.75" customHeight="1" x14ac:dyDescent="0.3">
      <c r="A1675" s="2">
        <v>1677</v>
      </c>
      <c r="B1675" s="2" t="s">
        <v>806</v>
      </c>
      <c r="C1675" s="8" t="s">
        <v>8</v>
      </c>
      <c r="D1675" s="2" t="s">
        <v>9</v>
      </c>
      <c r="E1675" s="7" t="s">
        <v>10</v>
      </c>
      <c r="F1675" s="2">
        <v>0</v>
      </c>
      <c r="G1675" s="3">
        <v>37</v>
      </c>
      <c r="H1675" s="3" t="s">
        <v>10</v>
      </c>
      <c r="J1675" s="2">
        <v>1677</v>
      </c>
      <c r="K1675" s="2" t="str">
        <f t="shared" si="175"/>
        <v>L9838071</v>
      </c>
      <c r="L1675" s="2" t="str">
        <f t="shared" si="176"/>
        <v>ITA</v>
      </c>
      <c r="M1675" s="2" t="str">
        <f t="shared" si="177"/>
        <v>SG</v>
      </c>
      <c r="N1675" s="2" t="str">
        <f t="shared" si="178"/>
        <v>terminato</v>
      </c>
      <c r="O1675" s="2">
        <v>0</v>
      </c>
      <c r="P1675" s="3">
        <v>37</v>
      </c>
      <c r="Q1675" s="3" t="str">
        <f t="shared" si="179"/>
        <v/>
      </c>
      <c r="R1675" s="3" t="str">
        <f t="shared" si="180"/>
        <v>ITA-SG-37</v>
      </c>
      <c r="S1675" s="3" t="str">
        <f t="shared" si="181"/>
        <v>838</v>
      </c>
    </row>
    <row r="1676" spans="1:19" ht="12.75" customHeight="1" x14ac:dyDescent="0.3">
      <c r="A1676" s="2">
        <v>1678</v>
      </c>
      <c r="B1676" s="2" t="s">
        <v>806</v>
      </c>
      <c r="C1676" s="8" t="s">
        <v>8</v>
      </c>
      <c r="D1676" s="2" t="s">
        <v>9</v>
      </c>
      <c r="F1676" s="2">
        <v>20</v>
      </c>
      <c r="G1676" s="3">
        <v>24</v>
      </c>
      <c r="H1676" s="3" t="str">
        <f>IF(E1676="","non terminato","terminato")</f>
        <v>non terminato</v>
      </c>
      <c r="J1676" s="2">
        <v>1678</v>
      </c>
      <c r="K1676" s="2" t="str">
        <f t="shared" si="175"/>
        <v>L9838071</v>
      </c>
      <c r="L1676" s="2" t="str">
        <f t="shared" si="176"/>
        <v>ITA</v>
      </c>
      <c r="M1676" s="2" t="str">
        <f t="shared" si="177"/>
        <v>SG</v>
      </c>
      <c r="N1676" s="2" t="str">
        <f t="shared" si="178"/>
        <v/>
      </c>
      <c r="O1676" s="2">
        <v>20</v>
      </c>
      <c r="P1676" s="3">
        <v>24</v>
      </c>
      <c r="Q1676" s="3">
        <f t="shared" si="179"/>
        <v>480</v>
      </c>
      <c r="R1676" s="3" t="str">
        <f t="shared" si="180"/>
        <v>ITA-SG-24</v>
      </c>
      <c r="S1676" s="3" t="str">
        <f t="shared" si="181"/>
        <v>838</v>
      </c>
    </row>
    <row r="1677" spans="1:19" ht="12.75" customHeight="1" x14ac:dyDescent="0.3">
      <c r="A1677" s="2">
        <v>1679</v>
      </c>
      <c r="B1677" s="2" t="s">
        <v>806</v>
      </c>
      <c r="C1677" s="8" t="s">
        <v>8</v>
      </c>
      <c r="D1677" s="2" t="s">
        <v>9</v>
      </c>
      <c r="F1677" s="2">
        <v>20</v>
      </c>
      <c r="G1677" s="3">
        <v>39</v>
      </c>
      <c r="H1677" s="3" t="str">
        <f>IF(E1677="","non terminato","terminato")</f>
        <v>non terminato</v>
      </c>
      <c r="J1677" s="2">
        <v>1679</v>
      </c>
      <c r="K1677" s="2" t="str">
        <f t="shared" si="175"/>
        <v>L9838071</v>
      </c>
      <c r="L1677" s="2" t="str">
        <f t="shared" si="176"/>
        <v>ITA</v>
      </c>
      <c r="M1677" s="2" t="str">
        <f t="shared" si="177"/>
        <v>SG</v>
      </c>
      <c r="N1677" s="2" t="str">
        <f t="shared" si="178"/>
        <v/>
      </c>
      <c r="O1677" s="2">
        <v>20</v>
      </c>
      <c r="P1677" s="3">
        <v>39</v>
      </c>
      <c r="Q1677" s="3">
        <f t="shared" si="179"/>
        <v>780</v>
      </c>
      <c r="R1677" s="3" t="str">
        <f t="shared" si="180"/>
        <v>ITA-SG-39</v>
      </c>
      <c r="S1677" s="3" t="str">
        <f t="shared" si="181"/>
        <v>838</v>
      </c>
    </row>
    <row r="1678" spans="1:19" ht="12.75" customHeight="1" x14ac:dyDescent="0.3">
      <c r="A1678" s="2">
        <v>1680</v>
      </c>
      <c r="B1678" s="2" t="s">
        <v>806</v>
      </c>
      <c r="C1678" s="8" t="s">
        <v>8</v>
      </c>
      <c r="D1678" s="2" t="s">
        <v>9</v>
      </c>
      <c r="F1678" s="2">
        <v>30</v>
      </c>
      <c r="G1678" s="3">
        <v>21</v>
      </c>
      <c r="H1678" s="3" t="str">
        <f>IF(E1678="","non terminato","terminato")</f>
        <v>non terminato</v>
      </c>
      <c r="J1678" s="2">
        <v>1680</v>
      </c>
      <c r="K1678" s="2" t="str">
        <f t="shared" si="175"/>
        <v>L9838071</v>
      </c>
      <c r="L1678" s="2" t="str">
        <f t="shared" si="176"/>
        <v>ITA</v>
      </c>
      <c r="M1678" s="2" t="str">
        <f t="shared" si="177"/>
        <v>SG</v>
      </c>
      <c r="N1678" s="2" t="str">
        <f t="shared" si="178"/>
        <v/>
      </c>
      <c r="O1678" s="2">
        <v>30</v>
      </c>
      <c r="P1678" s="3">
        <v>21</v>
      </c>
      <c r="Q1678" s="3">
        <f t="shared" si="179"/>
        <v>630</v>
      </c>
      <c r="R1678" s="3" t="str">
        <f t="shared" si="180"/>
        <v>ITA-SG-21</v>
      </c>
      <c r="S1678" s="3" t="str">
        <f t="shared" si="181"/>
        <v>838</v>
      </c>
    </row>
    <row r="1679" spans="1:19" ht="12.75" customHeight="1" x14ac:dyDescent="0.3">
      <c r="A1679" s="2">
        <v>1681</v>
      </c>
      <c r="B1679" s="2" t="s">
        <v>807</v>
      </c>
      <c r="C1679" s="8" t="s">
        <v>8</v>
      </c>
      <c r="D1679" s="2" t="s">
        <v>44</v>
      </c>
      <c r="E1679" s="7" t="s">
        <v>10</v>
      </c>
      <c r="F1679" s="2">
        <v>0</v>
      </c>
      <c r="G1679" s="3">
        <v>13</v>
      </c>
      <c r="H1679" s="3" t="s">
        <v>10</v>
      </c>
      <c r="J1679" s="2">
        <v>1681</v>
      </c>
      <c r="K1679" s="2" t="str">
        <f t="shared" si="175"/>
        <v>M1687414</v>
      </c>
      <c r="L1679" s="2" t="str">
        <f t="shared" si="176"/>
        <v>ITA</v>
      </c>
      <c r="M1679" s="2" t="str">
        <f t="shared" si="177"/>
        <v>zan pin SPA</v>
      </c>
      <c r="N1679" s="2" t="str">
        <f t="shared" si="178"/>
        <v>terminato</v>
      </c>
      <c r="O1679" s="2">
        <v>0</v>
      </c>
      <c r="P1679" s="3">
        <v>13</v>
      </c>
      <c r="Q1679" s="3" t="str">
        <f t="shared" si="179"/>
        <v/>
      </c>
      <c r="R1679" s="3" t="str">
        <f t="shared" si="180"/>
        <v>ITA-zan pin SPA-13</v>
      </c>
      <c r="S1679" s="3" t="str">
        <f t="shared" si="181"/>
        <v>687</v>
      </c>
    </row>
    <row r="1680" spans="1:19" ht="12.75" customHeight="1" x14ac:dyDescent="0.3">
      <c r="A1680" s="2">
        <v>1682</v>
      </c>
      <c r="B1680" s="2" t="s">
        <v>808</v>
      </c>
      <c r="C1680" s="8" t="s">
        <v>8</v>
      </c>
      <c r="D1680" s="2" t="s">
        <v>9</v>
      </c>
      <c r="E1680" s="7" t="s">
        <v>10</v>
      </c>
      <c r="F1680" s="2">
        <v>0</v>
      </c>
      <c r="G1680" s="3">
        <v>12</v>
      </c>
      <c r="H1680" s="3" t="s">
        <v>10</v>
      </c>
      <c r="J1680" s="2">
        <v>1682</v>
      </c>
      <c r="K1680" s="2" t="str">
        <f t="shared" si="175"/>
        <v>M3428843</v>
      </c>
      <c r="L1680" s="2" t="str">
        <f t="shared" si="176"/>
        <v>ITA</v>
      </c>
      <c r="M1680" s="2" t="str">
        <f t="shared" si="177"/>
        <v>SG</v>
      </c>
      <c r="N1680" s="2" t="str">
        <f t="shared" si="178"/>
        <v>terminato</v>
      </c>
      <c r="O1680" s="2">
        <v>0</v>
      </c>
      <c r="P1680" s="3">
        <v>12</v>
      </c>
      <c r="Q1680" s="3" t="str">
        <f t="shared" si="179"/>
        <v/>
      </c>
      <c r="R1680" s="3" t="str">
        <f t="shared" si="180"/>
        <v>ITA-SG-12</v>
      </c>
      <c r="S1680" s="3" t="str">
        <f t="shared" si="181"/>
        <v>428</v>
      </c>
    </row>
    <row r="1681" spans="1:19" ht="12.75" customHeight="1" x14ac:dyDescent="0.3">
      <c r="A1681" s="2">
        <v>1683</v>
      </c>
      <c r="B1681" s="2" t="s">
        <v>808</v>
      </c>
      <c r="C1681" s="8" t="s">
        <v>8</v>
      </c>
      <c r="D1681" s="2" t="s">
        <v>9</v>
      </c>
      <c r="F1681" s="2">
        <v>30</v>
      </c>
      <c r="G1681" s="3">
        <v>33</v>
      </c>
      <c r="H1681" s="3" t="str">
        <f>IF(E1681="","non terminato","terminato")</f>
        <v>non terminato</v>
      </c>
      <c r="J1681" s="2">
        <v>1683</v>
      </c>
      <c r="K1681" s="2" t="str">
        <f t="shared" si="175"/>
        <v>M3428843</v>
      </c>
      <c r="L1681" s="2" t="str">
        <f t="shared" si="176"/>
        <v>ITA</v>
      </c>
      <c r="M1681" s="2" t="str">
        <f t="shared" si="177"/>
        <v>SG</v>
      </c>
      <c r="N1681" s="2" t="str">
        <f t="shared" si="178"/>
        <v/>
      </c>
      <c r="O1681" s="2">
        <v>30</v>
      </c>
      <c r="P1681" s="3">
        <v>33</v>
      </c>
      <c r="Q1681" s="3">
        <f t="shared" si="179"/>
        <v>990</v>
      </c>
      <c r="R1681" s="3" t="str">
        <f t="shared" si="180"/>
        <v>ITA-SG-33</v>
      </c>
      <c r="S1681" s="3" t="str">
        <f t="shared" si="181"/>
        <v>428</v>
      </c>
    </row>
    <row r="1682" spans="1:19" ht="12.75" customHeight="1" x14ac:dyDescent="0.3">
      <c r="A1682" s="2">
        <v>1684</v>
      </c>
      <c r="B1682" s="2" t="s">
        <v>809</v>
      </c>
      <c r="C1682" s="8" t="s">
        <v>8</v>
      </c>
      <c r="D1682" s="2" t="s">
        <v>9</v>
      </c>
      <c r="F1682" s="2">
        <v>30</v>
      </c>
      <c r="G1682" s="3">
        <v>10</v>
      </c>
      <c r="H1682" s="3" t="str">
        <f>IF(E1682="","non terminato","terminato")</f>
        <v>non terminato</v>
      </c>
      <c r="J1682" s="2">
        <v>1684</v>
      </c>
      <c r="K1682" s="2" t="str">
        <f t="shared" si="175"/>
        <v>V4476933</v>
      </c>
      <c r="L1682" s="2" t="str">
        <f t="shared" si="176"/>
        <v>ITA</v>
      </c>
      <c r="M1682" s="2" t="str">
        <f t="shared" si="177"/>
        <v>SG</v>
      </c>
      <c r="N1682" s="2" t="str">
        <f t="shared" si="178"/>
        <v/>
      </c>
      <c r="O1682" s="2">
        <v>30</v>
      </c>
      <c r="P1682" s="3">
        <v>10</v>
      </c>
      <c r="Q1682" s="3">
        <f t="shared" si="179"/>
        <v>300</v>
      </c>
      <c r="R1682" s="3" t="str">
        <f t="shared" si="180"/>
        <v>ITA-SG-10</v>
      </c>
      <c r="S1682" s="3" t="str">
        <f t="shared" si="181"/>
        <v>476</v>
      </c>
    </row>
    <row r="1683" spans="1:19" ht="12.75" customHeight="1" x14ac:dyDescent="0.3">
      <c r="A1683" s="2">
        <v>1685</v>
      </c>
      <c r="B1683" s="2" t="s">
        <v>809</v>
      </c>
      <c r="C1683" s="8" t="s">
        <v>8</v>
      </c>
      <c r="D1683" s="2" t="s">
        <v>9</v>
      </c>
      <c r="E1683" s="7" t="s">
        <v>10</v>
      </c>
      <c r="F1683" s="2">
        <v>0</v>
      </c>
      <c r="G1683" s="3">
        <v>23</v>
      </c>
      <c r="H1683" s="3" t="s">
        <v>10</v>
      </c>
      <c r="J1683" s="2">
        <v>1685</v>
      </c>
      <c r="K1683" s="2" t="str">
        <f t="shared" si="175"/>
        <v>V4476933</v>
      </c>
      <c r="L1683" s="2" t="str">
        <f t="shared" si="176"/>
        <v>ITA</v>
      </c>
      <c r="M1683" s="2" t="str">
        <f t="shared" si="177"/>
        <v>SG</v>
      </c>
      <c r="N1683" s="2" t="str">
        <f t="shared" si="178"/>
        <v>terminato</v>
      </c>
      <c r="O1683" s="2">
        <v>0</v>
      </c>
      <c r="P1683" s="3">
        <v>23</v>
      </c>
      <c r="Q1683" s="3" t="str">
        <f t="shared" si="179"/>
        <v/>
      </c>
      <c r="R1683" s="3" t="str">
        <f t="shared" si="180"/>
        <v>ITA-SG-23</v>
      </c>
      <c r="S1683" s="3" t="str">
        <f t="shared" si="181"/>
        <v>476</v>
      </c>
    </row>
    <row r="1684" spans="1:19" ht="12.75" customHeight="1" x14ac:dyDescent="0.3">
      <c r="A1684" s="2">
        <v>1686</v>
      </c>
      <c r="B1684" s="2" t="s">
        <v>810</v>
      </c>
      <c r="C1684" s="8" t="s">
        <v>8</v>
      </c>
      <c r="D1684" s="2" t="s">
        <v>33</v>
      </c>
      <c r="F1684" s="2">
        <v>30</v>
      </c>
      <c r="G1684" s="3">
        <v>19</v>
      </c>
      <c r="H1684" s="3" t="str">
        <f>IF(E1684="","non terminato","terminato")</f>
        <v>non terminato</v>
      </c>
      <c r="J1684" s="2">
        <v>1686</v>
      </c>
      <c r="K1684" s="2" t="str">
        <f t="shared" si="175"/>
        <v>F4542967</v>
      </c>
      <c r="L1684" s="2" t="str">
        <f t="shared" si="176"/>
        <v>ITA</v>
      </c>
      <c r="M1684" s="2" t="str">
        <f t="shared" si="177"/>
        <v>zan VETRI</v>
      </c>
      <c r="N1684" s="2" t="str">
        <f t="shared" si="178"/>
        <v/>
      </c>
      <c r="O1684" s="2">
        <v>30</v>
      </c>
      <c r="P1684" s="3">
        <v>19</v>
      </c>
      <c r="Q1684" s="3">
        <f t="shared" si="179"/>
        <v>570</v>
      </c>
      <c r="R1684" s="3" t="str">
        <f t="shared" si="180"/>
        <v>ITA-zan VETRI-19</v>
      </c>
      <c r="S1684" s="3" t="str">
        <f t="shared" si="181"/>
        <v>542</v>
      </c>
    </row>
    <row r="1685" spans="1:19" ht="12.75" customHeight="1" x14ac:dyDescent="0.3">
      <c r="A1685" s="2">
        <v>1687</v>
      </c>
      <c r="B1685" s="2" t="s">
        <v>810</v>
      </c>
      <c r="C1685" s="8" t="s">
        <v>8</v>
      </c>
      <c r="D1685" s="2" t="s">
        <v>33</v>
      </c>
      <c r="E1685" s="7" t="s">
        <v>10</v>
      </c>
      <c r="F1685" s="2">
        <v>0</v>
      </c>
      <c r="G1685" s="3">
        <v>13</v>
      </c>
      <c r="H1685" s="3" t="s">
        <v>10</v>
      </c>
      <c r="J1685" s="2">
        <v>1687</v>
      </c>
      <c r="K1685" s="2" t="str">
        <f t="shared" si="175"/>
        <v>F4542967</v>
      </c>
      <c r="L1685" s="2" t="str">
        <f t="shared" si="176"/>
        <v>ITA</v>
      </c>
      <c r="M1685" s="2" t="str">
        <f t="shared" si="177"/>
        <v>zan VETRI</v>
      </c>
      <c r="N1685" s="2" t="str">
        <f t="shared" si="178"/>
        <v>terminato</v>
      </c>
      <c r="O1685" s="2">
        <v>0</v>
      </c>
      <c r="P1685" s="3">
        <v>13</v>
      </c>
      <c r="Q1685" s="3" t="str">
        <f t="shared" si="179"/>
        <v/>
      </c>
      <c r="R1685" s="3" t="str">
        <f t="shared" si="180"/>
        <v>ITA-zan VETRI-13</v>
      </c>
      <c r="S1685" s="3" t="str">
        <f t="shared" si="181"/>
        <v>542</v>
      </c>
    </row>
    <row r="1686" spans="1:19" ht="12.75" customHeight="1" x14ac:dyDescent="0.3">
      <c r="A1686" s="2">
        <v>1688</v>
      </c>
      <c r="B1686" s="2" t="s">
        <v>810</v>
      </c>
      <c r="C1686" s="8" t="s">
        <v>8</v>
      </c>
      <c r="D1686" s="2" t="s">
        <v>33</v>
      </c>
      <c r="F1686" s="2">
        <v>20</v>
      </c>
      <c r="G1686" s="3">
        <v>34</v>
      </c>
      <c r="H1686" s="3" t="str">
        <f>IF(E1686="","non terminato","terminato")</f>
        <v>non terminato</v>
      </c>
      <c r="J1686" s="2">
        <v>1688</v>
      </c>
      <c r="K1686" s="2" t="str">
        <f t="shared" si="175"/>
        <v>F4542967</v>
      </c>
      <c r="L1686" s="2" t="str">
        <f t="shared" si="176"/>
        <v>ITA</v>
      </c>
      <c r="M1686" s="2" t="str">
        <f t="shared" si="177"/>
        <v>zan VETRI</v>
      </c>
      <c r="N1686" s="2" t="str">
        <f t="shared" si="178"/>
        <v/>
      </c>
      <c r="O1686" s="2">
        <v>20</v>
      </c>
      <c r="P1686" s="3">
        <v>34</v>
      </c>
      <c r="Q1686" s="3">
        <f t="shared" si="179"/>
        <v>680</v>
      </c>
      <c r="R1686" s="3" t="str">
        <f t="shared" si="180"/>
        <v>ITA-zan VETRI-34</v>
      </c>
      <c r="S1686" s="3" t="str">
        <f t="shared" si="181"/>
        <v>542</v>
      </c>
    </row>
    <row r="1687" spans="1:19" ht="12.75" customHeight="1" x14ac:dyDescent="0.3">
      <c r="A1687" s="2">
        <v>1689</v>
      </c>
      <c r="B1687" s="2" t="s">
        <v>811</v>
      </c>
      <c r="C1687" s="8" t="s">
        <v>8</v>
      </c>
      <c r="D1687" s="2" t="s">
        <v>33</v>
      </c>
      <c r="E1687" s="7" t="s">
        <v>10</v>
      </c>
      <c r="F1687" s="2">
        <v>0</v>
      </c>
      <c r="G1687" s="3">
        <v>17</v>
      </c>
      <c r="H1687" s="3" t="s">
        <v>10</v>
      </c>
      <c r="J1687" s="2">
        <v>1689</v>
      </c>
      <c r="K1687" s="2" t="str">
        <f t="shared" si="175"/>
        <v>M5132505</v>
      </c>
      <c r="L1687" s="2" t="str">
        <f t="shared" si="176"/>
        <v>ITA</v>
      </c>
      <c r="M1687" s="2" t="str">
        <f t="shared" si="177"/>
        <v>zan VETRI</v>
      </c>
      <c r="N1687" s="2" t="str">
        <f t="shared" si="178"/>
        <v>terminato</v>
      </c>
      <c r="O1687" s="2">
        <v>0</v>
      </c>
      <c r="P1687" s="3">
        <v>17</v>
      </c>
      <c r="Q1687" s="3" t="str">
        <f t="shared" si="179"/>
        <v/>
      </c>
      <c r="R1687" s="3" t="str">
        <f t="shared" si="180"/>
        <v>ITA-zan VETRI-17</v>
      </c>
      <c r="S1687" s="3" t="str">
        <f t="shared" si="181"/>
        <v>132</v>
      </c>
    </row>
    <row r="1688" spans="1:19" ht="12.75" customHeight="1" x14ac:dyDescent="0.3">
      <c r="A1688" s="2">
        <v>1690</v>
      </c>
      <c r="B1688" s="2" t="s">
        <v>811</v>
      </c>
      <c r="C1688" s="8" t="s">
        <v>8</v>
      </c>
      <c r="D1688" s="2" t="s">
        <v>33</v>
      </c>
      <c r="F1688" s="2">
        <v>20</v>
      </c>
      <c r="G1688" s="3">
        <v>33</v>
      </c>
      <c r="H1688" s="3" t="str">
        <f>IF(E1688="","non terminato","terminato")</f>
        <v>non terminato</v>
      </c>
      <c r="J1688" s="2">
        <v>1690</v>
      </c>
      <c r="K1688" s="2" t="str">
        <f t="shared" si="175"/>
        <v>M5132505</v>
      </c>
      <c r="L1688" s="2" t="str">
        <f t="shared" si="176"/>
        <v>ITA</v>
      </c>
      <c r="M1688" s="2" t="str">
        <f t="shared" si="177"/>
        <v>zan VETRI</v>
      </c>
      <c r="N1688" s="2" t="str">
        <f t="shared" si="178"/>
        <v/>
      </c>
      <c r="O1688" s="2">
        <v>20</v>
      </c>
      <c r="P1688" s="3">
        <v>33</v>
      </c>
      <c r="Q1688" s="3">
        <f t="shared" si="179"/>
        <v>660</v>
      </c>
      <c r="R1688" s="3" t="str">
        <f t="shared" si="180"/>
        <v>ITA-zan VETRI-33</v>
      </c>
      <c r="S1688" s="3" t="str">
        <f t="shared" si="181"/>
        <v>132</v>
      </c>
    </row>
    <row r="1689" spans="1:19" ht="12.75" customHeight="1" x14ac:dyDescent="0.3">
      <c r="A1689" s="2">
        <v>1691</v>
      </c>
      <c r="B1689" s="2" t="s">
        <v>812</v>
      </c>
      <c r="C1689" s="8" t="s">
        <v>8</v>
      </c>
      <c r="D1689" s="2" t="s">
        <v>44</v>
      </c>
      <c r="E1689" s="7" t="s">
        <v>10</v>
      </c>
      <c r="F1689" s="2">
        <v>0</v>
      </c>
      <c r="G1689" s="3">
        <v>29</v>
      </c>
      <c r="H1689" s="3" t="s">
        <v>10</v>
      </c>
      <c r="J1689" s="2">
        <v>1691</v>
      </c>
      <c r="K1689" s="2" t="str">
        <f t="shared" si="175"/>
        <v>M2934130</v>
      </c>
      <c r="L1689" s="2" t="str">
        <f t="shared" si="176"/>
        <v>ITA</v>
      </c>
      <c r="M1689" s="2" t="str">
        <f t="shared" si="177"/>
        <v>zan pin SPA</v>
      </c>
      <c r="N1689" s="2" t="str">
        <f t="shared" si="178"/>
        <v>terminato</v>
      </c>
      <c r="O1689" s="2">
        <v>0</v>
      </c>
      <c r="P1689" s="3">
        <v>29</v>
      </c>
      <c r="Q1689" s="3" t="str">
        <f t="shared" si="179"/>
        <v/>
      </c>
      <c r="R1689" s="3" t="str">
        <f t="shared" si="180"/>
        <v>ITA-zan pin SPA-29</v>
      </c>
      <c r="S1689" s="3" t="str">
        <f t="shared" si="181"/>
        <v>934</v>
      </c>
    </row>
    <row r="1690" spans="1:19" ht="12.75" customHeight="1" x14ac:dyDescent="0.3">
      <c r="A1690" s="2">
        <v>1692</v>
      </c>
      <c r="B1690" s="2" t="s">
        <v>812</v>
      </c>
      <c r="C1690" s="8" t="s">
        <v>8</v>
      </c>
      <c r="D1690" s="2" t="s">
        <v>44</v>
      </c>
      <c r="F1690" s="2">
        <v>20</v>
      </c>
      <c r="G1690" s="3">
        <v>34</v>
      </c>
      <c r="H1690" s="3" t="str">
        <f>IF(E1690="","non terminato","terminato")</f>
        <v>non terminato</v>
      </c>
      <c r="J1690" s="2">
        <v>1692</v>
      </c>
      <c r="K1690" s="2" t="str">
        <f t="shared" si="175"/>
        <v>M2934130</v>
      </c>
      <c r="L1690" s="2" t="str">
        <f t="shared" si="176"/>
        <v>ITA</v>
      </c>
      <c r="M1690" s="2" t="str">
        <f t="shared" si="177"/>
        <v>zan pin SPA</v>
      </c>
      <c r="N1690" s="2" t="str">
        <f t="shared" si="178"/>
        <v/>
      </c>
      <c r="O1690" s="2">
        <v>20</v>
      </c>
      <c r="P1690" s="3">
        <v>34</v>
      </c>
      <c r="Q1690" s="3">
        <f t="shared" si="179"/>
        <v>680</v>
      </c>
      <c r="R1690" s="3" t="str">
        <f t="shared" si="180"/>
        <v>ITA-zan pin SPA-34</v>
      </c>
      <c r="S1690" s="3" t="str">
        <f t="shared" si="181"/>
        <v>934</v>
      </c>
    </row>
    <row r="1691" spans="1:19" ht="12.75" customHeight="1" x14ac:dyDescent="0.3">
      <c r="A1691" s="2">
        <v>1693</v>
      </c>
      <c r="B1691" s="2" t="s">
        <v>812</v>
      </c>
      <c r="C1691" s="8" t="s">
        <v>8</v>
      </c>
      <c r="D1691" s="2" t="s">
        <v>44</v>
      </c>
      <c r="F1691" s="2">
        <v>30</v>
      </c>
      <c r="G1691" s="3">
        <v>30</v>
      </c>
      <c r="H1691" s="3" t="str">
        <f>IF(E1691="","non terminato","terminato")</f>
        <v>non terminato</v>
      </c>
      <c r="J1691" s="2">
        <v>1693</v>
      </c>
      <c r="K1691" s="2" t="str">
        <f t="shared" si="175"/>
        <v>M2934130</v>
      </c>
      <c r="L1691" s="2" t="str">
        <f t="shared" si="176"/>
        <v>ITA</v>
      </c>
      <c r="M1691" s="2" t="str">
        <f t="shared" si="177"/>
        <v>zan pin SPA</v>
      </c>
      <c r="N1691" s="2" t="str">
        <f t="shared" si="178"/>
        <v/>
      </c>
      <c r="O1691" s="2">
        <v>30</v>
      </c>
      <c r="P1691" s="3">
        <v>30</v>
      </c>
      <c r="Q1691" s="3">
        <f t="shared" si="179"/>
        <v>900</v>
      </c>
      <c r="R1691" s="3" t="str">
        <f t="shared" si="180"/>
        <v>ITA-zan pin SPA-30</v>
      </c>
      <c r="S1691" s="3" t="str">
        <f t="shared" si="181"/>
        <v>934</v>
      </c>
    </row>
    <row r="1692" spans="1:19" ht="12.75" customHeight="1" x14ac:dyDescent="0.3">
      <c r="A1692" s="2">
        <v>1694</v>
      </c>
      <c r="B1692" s="2" t="s">
        <v>813</v>
      </c>
      <c r="C1692" s="8" t="s">
        <v>8</v>
      </c>
      <c r="D1692" s="2" t="s">
        <v>94</v>
      </c>
      <c r="F1692" s="2">
        <v>30</v>
      </c>
      <c r="G1692" s="3">
        <v>22</v>
      </c>
      <c r="H1692" s="3" t="str">
        <f>IF(E1692="","non terminato","terminato")</f>
        <v>non terminato</v>
      </c>
      <c r="J1692" s="2">
        <v>1694</v>
      </c>
      <c r="K1692" s="2" t="str">
        <f t="shared" si="175"/>
        <v>M3327611</v>
      </c>
      <c r="L1692" s="2" t="str">
        <f t="shared" si="176"/>
        <v>ITA</v>
      </c>
      <c r="M1692" s="2" t="str">
        <f t="shared" si="177"/>
        <v>zan SPA</v>
      </c>
      <c r="N1692" s="2" t="str">
        <f t="shared" si="178"/>
        <v/>
      </c>
      <c r="O1692" s="2">
        <v>30</v>
      </c>
      <c r="P1692" s="3">
        <v>22</v>
      </c>
      <c r="Q1692" s="3">
        <f t="shared" si="179"/>
        <v>660</v>
      </c>
      <c r="R1692" s="3" t="str">
        <f t="shared" si="180"/>
        <v>ITA-zan SPA-22</v>
      </c>
      <c r="S1692" s="3" t="str">
        <f t="shared" si="181"/>
        <v>327</v>
      </c>
    </row>
    <row r="1693" spans="1:19" ht="12.75" customHeight="1" x14ac:dyDescent="0.3">
      <c r="A1693" s="2">
        <v>1695</v>
      </c>
      <c r="B1693" s="2" t="s">
        <v>814</v>
      </c>
      <c r="C1693" s="8" t="s">
        <v>8</v>
      </c>
      <c r="D1693" s="2" t="s">
        <v>72</v>
      </c>
      <c r="E1693" s="7" t="s">
        <v>10</v>
      </c>
      <c r="F1693" s="2">
        <v>0</v>
      </c>
      <c r="G1693" s="3">
        <v>31</v>
      </c>
      <c r="H1693" s="3" t="s">
        <v>10</v>
      </c>
      <c r="J1693" s="2">
        <v>1695</v>
      </c>
      <c r="K1693" s="2" t="str">
        <f t="shared" si="175"/>
        <v>G9118415</v>
      </c>
      <c r="L1693" s="2" t="str">
        <f t="shared" si="176"/>
        <v>ITA</v>
      </c>
      <c r="M1693" s="2" t="str">
        <f t="shared" si="177"/>
        <v>lollo SRL</v>
      </c>
      <c r="N1693" s="2" t="str">
        <f t="shared" si="178"/>
        <v>terminato</v>
      </c>
      <c r="O1693" s="2">
        <v>0</v>
      </c>
      <c r="P1693" s="3">
        <v>31</v>
      </c>
      <c r="Q1693" s="3" t="str">
        <f t="shared" si="179"/>
        <v/>
      </c>
      <c r="R1693" s="3" t="str">
        <f t="shared" si="180"/>
        <v>ITA-lollo SRL-31</v>
      </c>
      <c r="S1693" s="3" t="str">
        <f t="shared" si="181"/>
        <v>118</v>
      </c>
    </row>
    <row r="1694" spans="1:19" ht="12.75" customHeight="1" x14ac:dyDescent="0.3">
      <c r="A1694" s="2">
        <v>1696</v>
      </c>
      <c r="B1694" s="2" t="s">
        <v>815</v>
      </c>
      <c r="C1694" s="8" t="s">
        <v>8</v>
      </c>
      <c r="D1694" s="2" t="s">
        <v>9</v>
      </c>
      <c r="E1694" s="7" t="s">
        <v>10</v>
      </c>
      <c r="F1694" s="2">
        <v>0</v>
      </c>
      <c r="G1694" s="3">
        <v>29</v>
      </c>
      <c r="H1694" s="3" t="s">
        <v>10</v>
      </c>
      <c r="J1694" s="2">
        <v>1696</v>
      </c>
      <c r="K1694" s="2" t="str">
        <f t="shared" si="175"/>
        <v>D0118639</v>
      </c>
      <c r="L1694" s="2" t="str">
        <f t="shared" si="176"/>
        <v>ITA</v>
      </c>
      <c r="M1694" s="2" t="str">
        <f t="shared" si="177"/>
        <v>SG</v>
      </c>
      <c r="N1694" s="2" t="str">
        <f t="shared" si="178"/>
        <v>terminato</v>
      </c>
      <c r="O1694" s="2">
        <v>0</v>
      </c>
      <c r="P1694" s="3">
        <v>29</v>
      </c>
      <c r="Q1694" s="3" t="str">
        <f t="shared" si="179"/>
        <v/>
      </c>
      <c r="R1694" s="3" t="str">
        <f t="shared" si="180"/>
        <v>ITA-SG-29</v>
      </c>
      <c r="S1694" s="3" t="str">
        <f t="shared" si="181"/>
        <v>118</v>
      </c>
    </row>
    <row r="1695" spans="1:19" ht="12.75" customHeight="1" x14ac:dyDescent="0.3">
      <c r="A1695" s="2">
        <v>1697</v>
      </c>
      <c r="B1695" s="2" t="s">
        <v>815</v>
      </c>
      <c r="C1695" s="8" t="s">
        <v>8</v>
      </c>
      <c r="D1695" s="2" t="s">
        <v>9</v>
      </c>
      <c r="F1695" s="2">
        <v>30</v>
      </c>
      <c r="G1695" s="3">
        <v>15</v>
      </c>
      <c r="H1695" s="3" t="str">
        <f>IF(E1695="","non terminato","terminato")</f>
        <v>non terminato</v>
      </c>
      <c r="J1695" s="2">
        <v>1697</v>
      </c>
      <c r="K1695" s="2" t="str">
        <f t="shared" si="175"/>
        <v>D0118639</v>
      </c>
      <c r="L1695" s="2" t="str">
        <f t="shared" si="176"/>
        <v>ITA</v>
      </c>
      <c r="M1695" s="2" t="str">
        <f t="shared" si="177"/>
        <v>SG</v>
      </c>
      <c r="N1695" s="2" t="str">
        <f t="shared" si="178"/>
        <v/>
      </c>
      <c r="O1695" s="2">
        <v>30</v>
      </c>
      <c r="P1695" s="3">
        <v>15</v>
      </c>
      <c r="Q1695" s="3">
        <f t="shared" si="179"/>
        <v>450</v>
      </c>
      <c r="R1695" s="3" t="str">
        <f t="shared" si="180"/>
        <v>ITA-SG-15</v>
      </c>
      <c r="S1695" s="3" t="str">
        <f t="shared" si="181"/>
        <v>118</v>
      </c>
    </row>
    <row r="1696" spans="1:19" ht="12.75" customHeight="1" x14ac:dyDescent="0.3">
      <c r="A1696" s="2">
        <v>1698</v>
      </c>
      <c r="B1696" s="2" t="s">
        <v>816</v>
      </c>
      <c r="C1696" s="8" t="s">
        <v>8</v>
      </c>
      <c r="D1696" s="2" t="s">
        <v>9</v>
      </c>
      <c r="E1696" s="7" t="s">
        <v>10</v>
      </c>
      <c r="F1696" s="2">
        <v>0</v>
      </c>
      <c r="G1696" s="3">
        <v>23</v>
      </c>
      <c r="H1696" s="3" t="s">
        <v>10</v>
      </c>
      <c r="J1696" s="2">
        <v>1698</v>
      </c>
      <c r="K1696" s="2" t="str">
        <f t="shared" si="175"/>
        <v>S3135323</v>
      </c>
      <c r="L1696" s="2" t="str">
        <f t="shared" si="176"/>
        <v>ITA</v>
      </c>
      <c r="M1696" s="2" t="str">
        <f t="shared" si="177"/>
        <v>SG</v>
      </c>
      <c r="N1696" s="2" t="str">
        <f t="shared" si="178"/>
        <v>terminato</v>
      </c>
      <c r="O1696" s="2">
        <v>0</v>
      </c>
      <c r="P1696" s="3">
        <v>23</v>
      </c>
      <c r="Q1696" s="3" t="str">
        <f t="shared" si="179"/>
        <v/>
      </c>
      <c r="R1696" s="3" t="str">
        <f t="shared" si="180"/>
        <v>ITA-SG-23</v>
      </c>
      <c r="S1696" s="3" t="str">
        <f t="shared" si="181"/>
        <v>135</v>
      </c>
    </row>
    <row r="1697" spans="1:19" ht="12.75" customHeight="1" x14ac:dyDescent="0.3">
      <c r="A1697" s="2">
        <v>1699</v>
      </c>
      <c r="B1697" s="2" t="s">
        <v>816</v>
      </c>
      <c r="C1697" s="8" t="s">
        <v>8</v>
      </c>
      <c r="D1697" s="2" t="s">
        <v>9</v>
      </c>
      <c r="F1697" s="2">
        <v>30</v>
      </c>
      <c r="G1697" s="3">
        <v>28</v>
      </c>
      <c r="H1697" s="3" t="str">
        <f>IF(E1697="","non terminato","terminato")</f>
        <v>non terminato</v>
      </c>
      <c r="J1697" s="2">
        <v>1699</v>
      </c>
      <c r="K1697" s="2" t="str">
        <f t="shared" si="175"/>
        <v>S3135323</v>
      </c>
      <c r="L1697" s="2" t="str">
        <f t="shared" si="176"/>
        <v>ITA</v>
      </c>
      <c r="M1697" s="2" t="str">
        <f t="shared" si="177"/>
        <v>SG</v>
      </c>
      <c r="N1697" s="2" t="str">
        <f t="shared" si="178"/>
        <v/>
      </c>
      <c r="O1697" s="2">
        <v>30</v>
      </c>
      <c r="P1697" s="3">
        <v>28</v>
      </c>
      <c r="Q1697" s="3">
        <f t="shared" si="179"/>
        <v>840</v>
      </c>
      <c r="R1697" s="3" t="str">
        <f t="shared" si="180"/>
        <v>ITA-SG-28</v>
      </c>
      <c r="S1697" s="3" t="str">
        <f t="shared" si="181"/>
        <v>135</v>
      </c>
    </row>
    <row r="1698" spans="1:19" ht="12.75" customHeight="1" x14ac:dyDescent="0.3">
      <c r="A1698" s="2">
        <v>1700</v>
      </c>
      <c r="B1698" s="2" t="s">
        <v>817</v>
      </c>
      <c r="C1698" s="8" t="s">
        <v>8</v>
      </c>
      <c r="D1698" s="2" t="s">
        <v>33</v>
      </c>
      <c r="F1698" s="2">
        <v>30</v>
      </c>
      <c r="G1698" s="3">
        <v>13</v>
      </c>
      <c r="H1698" s="3" t="str">
        <f>IF(E1698="","non terminato","terminato")</f>
        <v>non terminato</v>
      </c>
      <c r="J1698" s="2">
        <v>1700</v>
      </c>
      <c r="K1698" s="2" t="str">
        <f t="shared" si="175"/>
        <v>P9567497</v>
      </c>
      <c r="L1698" s="2" t="str">
        <f t="shared" si="176"/>
        <v>ITA</v>
      </c>
      <c r="M1698" s="2" t="str">
        <f t="shared" si="177"/>
        <v>zan VETRI</v>
      </c>
      <c r="N1698" s="2" t="str">
        <f t="shared" si="178"/>
        <v/>
      </c>
      <c r="O1698" s="2">
        <v>30</v>
      </c>
      <c r="P1698" s="3">
        <v>13</v>
      </c>
      <c r="Q1698" s="3">
        <f t="shared" si="179"/>
        <v>390</v>
      </c>
      <c r="R1698" s="3" t="str">
        <f t="shared" si="180"/>
        <v>ITA-zan VETRI-13</v>
      </c>
      <c r="S1698" s="3" t="str">
        <f t="shared" si="181"/>
        <v>567</v>
      </c>
    </row>
    <row r="1699" spans="1:19" ht="12.75" customHeight="1" x14ac:dyDescent="0.3">
      <c r="A1699" s="2">
        <v>1701</v>
      </c>
      <c r="B1699" s="2" t="s">
        <v>817</v>
      </c>
      <c r="C1699" s="8" t="s">
        <v>8</v>
      </c>
      <c r="D1699" s="2" t="s">
        <v>33</v>
      </c>
      <c r="E1699" s="7" t="s">
        <v>10</v>
      </c>
      <c r="F1699" s="2">
        <v>0</v>
      </c>
      <c r="G1699" s="3">
        <v>25</v>
      </c>
      <c r="H1699" s="3" t="s">
        <v>10</v>
      </c>
      <c r="J1699" s="2">
        <v>1701</v>
      </c>
      <c r="K1699" s="2" t="str">
        <f t="shared" si="175"/>
        <v>P9567497</v>
      </c>
      <c r="L1699" s="2" t="str">
        <f t="shared" si="176"/>
        <v>ITA</v>
      </c>
      <c r="M1699" s="2" t="str">
        <f t="shared" si="177"/>
        <v>zan VETRI</v>
      </c>
      <c r="N1699" s="2" t="str">
        <f t="shared" si="178"/>
        <v>terminato</v>
      </c>
      <c r="O1699" s="2">
        <v>0</v>
      </c>
      <c r="P1699" s="3">
        <v>25</v>
      </c>
      <c r="Q1699" s="3" t="str">
        <f t="shared" si="179"/>
        <v/>
      </c>
      <c r="R1699" s="3" t="str">
        <f t="shared" si="180"/>
        <v>ITA-zan VETRI-25</v>
      </c>
      <c r="S1699" s="3" t="str">
        <f t="shared" si="181"/>
        <v>567</v>
      </c>
    </row>
    <row r="1700" spans="1:19" ht="12.75" customHeight="1" x14ac:dyDescent="0.3">
      <c r="A1700" s="2">
        <v>1702</v>
      </c>
      <c r="B1700" s="2" t="s">
        <v>817</v>
      </c>
      <c r="C1700" s="8" t="s">
        <v>8</v>
      </c>
      <c r="D1700" s="2" t="s">
        <v>33</v>
      </c>
      <c r="F1700" s="2">
        <v>20</v>
      </c>
      <c r="G1700" s="3">
        <v>18</v>
      </c>
      <c r="H1700" s="3" t="str">
        <f>IF(E1700="","non terminato","terminato")</f>
        <v>non terminato</v>
      </c>
      <c r="J1700" s="2">
        <v>1702</v>
      </c>
      <c r="K1700" s="2" t="str">
        <f t="shared" si="175"/>
        <v>P9567497</v>
      </c>
      <c r="L1700" s="2" t="str">
        <f t="shared" si="176"/>
        <v>ITA</v>
      </c>
      <c r="M1700" s="2" t="str">
        <f t="shared" si="177"/>
        <v>zan VETRI</v>
      </c>
      <c r="N1700" s="2" t="str">
        <f t="shared" si="178"/>
        <v/>
      </c>
      <c r="O1700" s="2">
        <v>20</v>
      </c>
      <c r="P1700" s="3">
        <v>18</v>
      </c>
      <c r="Q1700" s="3">
        <f t="shared" si="179"/>
        <v>360</v>
      </c>
      <c r="R1700" s="3" t="str">
        <f t="shared" si="180"/>
        <v>ITA-zan VETRI-18</v>
      </c>
      <c r="S1700" s="3" t="str">
        <f t="shared" si="181"/>
        <v>567</v>
      </c>
    </row>
    <row r="1701" spans="1:19" ht="12.75" customHeight="1" x14ac:dyDescent="0.3">
      <c r="A1701" s="2">
        <v>1703</v>
      </c>
      <c r="B1701" s="2" t="s">
        <v>818</v>
      </c>
      <c r="C1701" s="8" t="s">
        <v>8</v>
      </c>
      <c r="D1701" s="2" t="s">
        <v>72</v>
      </c>
      <c r="E1701" s="7" t="s">
        <v>10</v>
      </c>
      <c r="F1701" s="2">
        <v>0</v>
      </c>
      <c r="G1701" s="3">
        <v>37</v>
      </c>
      <c r="H1701" s="3" t="s">
        <v>10</v>
      </c>
      <c r="J1701" s="2">
        <v>1703</v>
      </c>
      <c r="K1701" s="2" t="str">
        <f t="shared" si="175"/>
        <v>F0390370</v>
      </c>
      <c r="L1701" s="2" t="str">
        <f t="shared" si="176"/>
        <v>ITA</v>
      </c>
      <c r="M1701" s="2" t="str">
        <f t="shared" si="177"/>
        <v>lollo SRL</v>
      </c>
      <c r="N1701" s="2" t="str">
        <f t="shared" si="178"/>
        <v>terminato</v>
      </c>
      <c r="O1701" s="2">
        <v>0</v>
      </c>
      <c r="P1701" s="3">
        <v>37</v>
      </c>
      <c r="Q1701" s="3" t="str">
        <f t="shared" si="179"/>
        <v/>
      </c>
      <c r="R1701" s="3" t="str">
        <f t="shared" si="180"/>
        <v>ITA-lollo SRL-37</v>
      </c>
      <c r="S1701" s="3" t="str">
        <f t="shared" si="181"/>
        <v>390</v>
      </c>
    </row>
    <row r="1702" spans="1:19" ht="12.75" customHeight="1" x14ac:dyDescent="0.3">
      <c r="A1702" s="2">
        <v>1704</v>
      </c>
      <c r="B1702" s="2" t="s">
        <v>819</v>
      </c>
      <c r="C1702" s="8" t="s">
        <v>8</v>
      </c>
      <c r="D1702" s="2" t="s">
        <v>44</v>
      </c>
      <c r="E1702" s="7" t="s">
        <v>10</v>
      </c>
      <c r="F1702" s="2">
        <v>0</v>
      </c>
      <c r="G1702" s="3">
        <v>37</v>
      </c>
      <c r="H1702" s="3" t="s">
        <v>10</v>
      </c>
      <c r="J1702" s="2">
        <v>1704</v>
      </c>
      <c r="K1702" s="2" t="str">
        <f t="shared" si="175"/>
        <v>L6341213</v>
      </c>
      <c r="L1702" s="2" t="str">
        <f t="shared" si="176"/>
        <v>ITA</v>
      </c>
      <c r="M1702" s="2" t="str">
        <f t="shared" si="177"/>
        <v>zan pin SPA</v>
      </c>
      <c r="N1702" s="2" t="str">
        <f t="shared" si="178"/>
        <v>terminato</v>
      </c>
      <c r="O1702" s="2">
        <v>0</v>
      </c>
      <c r="P1702" s="3">
        <v>37</v>
      </c>
      <c r="Q1702" s="3" t="str">
        <f t="shared" si="179"/>
        <v/>
      </c>
      <c r="R1702" s="3" t="str">
        <f t="shared" si="180"/>
        <v>ITA-zan pin SPA-37</v>
      </c>
      <c r="S1702" s="3" t="str">
        <f t="shared" si="181"/>
        <v>341</v>
      </c>
    </row>
    <row r="1703" spans="1:19" ht="12.75" customHeight="1" x14ac:dyDescent="0.3">
      <c r="A1703" s="2">
        <v>1705</v>
      </c>
      <c r="B1703" s="2" t="s">
        <v>820</v>
      </c>
      <c r="C1703" s="8" t="s">
        <v>8</v>
      </c>
      <c r="D1703" s="2" t="s">
        <v>44</v>
      </c>
      <c r="E1703" s="7" t="s">
        <v>10</v>
      </c>
      <c r="F1703" s="2">
        <v>0</v>
      </c>
      <c r="G1703" s="3">
        <v>36</v>
      </c>
      <c r="H1703" s="3" t="s">
        <v>10</v>
      </c>
      <c r="J1703" s="2">
        <v>1705</v>
      </c>
      <c r="K1703" s="2" t="str">
        <f t="shared" si="175"/>
        <v>C6998091</v>
      </c>
      <c r="L1703" s="2" t="str">
        <f t="shared" si="176"/>
        <v>ITA</v>
      </c>
      <c r="M1703" s="2" t="str">
        <f t="shared" si="177"/>
        <v>zan pin SPA</v>
      </c>
      <c r="N1703" s="2" t="str">
        <f t="shared" si="178"/>
        <v>terminato</v>
      </c>
      <c r="O1703" s="2">
        <v>0</v>
      </c>
      <c r="P1703" s="3">
        <v>36</v>
      </c>
      <c r="Q1703" s="3" t="str">
        <f t="shared" si="179"/>
        <v/>
      </c>
      <c r="R1703" s="3" t="str">
        <f t="shared" si="180"/>
        <v>ITA-zan pin SPA-36</v>
      </c>
      <c r="S1703" s="3" t="str">
        <f t="shared" si="181"/>
        <v>998</v>
      </c>
    </row>
    <row r="1704" spans="1:19" ht="12.75" customHeight="1" x14ac:dyDescent="0.3">
      <c r="A1704" s="2">
        <v>1706</v>
      </c>
      <c r="B1704" s="2" t="s">
        <v>820</v>
      </c>
      <c r="C1704" s="8" t="s">
        <v>8</v>
      </c>
      <c r="D1704" s="2" t="s">
        <v>44</v>
      </c>
      <c r="F1704" s="2">
        <v>20</v>
      </c>
      <c r="G1704" s="3">
        <v>17</v>
      </c>
      <c r="H1704" s="3" t="str">
        <f>IF(E1704="","non terminato","terminato")</f>
        <v>non terminato</v>
      </c>
      <c r="J1704" s="2">
        <v>1706</v>
      </c>
      <c r="K1704" s="2" t="str">
        <f t="shared" si="175"/>
        <v>C6998091</v>
      </c>
      <c r="L1704" s="2" t="str">
        <f t="shared" si="176"/>
        <v>ITA</v>
      </c>
      <c r="M1704" s="2" t="str">
        <f t="shared" si="177"/>
        <v>zan pin SPA</v>
      </c>
      <c r="N1704" s="2" t="str">
        <f t="shared" si="178"/>
        <v/>
      </c>
      <c r="O1704" s="2">
        <v>20</v>
      </c>
      <c r="P1704" s="3">
        <v>17</v>
      </c>
      <c r="Q1704" s="3">
        <f t="shared" si="179"/>
        <v>340</v>
      </c>
      <c r="R1704" s="3" t="str">
        <f t="shared" si="180"/>
        <v>ITA-zan pin SPA-17</v>
      </c>
      <c r="S1704" s="3" t="str">
        <f t="shared" si="181"/>
        <v>998</v>
      </c>
    </row>
    <row r="1705" spans="1:19" ht="12.75" customHeight="1" x14ac:dyDescent="0.3">
      <c r="A1705" s="2">
        <v>1707</v>
      </c>
      <c r="B1705" s="2" t="s">
        <v>820</v>
      </c>
      <c r="C1705" s="8" t="s">
        <v>8</v>
      </c>
      <c r="D1705" s="2" t="s">
        <v>44</v>
      </c>
      <c r="F1705" s="2">
        <v>30</v>
      </c>
      <c r="G1705" s="3">
        <v>10</v>
      </c>
      <c r="H1705" s="3" t="str">
        <f>IF(E1705="","non terminato","terminato")</f>
        <v>non terminato</v>
      </c>
      <c r="J1705" s="2">
        <v>1707</v>
      </c>
      <c r="K1705" s="2" t="str">
        <f t="shared" si="175"/>
        <v>C6998091</v>
      </c>
      <c r="L1705" s="2" t="str">
        <f t="shared" si="176"/>
        <v>ITA</v>
      </c>
      <c r="M1705" s="2" t="str">
        <f t="shared" si="177"/>
        <v>zan pin SPA</v>
      </c>
      <c r="N1705" s="2" t="str">
        <f t="shared" si="178"/>
        <v/>
      </c>
      <c r="O1705" s="2">
        <v>30</v>
      </c>
      <c r="P1705" s="3">
        <v>10</v>
      </c>
      <c r="Q1705" s="3">
        <f t="shared" si="179"/>
        <v>300</v>
      </c>
      <c r="R1705" s="3" t="str">
        <f t="shared" si="180"/>
        <v>ITA-zan pin SPA-10</v>
      </c>
      <c r="S1705" s="3" t="str">
        <f t="shared" si="181"/>
        <v>998</v>
      </c>
    </row>
    <row r="1706" spans="1:19" ht="12.75" customHeight="1" x14ac:dyDescent="0.3">
      <c r="A1706" s="2">
        <v>1708</v>
      </c>
      <c r="B1706" s="2" t="s">
        <v>821</v>
      </c>
      <c r="C1706" s="8" t="s">
        <v>8</v>
      </c>
      <c r="D1706" s="2" t="s">
        <v>102</v>
      </c>
      <c r="E1706" s="7" t="s">
        <v>10</v>
      </c>
      <c r="F1706" s="2">
        <v>0</v>
      </c>
      <c r="G1706" s="3">
        <v>10</v>
      </c>
      <c r="H1706" s="3" t="s">
        <v>10</v>
      </c>
      <c r="J1706" s="2">
        <v>1708</v>
      </c>
      <c r="K1706" s="2" t="str">
        <f t="shared" si="175"/>
        <v>F8957829</v>
      </c>
      <c r="L1706" s="2" t="str">
        <f t="shared" si="176"/>
        <v>ITA</v>
      </c>
      <c r="M1706" s="2" t="str">
        <f t="shared" si="177"/>
        <v>SG DISTRIBUZIONE SRL</v>
      </c>
      <c r="N1706" s="2" t="str">
        <f t="shared" si="178"/>
        <v>terminato</v>
      </c>
      <c r="O1706" s="2">
        <v>0</v>
      </c>
      <c r="P1706" s="3">
        <v>10</v>
      </c>
      <c r="Q1706" s="3" t="str">
        <f t="shared" si="179"/>
        <v/>
      </c>
      <c r="R1706" s="3" t="str">
        <f t="shared" si="180"/>
        <v>ITA-SG DISTRIBUZIONE SRL-10</v>
      </c>
      <c r="S1706" s="3" t="str">
        <f t="shared" si="181"/>
        <v>957</v>
      </c>
    </row>
    <row r="1707" spans="1:19" ht="12.75" customHeight="1" x14ac:dyDescent="0.3">
      <c r="A1707" s="2">
        <v>1709</v>
      </c>
      <c r="B1707" s="2" t="s">
        <v>821</v>
      </c>
      <c r="C1707" s="8" t="s">
        <v>8</v>
      </c>
      <c r="D1707" s="2" t="s">
        <v>102</v>
      </c>
      <c r="F1707" s="2">
        <v>30</v>
      </c>
      <c r="G1707" s="3">
        <v>37</v>
      </c>
      <c r="H1707" s="3" t="str">
        <f>IF(E1707="","non terminato","terminato")</f>
        <v>non terminato</v>
      </c>
      <c r="J1707" s="2">
        <v>1709</v>
      </c>
      <c r="K1707" s="2" t="str">
        <f t="shared" si="175"/>
        <v>F8957829</v>
      </c>
      <c r="L1707" s="2" t="str">
        <f t="shared" si="176"/>
        <v>ITA</v>
      </c>
      <c r="M1707" s="2" t="str">
        <f t="shared" si="177"/>
        <v>SG DISTRIBUZIONE SRL</v>
      </c>
      <c r="N1707" s="2" t="str">
        <f t="shared" si="178"/>
        <v/>
      </c>
      <c r="O1707" s="2">
        <v>30</v>
      </c>
      <c r="P1707" s="3">
        <v>37</v>
      </c>
      <c r="Q1707" s="3">
        <f t="shared" si="179"/>
        <v>1110</v>
      </c>
      <c r="R1707" s="3" t="str">
        <f t="shared" si="180"/>
        <v>ITA-SG DISTRIBUZIONE SRL-37</v>
      </c>
      <c r="S1707" s="3" t="str">
        <f t="shared" si="181"/>
        <v>957</v>
      </c>
    </row>
    <row r="1708" spans="1:19" ht="12.75" customHeight="1" x14ac:dyDescent="0.3">
      <c r="A1708" s="2">
        <v>1710</v>
      </c>
      <c r="B1708" s="2" t="s">
        <v>822</v>
      </c>
      <c r="C1708" s="8" t="s">
        <v>8</v>
      </c>
      <c r="D1708" s="2" t="s">
        <v>33</v>
      </c>
      <c r="F1708" s="2">
        <v>30</v>
      </c>
      <c r="G1708" s="3">
        <v>18</v>
      </c>
      <c r="H1708" s="3" t="str">
        <f>IF(E1708="","non terminato","terminato")</f>
        <v>non terminato</v>
      </c>
      <c r="J1708" s="2">
        <v>1710</v>
      </c>
      <c r="K1708" s="2" t="str">
        <f t="shared" si="175"/>
        <v>G7741158</v>
      </c>
      <c r="L1708" s="2" t="str">
        <f t="shared" si="176"/>
        <v>ITA</v>
      </c>
      <c r="M1708" s="2" t="str">
        <f t="shared" si="177"/>
        <v>zan VETRI</v>
      </c>
      <c r="N1708" s="2" t="str">
        <f t="shared" si="178"/>
        <v/>
      </c>
      <c r="O1708" s="2">
        <v>30</v>
      </c>
      <c r="P1708" s="3">
        <v>18</v>
      </c>
      <c r="Q1708" s="3">
        <f t="shared" si="179"/>
        <v>540</v>
      </c>
      <c r="R1708" s="3" t="str">
        <f t="shared" si="180"/>
        <v>ITA-zan VETRI-18</v>
      </c>
      <c r="S1708" s="3" t="str">
        <f t="shared" si="181"/>
        <v>741</v>
      </c>
    </row>
    <row r="1709" spans="1:19" ht="12.75" customHeight="1" x14ac:dyDescent="0.3">
      <c r="A1709" s="2">
        <v>1711</v>
      </c>
      <c r="B1709" s="2" t="s">
        <v>823</v>
      </c>
      <c r="C1709" s="8" t="s">
        <v>8</v>
      </c>
      <c r="D1709" s="2" t="s">
        <v>94</v>
      </c>
      <c r="F1709" s="2">
        <v>30</v>
      </c>
      <c r="G1709" s="3">
        <v>31</v>
      </c>
      <c r="H1709" s="3" t="str">
        <f>IF(E1709="","non terminato","terminato")</f>
        <v>non terminato</v>
      </c>
      <c r="J1709" s="2">
        <v>1711</v>
      </c>
      <c r="K1709" s="2" t="str">
        <f t="shared" si="175"/>
        <v>D2938821</v>
      </c>
      <c r="L1709" s="2" t="str">
        <f t="shared" si="176"/>
        <v>ITA</v>
      </c>
      <c r="M1709" s="2" t="str">
        <f t="shared" si="177"/>
        <v>zan SPA</v>
      </c>
      <c r="N1709" s="2" t="str">
        <f t="shared" si="178"/>
        <v/>
      </c>
      <c r="O1709" s="2">
        <v>30</v>
      </c>
      <c r="P1709" s="3">
        <v>31</v>
      </c>
      <c r="Q1709" s="3">
        <f t="shared" si="179"/>
        <v>930</v>
      </c>
      <c r="R1709" s="3" t="str">
        <f t="shared" si="180"/>
        <v>ITA-zan SPA-31</v>
      </c>
      <c r="S1709" s="3" t="str">
        <f t="shared" si="181"/>
        <v>938</v>
      </c>
    </row>
    <row r="1710" spans="1:19" ht="12.75" customHeight="1" x14ac:dyDescent="0.3">
      <c r="A1710" s="2">
        <v>1712</v>
      </c>
      <c r="B1710" s="2" t="s">
        <v>823</v>
      </c>
      <c r="C1710" s="8" t="s">
        <v>8</v>
      </c>
      <c r="D1710" s="2" t="s">
        <v>94</v>
      </c>
      <c r="E1710" s="7" t="s">
        <v>10</v>
      </c>
      <c r="F1710" s="2">
        <v>0</v>
      </c>
      <c r="G1710" s="3">
        <v>31</v>
      </c>
      <c r="H1710" s="3" t="s">
        <v>10</v>
      </c>
      <c r="J1710" s="2">
        <v>1712</v>
      </c>
      <c r="K1710" s="2" t="str">
        <f t="shared" si="175"/>
        <v>D2938821</v>
      </c>
      <c r="L1710" s="2" t="str">
        <f t="shared" si="176"/>
        <v>ITA</v>
      </c>
      <c r="M1710" s="2" t="str">
        <f t="shared" si="177"/>
        <v>zan SPA</v>
      </c>
      <c r="N1710" s="2" t="str">
        <f t="shared" si="178"/>
        <v>terminato</v>
      </c>
      <c r="O1710" s="2">
        <v>0</v>
      </c>
      <c r="P1710" s="3">
        <v>31</v>
      </c>
      <c r="Q1710" s="3" t="str">
        <f t="shared" si="179"/>
        <v/>
      </c>
      <c r="R1710" s="3" t="str">
        <f t="shared" si="180"/>
        <v>ITA-zan SPA-31</v>
      </c>
      <c r="S1710" s="3" t="str">
        <f t="shared" si="181"/>
        <v>938</v>
      </c>
    </row>
    <row r="1711" spans="1:19" ht="12.75" customHeight="1" x14ac:dyDescent="0.3">
      <c r="A1711" s="2">
        <v>1713</v>
      </c>
      <c r="B1711" s="2" t="s">
        <v>823</v>
      </c>
      <c r="C1711" s="8" t="s">
        <v>8</v>
      </c>
      <c r="D1711" s="2" t="s">
        <v>94</v>
      </c>
      <c r="F1711" s="2">
        <v>20</v>
      </c>
      <c r="G1711" s="3">
        <v>18</v>
      </c>
      <c r="H1711" s="3" t="str">
        <f>IF(E1711="","non terminato","terminato")</f>
        <v>non terminato</v>
      </c>
      <c r="J1711" s="2">
        <v>1713</v>
      </c>
      <c r="K1711" s="2" t="str">
        <f t="shared" si="175"/>
        <v>D2938821</v>
      </c>
      <c r="L1711" s="2" t="str">
        <f t="shared" si="176"/>
        <v>ITA</v>
      </c>
      <c r="M1711" s="2" t="str">
        <f t="shared" si="177"/>
        <v>zan SPA</v>
      </c>
      <c r="N1711" s="2" t="str">
        <f t="shared" si="178"/>
        <v/>
      </c>
      <c r="O1711" s="2">
        <v>20</v>
      </c>
      <c r="P1711" s="3">
        <v>18</v>
      </c>
      <c r="Q1711" s="3">
        <f t="shared" si="179"/>
        <v>360</v>
      </c>
      <c r="R1711" s="3" t="str">
        <f t="shared" si="180"/>
        <v>ITA-zan SPA-18</v>
      </c>
      <c r="S1711" s="3" t="str">
        <f t="shared" si="181"/>
        <v>938</v>
      </c>
    </row>
    <row r="1712" spans="1:19" ht="12.75" customHeight="1" x14ac:dyDescent="0.3">
      <c r="A1712" s="2">
        <v>1714</v>
      </c>
      <c r="B1712" s="2" t="s">
        <v>824</v>
      </c>
      <c r="C1712" s="8" t="s">
        <v>8</v>
      </c>
      <c r="D1712" s="2" t="s">
        <v>9</v>
      </c>
      <c r="E1712" s="7" t="s">
        <v>10</v>
      </c>
      <c r="F1712" s="2">
        <v>0</v>
      </c>
      <c r="G1712" s="3">
        <v>13</v>
      </c>
      <c r="H1712" s="3" t="s">
        <v>10</v>
      </c>
      <c r="J1712" s="2">
        <v>1714</v>
      </c>
      <c r="K1712" s="2" t="str">
        <f t="shared" si="175"/>
        <v>D3994911</v>
      </c>
      <c r="L1712" s="2" t="str">
        <f t="shared" si="176"/>
        <v>ITA</v>
      </c>
      <c r="M1712" s="2" t="str">
        <f t="shared" si="177"/>
        <v>SG</v>
      </c>
      <c r="N1712" s="2" t="str">
        <f t="shared" si="178"/>
        <v>terminato</v>
      </c>
      <c r="O1712" s="2">
        <v>0</v>
      </c>
      <c r="P1712" s="3">
        <v>13</v>
      </c>
      <c r="Q1712" s="3" t="str">
        <f t="shared" si="179"/>
        <v/>
      </c>
      <c r="R1712" s="3" t="str">
        <f t="shared" si="180"/>
        <v>ITA-SG-13</v>
      </c>
      <c r="S1712" s="3" t="str">
        <f t="shared" si="181"/>
        <v>994</v>
      </c>
    </row>
    <row r="1713" spans="1:19" ht="12.75" customHeight="1" x14ac:dyDescent="0.3">
      <c r="A1713" s="2">
        <v>1715</v>
      </c>
      <c r="B1713" s="2" t="s">
        <v>825</v>
      </c>
      <c r="C1713" s="8" t="s">
        <v>8</v>
      </c>
      <c r="D1713" s="2" t="s">
        <v>9</v>
      </c>
      <c r="E1713" s="7" t="s">
        <v>10</v>
      </c>
      <c r="F1713" s="2">
        <v>0</v>
      </c>
      <c r="G1713" s="3">
        <v>13</v>
      </c>
      <c r="H1713" s="3" t="s">
        <v>10</v>
      </c>
      <c r="J1713" s="2">
        <v>1715</v>
      </c>
      <c r="K1713" s="2" t="str">
        <f t="shared" si="175"/>
        <v>M8203121</v>
      </c>
      <c r="L1713" s="2" t="str">
        <f t="shared" si="176"/>
        <v>ITA</v>
      </c>
      <c r="M1713" s="2" t="str">
        <f t="shared" si="177"/>
        <v>SG</v>
      </c>
      <c r="N1713" s="2" t="str">
        <f t="shared" si="178"/>
        <v>terminato</v>
      </c>
      <c r="O1713" s="2">
        <v>0</v>
      </c>
      <c r="P1713" s="3">
        <v>13</v>
      </c>
      <c r="Q1713" s="3" t="str">
        <f t="shared" si="179"/>
        <v/>
      </c>
      <c r="R1713" s="3" t="str">
        <f t="shared" si="180"/>
        <v>ITA-SG-13</v>
      </c>
      <c r="S1713" s="3" t="str">
        <f t="shared" si="181"/>
        <v>203</v>
      </c>
    </row>
    <row r="1714" spans="1:19" ht="12.75" customHeight="1" x14ac:dyDescent="0.3">
      <c r="A1714" s="2">
        <v>1716</v>
      </c>
      <c r="B1714" s="2" t="s">
        <v>825</v>
      </c>
      <c r="C1714" s="8" t="s">
        <v>8</v>
      </c>
      <c r="D1714" s="2" t="s">
        <v>9</v>
      </c>
      <c r="F1714" s="2">
        <v>30</v>
      </c>
      <c r="G1714" s="3">
        <v>26</v>
      </c>
      <c r="H1714" s="3" t="str">
        <f>IF(E1714="","non terminato","terminato")</f>
        <v>non terminato</v>
      </c>
      <c r="J1714" s="2">
        <v>1716</v>
      </c>
      <c r="K1714" s="2" t="str">
        <f t="shared" si="175"/>
        <v>M8203121</v>
      </c>
      <c r="L1714" s="2" t="str">
        <f t="shared" si="176"/>
        <v>ITA</v>
      </c>
      <c r="M1714" s="2" t="str">
        <f t="shared" si="177"/>
        <v>SG</v>
      </c>
      <c r="N1714" s="2" t="str">
        <f t="shared" si="178"/>
        <v/>
      </c>
      <c r="O1714" s="2">
        <v>30</v>
      </c>
      <c r="P1714" s="3">
        <v>26</v>
      </c>
      <c r="Q1714" s="3">
        <f t="shared" si="179"/>
        <v>780</v>
      </c>
      <c r="R1714" s="3" t="str">
        <f t="shared" si="180"/>
        <v>ITA-SG-26</v>
      </c>
      <c r="S1714" s="3" t="str">
        <f t="shared" si="181"/>
        <v>203</v>
      </c>
    </row>
    <row r="1715" spans="1:19" ht="12.75" customHeight="1" x14ac:dyDescent="0.3">
      <c r="A1715" s="2">
        <v>1717</v>
      </c>
      <c r="B1715" s="2" t="s">
        <v>825</v>
      </c>
      <c r="C1715" s="8" t="s">
        <v>8</v>
      </c>
      <c r="D1715" s="2" t="s">
        <v>9</v>
      </c>
      <c r="F1715" s="2">
        <v>20</v>
      </c>
      <c r="G1715" s="3">
        <v>34</v>
      </c>
      <c r="H1715" s="3" t="str">
        <f>IF(E1715="","non terminato","terminato")</f>
        <v>non terminato</v>
      </c>
      <c r="J1715" s="2">
        <v>1717</v>
      </c>
      <c r="K1715" s="2" t="str">
        <f t="shared" si="175"/>
        <v>M8203121</v>
      </c>
      <c r="L1715" s="2" t="str">
        <f t="shared" si="176"/>
        <v>ITA</v>
      </c>
      <c r="M1715" s="2" t="str">
        <f t="shared" si="177"/>
        <v>SG</v>
      </c>
      <c r="N1715" s="2" t="str">
        <f t="shared" si="178"/>
        <v/>
      </c>
      <c r="O1715" s="2">
        <v>20</v>
      </c>
      <c r="P1715" s="3">
        <v>34</v>
      </c>
      <c r="Q1715" s="3">
        <f t="shared" si="179"/>
        <v>680</v>
      </c>
      <c r="R1715" s="3" t="str">
        <f t="shared" si="180"/>
        <v>ITA-SG-34</v>
      </c>
      <c r="S1715" s="3" t="str">
        <f t="shared" si="181"/>
        <v>203</v>
      </c>
    </row>
    <row r="1716" spans="1:19" ht="12.75" customHeight="1" x14ac:dyDescent="0.3">
      <c r="A1716" s="2">
        <v>1718</v>
      </c>
      <c r="B1716" s="2" t="s">
        <v>826</v>
      </c>
      <c r="C1716" s="8" t="s">
        <v>8</v>
      </c>
      <c r="D1716" s="2" t="s">
        <v>72</v>
      </c>
      <c r="E1716" s="7" t="s">
        <v>10</v>
      </c>
      <c r="F1716" s="2">
        <v>0</v>
      </c>
      <c r="G1716" s="3">
        <v>40</v>
      </c>
      <c r="H1716" s="3" t="s">
        <v>10</v>
      </c>
      <c r="J1716" s="2">
        <v>1718</v>
      </c>
      <c r="K1716" s="2" t="str">
        <f t="shared" si="175"/>
        <v>S3443040</v>
      </c>
      <c r="L1716" s="2" t="str">
        <f t="shared" si="176"/>
        <v>ITA</v>
      </c>
      <c r="M1716" s="2" t="str">
        <f t="shared" si="177"/>
        <v>lollo SRL</v>
      </c>
      <c r="N1716" s="2" t="str">
        <f t="shared" si="178"/>
        <v>terminato</v>
      </c>
      <c r="O1716" s="2">
        <v>0</v>
      </c>
      <c r="P1716" s="3">
        <v>40</v>
      </c>
      <c r="Q1716" s="3" t="str">
        <f t="shared" si="179"/>
        <v/>
      </c>
      <c r="R1716" s="3" t="str">
        <f t="shared" si="180"/>
        <v>ITA-lollo SRL-40</v>
      </c>
      <c r="S1716" s="3" t="str">
        <f t="shared" si="181"/>
        <v>443</v>
      </c>
    </row>
    <row r="1717" spans="1:19" ht="12.75" customHeight="1" x14ac:dyDescent="0.3">
      <c r="A1717" s="2">
        <v>1719</v>
      </c>
      <c r="B1717" s="2" t="s">
        <v>827</v>
      </c>
      <c r="C1717" s="8" t="s">
        <v>8</v>
      </c>
      <c r="D1717" s="2" t="s">
        <v>33</v>
      </c>
      <c r="E1717" s="7" t="s">
        <v>10</v>
      </c>
      <c r="F1717" s="2">
        <v>0</v>
      </c>
      <c r="G1717" s="3">
        <v>24</v>
      </c>
      <c r="H1717" s="3" t="s">
        <v>10</v>
      </c>
      <c r="J1717" s="2">
        <v>1719</v>
      </c>
      <c r="K1717" s="2" t="str">
        <f t="shared" si="175"/>
        <v>S5940667</v>
      </c>
      <c r="L1717" s="2" t="str">
        <f t="shared" si="176"/>
        <v>ITA</v>
      </c>
      <c r="M1717" s="2" t="str">
        <f t="shared" si="177"/>
        <v>zan VETRI</v>
      </c>
      <c r="N1717" s="2" t="str">
        <f t="shared" si="178"/>
        <v>terminato</v>
      </c>
      <c r="O1717" s="2">
        <v>0</v>
      </c>
      <c r="P1717" s="3">
        <v>24</v>
      </c>
      <c r="Q1717" s="3" t="str">
        <f t="shared" si="179"/>
        <v/>
      </c>
      <c r="R1717" s="3" t="str">
        <f t="shared" si="180"/>
        <v>ITA-zan VETRI-24</v>
      </c>
      <c r="S1717" s="3" t="str">
        <f t="shared" si="181"/>
        <v>940</v>
      </c>
    </row>
    <row r="1718" spans="1:19" ht="12.75" customHeight="1" x14ac:dyDescent="0.3">
      <c r="A1718" s="2">
        <v>1720</v>
      </c>
      <c r="B1718" s="2" t="s">
        <v>828</v>
      </c>
      <c r="C1718" s="8" t="s">
        <v>8</v>
      </c>
      <c r="D1718" s="2" t="s">
        <v>9</v>
      </c>
      <c r="F1718" s="2">
        <v>30</v>
      </c>
      <c r="G1718" s="3">
        <v>26</v>
      </c>
      <c r="H1718" s="3" t="str">
        <f>IF(E1718="","non terminato","terminato")</f>
        <v>non terminato</v>
      </c>
      <c r="J1718" s="2">
        <v>1720</v>
      </c>
      <c r="K1718" s="2" t="str">
        <f t="shared" si="175"/>
        <v>P4888031</v>
      </c>
      <c r="L1718" s="2" t="str">
        <f t="shared" si="176"/>
        <v>ITA</v>
      </c>
      <c r="M1718" s="2" t="str">
        <f t="shared" si="177"/>
        <v>SG</v>
      </c>
      <c r="N1718" s="2" t="str">
        <f t="shared" si="178"/>
        <v/>
      </c>
      <c r="O1718" s="2">
        <v>30</v>
      </c>
      <c r="P1718" s="3">
        <v>26</v>
      </c>
      <c r="Q1718" s="3">
        <f t="shared" si="179"/>
        <v>780</v>
      </c>
      <c r="R1718" s="3" t="str">
        <f t="shared" si="180"/>
        <v>ITA-SG-26</v>
      </c>
      <c r="S1718" s="3" t="str">
        <f t="shared" si="181"/>
        <v>888</v>
      </c>
    </row>
    <row r="1719" spans="1:19" ht="12.75" customHeight="1" x14ac:dyDescent="0.3">
      <c r="A1719" s="2">
        <v>1721</v>
      </c>
      <c r="B1719" s="2" t="s">
        <v>828</v>
      </c>
      <c r="C1719" s="8" t="s">
        <v>8</v>
      </c>
      <c r="D1719" s="2" t="s">
        <v>9</v>
      </c>
      <c r="E1719" s="7" t="s">
        <v>10</v>
      </c>
      <c r="F1719" s="2">
        <v>0</v>
      </c>
      <c r="G1719" s="3">
        <v>37</v>
      </c>
      <c r="H1719" s="3" t="s">
        <v>10</v>
      </c>
      <c r="J1719" s="2">
        <v>1721</v>
      </c>
      <c r="K1719" s="2" t="str">
        <f t="shared" si="175"/>
        <v>P4888031</v>
      </c>
      <c r="L1719" s="2" t="str">
        <f t="shared" si="176"/>
        <v>ITA</v>
      </c>
      <c r="M1719" s="2" t="str">
        <f t="shared" si="177"/>
        <v>SG</v>
      </c>
      <c r="N1719" s="2" t="str">
        <f t="shared" si="178"/>
        <v>terminato</v>
      </c>
      <c r="O1719" s="2">
        <v>0</v>
      </c>
      <c r="P1719" s="3">
        <v>37</v>
      </c>
      <c r="Q1719" s="3" t="str">
        <f t="shared" si="179"/>
        <v/>
      </c>
      <c r="R1719" s="3" t="str">
        <f t="shared" si="180"/>
        <v>ITA-SG-37</v>
      </c>
      <c r="S1719" s="3" t="str">
        <f t="shared" si="181"/>
        <v>888</v>
      </c>
    </row>
    <row r="1720" spans="1:19" ht="12.75" customHeight="1" x14ac:dyDescent="0.3">
      <c r="A1720" s="2">
        <v>1722</v>
      </c>
      <c r="B1720" s="2" t="s">
        <v>829</v>
      </c>
      <c r="C1720" s="8" t="s">
        <v>8</v>
      </c>
      <c r="D1720" s="2" t="s">
        <v>33</v>
      </c>
      <c r="F1720" s="2">
        <v>30</v>
      </c>
      <c r="G1720" s="3">
        <v>12</v>
      </c>
      <c r="H1720" s="3" t="str">
        <f>IF(E1720="","non terminato","terminato")</f>
        <v>non terminato</v>
      </c>
      <c r="J1720" s="2">
        <v>1722</v>
      </c>
      <c r="K1720" s="2" t="str">
        <f t="shared" si="175"/>
        <v>F3428793</v>
      </c>
      <c r="L1720" s="2" t="str">
        <f t="shared" si="176"/>
        <v>ITA</v>
      </c>
      <c r="M1720" s="2" t="str">
        <f t="shared" si="177"/>
        <v>zan VETRI</v>
      </c>
      <c r="N1720" s="2" t="str">
        <f t="shared" si="178"/>
        <v/>
      </c>
      <c r="O1720" s="2">
        <v>30</v>
      </c>
      <c r="P1720" s="3">
        <v>12</v>
      </c>
      <c r="Q1720" s="3">
        <f t="shared" si="179"/>
        <v>360</v>
      </c>
      <c r="R1720" s="3" t="str">
        <f t="shared" si="180"/>
        <v>ITA-zan VETRI-12</v>
      </c>
      <c r="S1720" s="3" t="str">
        <f t="shared" si="181"/>
        <v>428</v>
      </c>
    </row>
    <row r="1721" spans="1:19" ht="12.75" customHeight="1" x14ac:dyDescent="0.3">
      <c r="A1721" s="2">
        <v>1723</v>
      </c>
      <c r="B1721" s="2" t="s">
        <v>829</v>
      </c>
      <c r="C1721" s="8" t="s">
        <v>8</v>
      </c>
      <c r="D1721" s="2" t="s">
        <v>33</v>
      </c>
      <c r="E1721" s="7" t="s">
        <v>10</v>
      </c>
      <c r="F1721" s="2">
        <v>0</v>
      </c>
      <c r="G1721" s="3">
        <v>11</v>
      </c>
      <c r="H1721" s="3" t="s">
        <v>10</v>
      </c>
      <c r="J1721" s="2">
        <v>1723</v>
      </c>
      <c r="K1721" s="2" t="str">
        <f t="shared" si="175"/>
        <v>F3428793</v>
      </c>
      <c r="L1721" s="2" t="str">
        <f t="shared" si="176"/>
        <v>ITA</v>
      </c>
      <c r="M1721" s="2" t="str">
        <f t="shared" si="177"/>
        <v>zan VETRI</v>
      </c>
      <c r="N1721" s="2" t="str">
        <f t="shared" si="178"/>
        <v>terminato</v>
      </c>
      <c r="O1721" s="2">
        <v>0</v>
      </c>
      <c r="P1721" s="3">
        <v>11</v>
      </c>
      <c r="Q1721" s="3" t="str">
        <f t="shared" si="179"/>
        <v/>
      </c>
      <c r="R1721" s="3" t="str">
        <f t="shared" si="180"/>
        <v>ITA-zan VETRI-11</v>
      </c>
      <c r="S1721" s="3" t="str">
        <f t="shared" si="181"/>
        <v>428</v>
      </c>
    </row>
    <row r="1722" spans="1:19" ht="12.75" customHeight="1" x14ac:dyDescent="0.3">
      <c r="A1722" s="2">
        <v>1724</v>
      </c>
      <c r="B1722" s="2" t="s">
        <v>829</v>
      </c>
      <c r="C1722" s="8" t="s">
        <v>8</v>
      </c>
      <c r="D1722" s="2" t="s">
        <v>33</v>
      </c>
      <c r="F1722" s="2">
        <v>20</v>
      </c>
      <c r="G1722" s="3">
        <v>10</v>
      </c>
      <c r="H1722" s="3" t="str">
        <f>IF(E1722="","non terminato","terminato")</f>
        <v>non terminato</v>
      </c>
      <c r="J1722" s="2">
        <v>1724</v>
      </c>
      <c r="K1722" s="2" t="str">
        <f t="shared" si="175"/>
        <v>F3428793</v>
      </c>
      <c r="L1722" s="2" t="str">
        <f t="shared" si="176"/>
        <v>ITA</v>
      </c>
      <c r="M1722" s="2" t="str">
        <f t="shared" si="177"/>
        <v>zan VETRI</v>
      </c>
      <c r="N1722" s="2" t="str">
        <f t="shared" si="178"/>
        <v/>
      </c>
      <c r="O1722" s="2">
        <v>20</v>
      </c>
      <c r="P1722" s="3">
        <v>10</v>
      </c>
      <c r="Q1722" s="3">
        <f t="shared" si="179"/>
        <v>200</v>
      </c>
      <c r="R1722" s="3" t="str">
        <f t="shared" si="180"/>
        <v>ITA-zan VETRI-10</v>
      </c>
      <c r="S1722" s="3" t="str">
        <f t="shared" si="181"/>
        <v>428</v>
      </c>
    </row>
    <row r="1723" spans="1:19" ht="12.75" customHeight="1" x14ac:dyDescent="0.3">
      <c r="A1723" s="2">
        <v>1725</v>
      </c>
      <c r="B1723" s="2" t="s">
        <v>829</v>
      </c>
      <c r="C1723" s="8" t="s">
        <v>8</v>
      </c>
      <c r="D1723" s="2" t="s">
        <v>33</v>
      </c>
      <c r="F1723" s="2">
        <v>20</v>
      </c>
      <c r="G1723" s="3">
        <v>14</v>
      </c>
      <c r="H1723" s="3" t="str">
        <f>IF(E1723="","non terminato","terminato")</f>
        <v>non terminato</v>
      </c>
      <c r="J1723" s="2">
        <v>1725</v>
      </c>
      <c r="K1723" s="2" t="str">
        <f t="shared" si="175"/>
        <v>F3428793</v>
      </c>
      <c r="L1723" s="2" t="str">
        <f t="shared" si="176"/>
        <v>ITA</v>
      </c>
      <c r="M1723" s="2" t="str">
        <f t="shared" si="177"/>
        <v>zan VETRI</v>
      </c>
      <c r="N1723" s="2" t="str">
        <f t="shared" si="178"/>
        <v/>
      </c>
      <c r="O1723" s="2">
        <v>20</v>
      </c>
      <c r="P1723" s="3">
        <v>14</v>
      </c>
      <c r="Q1723" s="3">
        <f t="shared" si="179"/>
        <v>280</v>
      </c>
      <c r="R1723" s="3" t="str">
        <f t="shared" si="180"/>
        <v>ITA-zan VETRI-14</v>
      </c>
      <c r="S1723" s="3" t="str">
        <f t="shared" si="181"/>
        <v>428</v>
      </c>
    </row>
    <row r="1724" spans="1:19" ht="12.75" customHeight="1" x14ac:dyDescent="0.3">
      <c r="A1724" s="2">
        <v>1726</v>
      </c>
      <c r="B1724" s="2" t="s">
        <v>830</v>
      </c>
      <c r="C1724" s="8" t="s">
        <v>8</v>
      </c>
      <c r="D1724" s="2" t="s">
        <v>9</v>
      </c>
      <c r="F1724" s="2">
        <v>30</v>
      </c>
      <c r="G1724" s="3">
        <v>30</v>
      </c>
      <c r="H1724" s="3" t="str">
        <f>IF(E1724="","non terminato","terminato")</f>
        <v>non terminato</v>
      </c>
      <c r="J1724" s="2">
        <v>1726</v>
      </c>
      <c r="K1724" s="2" t="str">
        <f t="shared" si="175"/>
        <v>F5847325</v>
      </c>
      <c r="L1724" s="2" t="str">
        <f t="shared" si="176"/>
        <v>ITA</v>
      </c>
      <c r="M1724" s="2" t="str">
        <f t="shared" si="177"/>
        <v>SG</v>
      </c>
      <c r="N1724" s="2" t="str">
        <f t="shared" si="178"/>
        <v/>
      </c>
      <c r="O1724" s="2">
        <v>30</v>
      </c>
      <c r="P1724" s="3">
        <v>30</v>
      </c>
      <c r="Q1724" s="3">
        <f t="shared" si="179"/>
        <v>900</v>
      </c>
      <c r="R1724" s="3" t="str">
        <f t="shared" si="180"/>
        <v>ITA-SG-30</v>
      </c>
      <c r="S1724" s="3" t="str">
        <f t="shared" si="181"/>
        <v>847</v>
      </c>
    </row>
    <row r="1725" spans="1:19" ht="12.75" customHeight="1" x14ac:dyDescent="0.3">
      <c r="A1725" s="2">
        <v>1727</v>
      </c>
      <c r="B1725" s="2" t="s">
        <v>830</v>
      </c>
      <c r="C1725" s="8" t="s">
        <v>8</v>
      </c>
      <c r="D1725" s="2" t="s">
        <v>9</v>
      </c>
      <c r="E1725" s="7" t="s">
        <v>10</v>
      </c>
      <c r="F1725" s="2">
        <v>0</v>
      </c>
      <c r="G1725" s="3">
        <v>35</v>
      </c>
      <c r="H1725" s="3" t="s">
        <v>10</v>
      </c>
      <c r="J1725" s="2">
        <v>1727</v>
      </c>
      <c r="K1725" s="2" t="str">
        <f t="shared" si="175"/>
        <v>F5847325</v>
      </c>
      <c r="L1725" s="2" t="str">
        <f t="shared" si="176"/>
        <v>ITA</v>
      </c>
      <c r="M1725" s="2" t="str">
        <f t="shared" si="177"/>
        <v>SG</v>
      </c>
      <c r="N1725" s="2" t="str">
        <f t="shared" si="178"/>
        <v>terminato</v>
      </c>
      <c r="O1725" s="2">
        <v>0</v>
      </c>
      <c r="P1725" s="3">
        <v>35</v>
      </c>
      <c r="Q1725" s="3" t="str">
        <f t="shared" si="179"/>
        <v/>
      </c>
      <c r="R1725" s="3" t="str">
        <f t="shared" si="180"/>
        <v>ITA-SG-35</v>
      </c>
      <c r="S1725" s="3" t="str">
        <f t="shared" si="181"/>
        <v>847</v>
      </c>
    </row>
    <row r="1726" spans="1:19" ht="12.75" customHeight="1" x14ac:dyDescent="0.3">
      <c r="A1726" s="2">
        <v>1728</v>
      </c>
      <c r="B1726" s="2" t="s">
        <v>830</v>
      </c>
      <c r="C1726" s="8" t="s">
        <v>8</v>
      </c>
      <c r="D1726" s="2" t="s">
        <v>9</v>
      </c>
      <c r="F1726" s="2">
        <v>20</v>
      </c>
      <c r="G1726" s="3">
        <v>35</v>
      </c>
      <c r="H1726" s="3" t="str">
        <f>IF(E1726="","non terminato","terminato")</f>
        <v>non terminato</v>
      </c>
      <c r="J1726" s="2">
        <v>1728</v>
      </c>
      <c r="K1726" s="2" t="str">
        <f t="shared" si="175"/>
        <v>F5847325</v>
      </c>
      <c r="L1726" s="2" t="str">
        <f t="shared" si="176"/>
        <v>ITA</v>
      </c>
      <c r="M1726" s="2" t="str">
        <f t="shared" si="177"/>
        <v>SG</v>
      </c>
      <c r="N1726" s="2" t="str">
        <f t="shared" si="178"/>
        <v/>
      </c>
      <c r="O1726" s="2">
        <v>20</v>
      </c>
      <c r="P1726" s="3">
        <v>35</v>
      </c>
      <c r="Q1726" s="3">
        <f t="shared" si="179"/>
        <v>700</v>
      </c>
      <c r="R1726" s="3" t="str">
        <f t="shared" si="180"/>
        <v>ITA-SG-35</v>
      </c>
      <c r="S1726" s="3" t="str">
        <f t="shared" si="181"/>
        <v>847</v>
      </c>
    </row>
    <row r="1727" spans="1:19" ht="12.75" customHeight="1" x14ac:dyDescent="0.3">
      <c r="A1727" s="2">
        <v>1729</v>
      </c>
      <c r="B1727" s="2" t="s">
        <v>830</v>
      </c>
      <c r="C1727" s="8" t="s">
        <v>8</v>
      </c>
      <c r="D1727" s="2" t="s">
        <v>9</v>
      </c>
      <c r="F1727" s="2">
        <v>20</v>
      </c>
      <c r="G1727" s="3">
        <v>17</v>
      </c>
      <c r="H1727" s="3" t="str">
        <f>IF(E1727="","non terminato","terminato")</f>
        <v>non terminato</v>
      </c>
      <c r="J1727" s="2">
        <v>1729</v>
      </c>
      <c r="K1727" s="2" t="str">
        <f t="shared" si="175"/>
        <v>F5847325</v>
      </c>
      <c r="L1727" s="2" t="str">
        <f t="shared" si="176"/>
        <v>ITA</v>
      </c>
      <c r="M1727" s="2" t="str">
        <f t="shared" si="177"/>
        <v>SG</v>
      </c>
      <c r="N1727" s="2" t="str">
        <f t="shared" si="178"/>
        <v/>
      </c>
      <c r="O1727" s="2">
        <v>20</v>
      </c>
      <c r="P1727" s="3">
        <v>17</v>
      </c>
      <c r="Q1727" s="3">
        <f t="shared" si="179"/>
        <v>340</v>
      </c>
      <c r="R1727" s="3" t="str">
        <f t="shared" si="180"/>
        <v>ITA-SG-17</v>
      </c>
      <c r="S1727" s="3" t="str">
        <f t="shared" si="181"/>
        <v>847</v>
      </c>
    </row>
    <row r="1728" spans="1:19" ht="12.75" customHeight="1" x14ac:dyDescent="0.3">
      <c r="A1728" s="2">
        <v>1730</v>
      </c>
      <c r="B1728" s="2" t="s">
        <v>831</v>
      </c>
      <c r="C1728" s="8" t="s">
        <v>8</v>
      </c>
      <c r="D1728" s="2" t="s">
        <v>46</v>
      </c>
      <c r="F1728" s="2">
        <v>30</v>
      </c>
      <c r="G1728" s="3">
        <v>18</v>
      </c>
      <c r="H1728" s="3" t="str">
        <f>IF(E1728="","non terminato","terminato")</f>
        <v>non terminato</v>
      </c>
      <c r="J1728" s="2">
        <v>1730</v>
      </c>
      <c r="K1728" s="2" t="str">
        <f t="shared" si="175"/>
        <v>M8476310</v>
      </c>
      <c r="L1728" s="2" t="str">
        <f t="shared" si="176"/>
        <v>ITA</v>
      </c>
      <c r="M1728" s="2" t="str">
        <f t="shared" si="177"/>
        <v>SICURpin SUD S.r.l</v>
      </c>
      <c r="N1728" s="2" t="str">
        <f t="shared" si="178"/>
        <v/>
      </c>
      <c r="O1728" s="2">
        <v>30</v>
      </c>
      <c r="P1728" s="3">
        <v>18</v>
      </c>
      <c r="Q1728" s="3">
        <f t="shared" si="179"/>
        <v>540</v>
      </c>
      <c r="R1728" s="3" t="str">
        <f t="shared" si="180"/>
        <v>ITA-SICURpin SUD S.r.l-18</v>
      </c>
      <c r="S1728" s="3" t="str">
        <f t="shared" si="181"/>
        <v>476</v>
      </c>
    </row>
    <row r="1729" spans="1:19" ht="12.75" customHeight="1" x14ac:dyDescent="0.3">
      <c r="A1729" s="2">
        <v>1731</v>
      </c>
      <c r="B1729" s="2" t="s">
        <v>831</v>
      </c>
      <c r="C1729" s="8" t="s">
        <v>8</v>
      </c>
      <c r="D1729" s="2" t="s">
        <v>46</v>
      </c>
      <c r="E1729" s="7" t="s">
        <v>10</v>
      </c>
      <c r="F1729" s="2">
        <v>0</v>
      </c>
      <c r="G1729" s="3">
        <v>32</v>
      </c>
      <c r="H1729" s="3" t="s">
        <v>10</v>
      </c>
      <c r="J1729" s="2">
        <v>1731</v>
      </c>
      <c r="K1729" s="2" t="str">
        <f t="shared" si="175"/>
        <v>M8476310</v>
      </c>
      <c r="L1729" s="2" t="str">
        <f t="shared" si="176"/>
        <v>ITA</v>
      </c>
      <c r="M1729" s="2" t="str">
        <f t="shared" si="177"/>
        <v>SICURpin SUD S.r.l</v>
      </c>
      <c r="N1729" s="2" t="str">
        <f t="shared" si="178"/>
        <v>terminato</v>
      </c>
      <c r="O1729" s="2">
        <v>0</v>
      </c>
      <c r="P1729" s="3">
        <v>32</v>
      </c>
      <c r="Q1729" s="3" t="str">
        <f t="shared" si="179"/>
        <v/>
      </c>
      <c r="R1729" s="3" t="str">
        <f t="shared" si="180"/>
        <v>ITA-SICURpin SUD S.r.l-32</v>
      </c>
      <c r="S1729" s="3" t="str">
        <f t="shared" si="181"/>
        <v>476</v>
      </c>
    </row>
    <row r="1730" spans="1:19" ht="12.75" customHeight="1" x14ac:dyDescent="0.3">
      <c r="A1730" s="2">
        <v>1732</v>
      </c>
      <c r="B1730" s="2" t="s">
        <v>831</v>
      </c>
      <c r="C1730" s="8" t="s">
        <v>8</v>
      </c>
      <c r="D1730" s="2" t="s">
        <v>46</v>
      </c>
      <c r="F1730" s="2">
        <v>20</v>
      </c>
      <c r="G1730" s="3">
        <v>12</v>
      </c>
      <c r="H1730" s="3" t="str">
        <f>IF(E1730="","non terminato","terminato")</f>
        <v>non terminato</v>
      </c>
      <c r="J1730" s="2">
        <v>1732</v>
      </c>
      <c r="K1730" s="2" t="str">
        <f t="shared" ref="K1730:K1793" si="182">TRIM(B1730)</f>
        <v>M8476310</v>
      </c>
      <c r="L1730" s="2" t="str">
        <f t="shared" ref="L1730:L1793" si="183">TRIM(C1730)</f>
        <v>ITA</v>
      </c>
      <c r="M1730" s="2" t="str">
        <f t="shared" ref="M1730:M1793" si="184">TRIM(D1730)</f>
        <v>SICURpin SUD S.r.l</v>
      </c>
      <c r="N1730" s="2" t="str">
        <f t="shared" ref="N1730:N1793" si="185">TRIM(E1730)</f>
        <v/>
      </c>
      <c r="O1730" s="2">
        <v>20</v>
      </c>
      <c r="P1730" s="3">
        <v>12</v>
      </c>
      <c r="Q1730" s="3">
        <f t="shared" si="179"/>
        <v>240</v>
      </c>
      <c r="R1730" s="3" t="str">
        <f t="shared" si="180"/>
        <v>ITA-SICURpin SUD S.r.l-12</v>
      </c>
      <c r="S1730" s="3" t="str">
        <f t="shared" si="181"/>
        <v>476</v>
      </c>
    </row>
    <row r="1731" spans="1:19" ht="12.75" customHeight="1" x14ac:dyDescent="0.3">
      <c r="A1731" s="2">
        <v>1733</v>
      </c>
      <c r="B1731" s="2" t="s">
        <v>832</v>
      </c>
      <c r="C1731" s="8" t="s">
        <v>8</v>
      </c>
      <c r="D1731" s="2" t="s">
        <v>33</v>
      </c>
      <c r="E1731" s="7" t="s">
        <v>10</v>
      </c>
      <c r="F1731" s="2">
        <v>0</v>
      </c>
      <c r="G1731" s="3">
        <v>27</v>
      </c>
      <c r="H1731" s="3" t="s">
        <v>10</v>
      </c>
      <c r="J1731" s="2">
        <v>1733</v>
      </c>
      <c r="K1731" s="2" t="str">
        <f t="shared" si="182"/>
        <v>G3403334</v>
      </c>
      <c r="L1731" s="2" t="str">
        <f t="shared" si="183"/>
        <v>ITA</v>
      </c>
      <c r="M1731" s="2" t="str">
        <f t="shared" si="184"/>
        <v>zan VETRI</v>
      </c>
      <c r="N1731" s="2" t="str">
        <f t="shared" si="185"/>
        <v>terminato</v>
      </c>
      <c r="O1731" s="2">
        <v>0</v>
      </c>
      <c r="P1731" s="3">
        <v>27</v>
      </c>
      <c r="Q1731" s="3" t="str">
        <f t="shared" ref="Q1731:Q1794" si="186">IF(F1731=0,"",F1731*G1731)</f>
        <v/>
      </c>
      <c r="R1731" s="3" t="str">
        <f t="shared" ref="R1731:R1794" si="187">_xlfn.CONCAT(C1731,"-",D1731,"-",G1731)</f>
        <v>ITA-zan VETRI-27</v>
      </c>
      <c r="S1731" s="3" t="str">
        <f t="shared" ref="S1731:S1794" si="188">MID(B1731,3,3)</f>
        <v>403</v>
      </c>
    </row>
    <row r="1732" spans="1:19" ht="12.75" customHeight="1" x14ac:dyDescent="0.3">
      <c r="A1732" s="2">
        <v>1734</v>
      </c>
      <c r="B1732" s="2" t="s">
        <v>833</v>
      </c>
      <c r="C1732" s="8" t="s">
        <v>8</v>
      </c>
      <c r="D1732" s="2" t="s">
        <v>94</v>
      </c>
      <c r="F1732" s="2">
        <v>20</v>
      </c>
      <c r="G1732" s="3">
        <v>26</v>
      </c>
      <c r="H1732" s="3" t="str">
        <f>IF(E1732="","non terminato","terminato")</f>
        <v>non terminato</v>
      </c>
      <c r="J1732" s="2">
        <v>1734</v>
      </c>
      <c r="K1732" s="2" t="str">
        <f t="shared" si="182"/>
        <v>F5483642</v>
      </c>
      <c r="L1732" s="2" t="str">
        <f t="shared" si="183"/>
        <v>ITA</v>
      </c>
      <c r="M1732" s="2" t="str">
        <f t="shared" si="184"/>
        <v>zan SPA</v>
      </c>
      <c r="N1732" s="2" t="str">
        <f t="shared" si="185"/>
        <v/>
      </c>
      <c r="O1732" s="2">
        <v>20</v>
      </c>
      <c r="P1732" s="3">
        <v>26</v>
      </c>
      <c r="Q1732" s="3">
        <f t="shared" si="186"/>
        <v>520</v>
      </c>
      <c r="R1732" s="3" t="str">
        <f t="shared" si="187"/>
        <v>ITA-zan SPA-26</v>
      </c>
      <c r="S1732" s="3" t="str">
        <f t="shared" si="188"/>
        <v>483</v>
      </c>
    </row>
    <row r="1733" spans="1:19" ht="12.75" customHeight="1" x14ac:dyDescent="0.3">
      <c r="A1733" s="2">
        <v>1735</v>
      </c>
      <c r="B1733" s="2" t="s">
        <v>833</v>
      </c>
      <c r="C1733" s="8" t="s">
        <v>8</v>
      </c>
      <c r="D1733" s="2" t="s">
        <v>94</v>
      </c>
      <c r="E1733" s="7" t="s">
        <v>10</v>
      </c>
      <c r="F1733" s="2">
        <v>0</v>
      </c>
      <c r="G1733" s="3">
        <v>20</v>
      </c>
      <c r="H1733" s="3" t="s">
        <v>10</v>
      </c>
      <c r="J1733" s="2">
        <v>1735</v>
      </c>
      <c r="K1733" s="2" t="str">
        <f t="shared" si="182"/>
        <v>F5483642</v>
      </c>
      <c r="L1733" s="2" t="str">
        <f t="shared" si="183"/>
        <v>ITA</v>
      </c>
      <c r="M1733" s="2" t="str">
        <f t="shared" si="184"/>
        <v>zan SPA</v>
      </c>
      <c r="N1733" s="2" t="str">
        <f t="shared" si="185"/>
        <v>terminato</v>
      </c>
      <c r="O1733" s="2">
        <v>0</v>
      </c>
      <c r="P1733" s="3">
        <v>20</v>
      </c>
      <c r="Q1733" s="3" t="str">
        <f t="shared" si="186"/>
        <v/>
      </c>
      <c r="R1733" s="3" t="str">
        <f t="shared" si="187"/>
        <v>ITA-zan SPA-20</v>
      </c>
      <c r="S1733" s="3" t="str">
        <f t="shared" si="188"/>
        <v>483</v>
      </c>
    </row>
    <row r="1734" spans="1:19" ht="12.75" customHeight="1" x14ac:dyDescent="0.3">
      <c r="A1734" s="2">
        <v>1736</v>
      </c>
      <c r="B1734" s="2" t="s">
        <v>833</v>
      </c>
      <c r="C1734" s="8" t="s">
        <v>8</v>
      </c>
      <c r="D1734" s="2" t="s">
        <v>94</v>
      </c>
      <c r="F1734" s="2">
        <v>30</v>
      </c>
      <c r="G1734" s="3">
        <v>29</v>
      </c>
      <c r="H1734" s="3" t="str">
        <f>IF(E1734="","non terminato","terminato")</f>
        <v>non terminato</v>
      </c>
      <c r="J1734" s="2">
        <v>1736</v>
      </c>
      <c r="K1734" s="2" t="str">
        <f t="shared" si="182"/>
        <v>F5483642</v>
      </c>
      <c r="L1734" s="2" t="str">
        <f t="shared" si="183"/>
        <v>ITA</v>
      </c>
      <c r="M1734" s="2" t="str">
        <f t="shared" si="184"/>
        <v>zan SPA</v>
      </c>
      <c r="N1734" s="2" t="str">
        <f t="shared" si="185"/>
        <v/>
      </c>
      <c r="O1734" s="2">
        <v>30</v>
      </c>
      <c r="P1734" s="3">
        <v>29</v>
      </c>
      <c r="Q1734" s="3">
        <f t="shared" si="186"/>
        <v>870</v>
      </c>
      <c r="R1734" s="3" t="str">
        <f t="shared" si="187"/>
        <v>ITA-zan SPA-29</v>
      </c>
      <c r="S1734" s="3" t="str">
        <f t="shared" si="188"/>
        <v>483</v>
      </c>
    </row>
    <row r="1735" spans="1:19" ht="12.75" customHeight="1" x14ac:dyDescent="0.3">
      <c r="A1735" s="2">
        <v>1737</v>
      </c>
      <c r="B1735" s="2" t="s">
        <v>833</v>
      </c>
      <c r="C1735" s="8" t="s">
        <v>8</v>
      </c>
      <c r="D1735" s="2" t="s">
        <v>94</v>
      </c>
      <c r="F1735" s="2">
        <v>20</v>
      </c>
      <c r="G1735" s="3">
        <v>32</v>
      </c>
      <c r="H1735" s="3" t="str">
        <f>IF(E1735="","non terminato","terminato")</f>
        <v>non terminato</v>
      </c>
      <c r="J1735" s="2">
        <v>1737</v>
      </c>
      <c r="K1735" s="2" t="str">
        <f t="shared" si="182"/>
        <v>F5483642</v>
      </c>
      <c r="L1735" s="2" t="str">
        <f t="shared" si="183"/>
        <v>ITA</v>
      </c>
      <c r="M1735" s="2" t="str">
        <f t="shared" si="184"/>
        <v>zan SPA</v>
      </c>
      <c r="N1735" s="2" t="str">
        <f t="shared" si="185"/>
        <v/>
      </c>
      <c r="O1735" s="2">
        <v>20</v>
      </c>
      <c r="P1735" s="3">
        <v>32</v>
      </c>
      <c r="Q1735" s="3">
        <f t="shared" si="186"/>
        <v>640</v>
      </c>
      <c r="R1735" s="3" t="str">
        <f t="shared" si="187"/>
        <v>ITA-zan SPA-32</v>
      </c>
      <c r="S1735" s="3" t="str">
        <f t="shared" si="188"/>
        <v>483</v>
      </c>
    </row>
    <row r="1736" spans="1:19" ht="12.75" customHeight="1" x14ac:dyDescent="0.3">
      <c r="A1736" s="2">
        <v>1738</v>
      </c>
      <c r="B1736" s="2" t="s">
        <v>834</v>
      </c>
      <c r="C1736" s="8" t="s">
        <v>8</v>
      </c>
      <c r="D1736" s="2" t="s">
        <v>72</v>
      </c>
      <c r="F1736" s="2">
        <v>30</v>
      </c>
      <c r="G1736" s="3">
        <v>25</v>
      </c>
      <c r="H1736" s="3" t="str">
        <f>IF(E1736="","non terminato","terminato")</f>
        <v>non terminato</v>
      </c>
      <c r="J1736" s="2">
        <v>1738</v>
      </c>
      <c r="K1736" s="2" t="str">
        <f t="shared" si="182"/>
        <v>L0308360</v>
      </c>
      <c r="L1736" s="2" t="str">
        <f t="shared" si="183"/>
        <v>ITA</v>
      </c>
      <c r="M1736" s="2" t="str">
        <f t="shared" si="184"/>
        <v>lollo SRL</v>
      </c>
      <c r="N1736" s="2" t="str">
        <f t="shared" si="185"/>
        <v/>
      </c>
      <c r="O1736" s="2">
        <v>30</v>
      </c>
      <c r="P1736" s="3">
        <v>25</v>
      </c>
      <c r="Q1736" s="3">
        <f t="shared" si="186"/>
        <v>750</v>
      </c>
      <c r="R1736" s="3" t="str">
        <f t="shared" si="187"/>
        <v>ITA-lollo SRL-25</v>
      </c>
      <c r="S1736" s="3" t="str">
        <f t="shared" si="188"/>
        <v>308</v>
      </c>
    </row>
    <row r="1737" spans="1:19" ht="12.75" customHeight="1" x14ac:dyDescent="0.3">
      <c r="A1737" s="2">
        <v>1739</v>
      </c>
      <c r="B1737" s="2" t="s">
        <v>835</v>
      </c>
      <c r="C1737" s="8" t="s">
        <v>8</v>
      </c>
      <c r="D1737" s="2" t="s">
        <v>33</v>
      </c>
      <c r="E1737" s="7" t="s">
        <v>10</v>
      </c>
      <c r="F1737" s="2">
        <v>0</v>
      </c>
      <c r="G1737" s="3">
        <v>23</v>
      </c>
      <c r="H1737" s="3" t="s">
        <v>10</v>
      </c>
      <c r="J1737" s="2">
        <v>1739</v>
      </c>
      <c r="K1737" s="2" t="str">
        <f t="shared" si="182"/>
        <v>L4127648</v>
      </c>
      <c r="L1737" s="2" t="str">
        <f t="shared" si="183"/>
        <v>ITA</v>
      </c>
      <c r="M1737" s="2" t="str">
        <f t="shared" si="184"/>
        <v>zan VETRI</v>
      </c>
      <c r="N1737" s="2" t="str">
        <f t="shared" si="185"/>
        <v>terminato</v>
      </c>
      <c r="O1737" s="2">
        <v>0</v>
      </c>
      <c r="P1737" s="3">
        <v>23</v>
      </c>
      <c r="Q1737" s="3" t="str">
        <f t="shared" si="186"/>
        <v/>
      </c>
      <c r="R1737" s="3" t="str">
        <f t="shared" si="187"/>
        <v>ITA-zan VETRI-23</v>
      </c>
      <c r="S1737" s="3" t="str">
        <f t="shared" si="188"/>
        <v>127</v>
      </c>
    </row>
    <row r="1738" spans="1:19" ht="12.75" customHeight="1" x14ac:dyDescent="0.3">
      <c r="A1738" s="2">
        <v>1740</v>
      </c>
      <c r="B1738" s="2" t="s">
        <v>836</v>
      </c>
      <c r="C1738" s="8" t="s">
        <v>8</v>
      </c>
      <c r="D1738" s="2" t="s">
        <v>9</v>
      </c>
      <c r="E1738" s="7" t="s">
        <v>10</v>
      </c>
      <c r="F1738" s="2">
        <v>0</v>
      </c>
      <c r="G1738" s="3">
        <v>22</v>
      </c>
      <c r="H1738" s="3" t="s">
        <v>10</v>
      </c>
      <c r="J1738" s="2">
        <v>1740</v>
      </c>
      <c r="K1738" s="2" t="str">
        <f t="shared" si="182"/>
        <v>G7748355</v>
      </c>
      <c r="L1738" s="2" t="str">
        <f t="shared" si="183"/>
        <v>ITA</v>
      </c>
      <c r="M1738" s="2" t="str">
        <f t="shared" si="184"/>
        <v>SG</v>
      </c>
      <c r="N1738" s="2" t="str">
        <f t="shared" si="185"/>
        <v>terminato</v>
      </c>
      <c r="O1738" s="2">
        <v>0</v>
      </c>
      <c r="P1738" s="3">
        <v>22</v>
      </c>
      <c r="Q1738" s="3" t="str">
        <f t="shared" si="186"/>
        <v/>
      </c>
      <c r="R1738" s="3" t="str">
        <f t="shared" si="187"/>
        <v>ITA-SG-22</v>
      </c>
      <c r="S1738" s="3" t="str">
        <f t="shared" si="188"/>
        <v>748</v>
      </c>
    </row>
    <row r="1739" spans="1:19" ht="12.75" customHeight="1" x14ac:dyDescent="0.3">
      <c r="A1739" s="2">
        <v>1741</v>
      </c>
      <c r="B1739" s="2" t="s">
        <v>837</v>
      </c>
      <c r="C1739" s="2" t="s">
        <v>13</v>
      </c>
      <c r="D1739" s="2" t="s">
        <v>12</v>
      </c>
      <c r="F1739" s="2">
        <v>20</v>
      </c>
      <c r="G1739" s="3">
        <v>38</v>
      </c>
      <c r="H1739" s="3" t="str">
        <f>IF(E1739="","non terminato","terminato")</f>
        <v>non terminato</v>
      </c>
      <c r="J1739" s="2">
        <v>1741</v>
      </c>
      <c r="K1739" s="2" t="str">
        <f t="shared" si="182"/>
        <v>M3893477</v>
      </c>
      <c r="L1739" s="2" t="str">
        <f t="shared" si="183"/>
        <v>EGY</v>
      </c>
      <c r="M1739" s="2" t="str">
        <f t="shared" si="184"/>
        <v>ccc order</v>
      </c>
      <c r="N1739" s="2" t="str">
        <f t="shared" si="185"/>
        <v/>
      </c>
      <c r="O1739" s="2">
        <v>20</v>
      </c>
      <c r="P1739" s="3">
        <v>38</v>
      </c>
      <c r="Q1739" s="3">
        <f t="shared" si="186"/>
        <v>760</v>
      </c>
      <c r="R1739" s="3" t="str">
        <f t="shared" si="187"/>
        <v>EGY-ccc order-38</v>
      </c>
      <c r="S1739" s="3" t="str">
        <f t="shared" si="188"/>
        <v>893</v>
      </c>
    </row>
    <row r="1740" spans="1:19" ht="12.75" customHeight="1" x14ac:dyDescent="0.3">
      <c r="A1740" s="2">
        <v>1742</v>
      </c>
      <c r="B1740" s="2" t="s">
        <v>837</v>
      </c>
      <c r="C1740" s="2" t="s">
        <v>13</v>
      </c>
      <c r="D1740" s="2" t="s">
        <v>12</v>
      </c>
      <c r="E1740" s="7" t="s">
        <v>10</v>
      </c>
      <c r="F1740" s="2">
        <v>0</v>
      </c>
      <c r="G1740" s="3">
        <v>40</v>
      </c>
      <c r="H1740" s="3" t="s">
        <v>10</v>
      </c>
      <c r="J1740" s="2">
        <v>1742</v>
      </c>
      <c r="K1740" s="2" t="str">
        <f t="shared" si="182"/>
        <v>M3893477</v>
      </c>
      <c r="L1740" s="2" t="str">
        <f t="shared" si="183"/>
        <v>EGY</v>
      </c>
      <c r="M1740" s="2" t="str">
        <f t="shared" si="184"/>
        <v>ccc order</v>
      </c>
      <c r="N1740" s="2" t="str">
        <f t="shared" si="185"/>
        <v>terminato</v>
      </c>
      <c r="O1740" s="2">
        <v>0</v>
      </c>
      <c r="P1740" s="3">
        <v>40</v>
      </c>
      <c r="Q1740" s="3" t="str">
        <f t="shared" si="186"/>
        <v/>
      </c>
      <c r="R1740" s="3" t="str">
        <f t="shared" si="187"/>
        <v>EGY-ccc order-40</v>
      </c>
      <c r="S1740" s="3" t="str">
        <f t="shared" si="188"/>
        <v>893</v>
      </c>
    </row>
    <row r="1741" spans="1:19" ht="12.75" customHeight="1" x14ac:dyDescent="0.3">
      <c r="A1741" s="2">
        <v>1743</v>
      </c>
      <c r="B1741" s="2" t="s">
        <v>838</v>
      </c>
      <c r="C1741" s="8" t="s">
        <v>8</v>
      </c>
      <c r="D1741" s="2" t="s">
        <v>33</v>
      </c>
      <c r="E1741" s="7" t="s">
        <v>10</v>
      </c>
      <c r="F1741" s="2">
        <v>0</v>
      </c>
      <c r="G1741" s="3">
        <v>21</v>
      </c>
      <c r="H1741" s="3" t="s">
        <v>10</v>
      </c>
      <c r="J1741" s="2">
        <v>1743</v>
      </c>
      <c r="K1741" s="2" t="str">
        <f t="shared" si="182"/>
        <v>C5217838</v>
      </c>
      <c r="L1741" s="2" t="str">
        <f t="shared" si="183"/>
        <v>ITA</v>
      </c>
      <c r="M1741" s="2" t="str">
        <f t="shared" si="184"/>
        <v>zan VETRI</v>
      </c>
      <c r="N1741" s="2" t="str">
        <f t="shared" si="185"/>
        <v>terminato</v>
      </c>
      <c r="O1741" s="2">
        <v>0</v>
      </c>
      <c r="P1741" s="3">
        <v>21</v>
      </c>
      <c r="Q1741" s="3" t="str">
        <f t="shared" si="186"/>
        <v/>
      </c>
      <c r="R1741" s="3" t="str">
        <f t="shared" si="187"/>
        <v>ITA-zan VETRI-21</v>
      </c>
      <c r="S1741" s="3" t="str">
        <f t="shared" si="188"/>
        <v>217</v>
      </c>
    </row>
    <row r="1742" spans="1:19" ht="12.75" customHeight="1" x14ac:dyDescent="0.3">
      <c r="A1742" s="2">
        <v>1744</v>
      </c>
      <c r="B1742" s="2" t="s">
        <v>839</v>
      </c>
      <c r="C1742" s="8" t="s">
        <v>8</v>
      </c>
      <c r="D1742" s="2" t="s">
        <v>9</v>
      </c>
      <c r="F1742" s="2">
        <v>30</v>
      </c>
      <c r="G1742" s="3">
        <v>40</v>
      </c>
      <c r="H1742" s="3" t="str">
        <f>IF(E1742="","non terminato","terminato")</f>
        <v>non terminato</v>
      </c>
      <c r="J1742" s="2">
        <v>1744</v>
      </c>
      <c r="K1742" s="2" t="str">
        <f t="shared" si="182"/>
        <v>N3648430</v>
      </c>
      <c r="L1742" s="2" t="str">
        <f t="shared" si="183"/>
        <v>ITA</v>
      </c>
      <c r="M1742" s="2" t="str">
        <f t="shared" si="184"/>
        <v>SG</v>
      </c>
      <c r="N1742" s="2" t="str">
        <f t="shared" si="185"/>
        <v/>
      </c>
      <c r="O1742" s="2">
        <v>30</v>
      </c>
      <c r="P1742" s="3">
        <v>40</v>
      </c>
      <c r="Q1742" s="3">
        <f t="shared" si="186"/>
        <v>1200</v>
      </c>
      <c r="R1742" s="3" t="str">
        <f t="shared" si="187"/>
        <v>ITA-SG-40</v>
      </c>
      <c r="S1742" s="3" t="str">
        <f t="shared" si="188"/>
        <v>648</v>
      </c>
    </row>
    <row r="1743" spans="1:19" ht="12.75" customHeight="1" x14ac:dyDescent="0.3">
      <c r="A1743" s="2">
        <v>1745</v>
      </c>
      <c r="B1743" s="2" t="s">
        <v>839</v>
      </c>
      <c r="C1743" s="8" t="s">
        <v>8</v>
      </c>
      <c r="D1743" s="2" t="s">
        <v>9</v>
      </c>
      <c r="E1743" s="7" t="s">
        <v>10</v>
      </c>
      <c r="F1743" s="2">
        <v>0</v>
      </c>
      <c r="G1743" s="3">
        <v>27</v>
      </c>
      <c r="H1743" s="3" t="s">
        <v>10</v>
      </c>
      <c r="J1743" s="2">
        <v>1745</v>
      </c>
      <c r="K1743" s="2" t="str">
        <f t="shared" si="182"/>
        <v>N3648430</v>
      </c>
      <c r="L1743" s="2" t="str">
        <f t="shared" si="183"/>
        <v>ITA</v>
      </c>
      <c r="M1743" s="2" t="str">
        <f t="shared" si="184"/>
        <v>SG</v>
      </c>
      <c r="N1743" s="2" t="str">
        <f t="shared" si="185"/>
        <v>terminato</v>
      </c>
      <c r="O1743" s="2">
        <v>0</v>
      </c>
      <c r="P1743" s="3">
        <v>27</v>
      </c>
      <c r="Q1743" s="3" t="str">
        <f t="shared" si="186"/>
        <v/>
      </c>
      <c r="R1743" s="3" t="str">
        <f t="shared" si="187"/>
        <v>ITA-SG-27</v>
      </c>
      <c r="S1743" s="3" t="str">
        <f t="shared" si="188"/>
        <v>648</v>
      </c>
    </row>
    <row r="1744" spans="1:19" ht="12.75" customHeight="1" x14ac:dyDescent="0.3">
      <c r="A1744" s="2">
        <v>1746</v>
      </c>
      <c r="B1744" s="2" t="s">
        <v>840</v>
      </c>
      <c r="C1744" s="8" t="s">
        <v>8</v>
      </c>
      <c r="D1744" s="2" t="s">
        <v>33</v>
      </c>
      <c r="F1744" s="2">
        <v>30</v>
      </c>
      <c r="G1744" s="3">
        <v>40</v>
      </c>
      <c r="H1744" s="3" t="str">
        <f>IF(E1744="","non terminato","terminato")</f>
        <v>non terminato</v>
      </c>
      <c r="J1744" s="2">
        <v>1746</v>
      </c>
      <c r="K1744" s="2" t="str">
        <f t="shared" si="182"/>
        <v>M9621864</v>
      </c>
      <c r="L1744" s="2" t="str">
        <f t="shared" si="183"/>
        <v>ITA</v>
      </c>
      <c r="M1744" s="2" t="str">
        <f t="shared" si="184"/>
        <v>zan VETRI</v>
      </c>
      <c r="N1744" s="2" t="str">
        <f t="shared" si="185"/>
        <v/>
      </c>
      <c r="O1744" s="2">
        <v>30</v>
      </c>
      <c r="P1744" s="3">
        <v>40</v>
      </c>
      <c r="Q1744" s="3">
        <f t="shared" si="186"/>
        <v>1200</v>
      </c>
      <c r="R1744" s="3" t="str">
        <f t="shared" si="187"/>
        <v>ITA-zan VETRI-40</v>
      </c>
      <c r="S1744" s="3" t="str">
        <f t="shared" si="188"/>
        <v>621</v>
      </c>
    </row>
    <row r="1745" spans="1:19" ht="12.75" customHeight="1" x14ac:dyDescent="0.3">
      <c r="A1745" s="2">
        <v>1747</v>
      </c>
      <c r="B1745" s="2" t="s">
        <v>840</v>
      </c>
      <c r="C1745" s="8" t="s">
        <v>8</v>
      </c>
      <c r="D1745" s="2" t="s">
        <v>33</v>
      </c>
      <c r="E1745" s="7" t="s">
        <v>10</v>
      </c>
      <c r="F1745" s="2">
        <v>0</v>
      </c>
      <c r="G1745" s="3">
        <v>20</v>
      </c>
      <c r="H1745" s="3" t="s">
        <v>10</v>
      </c>
      <c r="J1745" s="2">
        <v>1747</v>
      </c>
      <c r="K1745" s="2" t="str">
        <f t="shared" si="182"/>
        <v>M9621864</v>
      </c>
      <c r="L1745" s="2" t="str">
        <f t="shared" si="183"/>
        <v>ITA</v>
      </c>
      <c r="M1745" s="2" t="str">
        <f t="shared" si="184"/>
        <v>zan VETRI</v>
      </c>
      <c r="N1745" s="2" t="str">
        <f t="shared" si="185"/>
        <v>terminato</v>
      </c>
      <c r="O1745" s="2">
        <v>0</v>
      </c>
      <c r="P1745" s="3">
        <v>20</v>
      </c>
      <c r="Q1745" s="3" t="str">
        <f t="shared" si="186"/>
        <v/>
      </c>
      <c r="R1745" s="3" t="str">
        <f t="shared" si="187"/>
        <v>ITA-zan VETRI-20</v>
      </c>
      <c r="S1745" s="3" t="str">
        <f t="shared" si="188"/>
        <v>621</v>
      </c>
    </row>
    <row r="1746" spans="1:19" ht="12.75" customHeight="1" x14ac:dyDescent="0.3">
      <c r="A1746" s="2">
        <v>1748</v>
      </c>
      <c r="B1746" s="2" t="s">
        <v>841</v>
      </c>
      <c r="C1746" s="8" t="s">
        <v>8</v>
      </c>
      <c r="D1746" s="2" t="s">
        <v>44</v>
      </c>
      <c r="F1746" s="2">
        <v>20</v>
      </c>
      <c r="G1746" s="3">
        <v>40</v>
      </c>
      <c r="H1746" s="3" t="str">
        <f>IF(E1746="","non terminato","terminato")</f>
        <v>non terminato</v>
      </c>
      <c r="J1746" s="2">
        <v>1748</v>
      </c>
      <c r="K1746" s="2" t="str">
        <f t="shared" si="182"/>
        <v>L9527443</v>
      </c>
      <c r="L1746" s="2" t="str">
        <f t="shared" si="183"/>
        <v>ITA</v>
      </c>
      <c r="M1746" s="2" t="str">
        <f t="shared" si="184"/>
        <v>zan pin SPA</v>
      </c>
      <c r="N1746" s="2" t="str">
        <f t="shared" si="185"/>
        <v/>
      </c>
      <c r="O1746" s="2">
        <v>20</v>
      </c>
      <c r="P1746" s="3">
        <v>40</v>
      </c>
      <c r="Q1746" s="3">
        <f t="shared" si="186"/>
        <v>800</v>
      </c>
      <c r="R1746" s="3" t="str">
        <f t="shared" si="187"/>
        <v>ITA-zan pin SPA-40</v>
      </c>
      <c r="S1746" s="3" t="str">
        <f t="shared" si="188"/>
        <v>527</v>
      </c>
    </row>
    <row r="1747" spans="1:19" ht="12.75" customHeight="1" x14ac:dyDescent="0.3">
      <c r="A1747" s="2">
        <v>1749</v>
      </c>
      <c r="B1747" s="2" t="s">
        <v>841</v>
      </c>
      <c r="C1747" s="8" t="s">
        <v>8</v>
      </c>
      <c r="D1747" s="2" t="s">
        <v>44</v>
      </c>
      <c r="E1747" s="7" t="s">
        <v>10</v>
      </c>
      <c r="F1747" s="2">
        <v>0</v>
      </c>
      <c r="G1747" s="3">
        <v>15</v>
      </c>
      <c r="H1747" s="3" t="s">
        <v>10</v>
      </c>
      <c r="J1747" s="2">
        <v>1749</v>
      </c>
      <c r="K1747" s="2" t="str">
        <f t="shared" si="182"/>
        <v>L9527443</v>
      </c>
      <c r="L1747" s="2" t="str">
        <f t="shared" si="183"/>
        <v>ITA</v>
      </c>
      <c r="M1747" s="2" t="str">
        <f t="shared" si="184"/>
        <v>zan pin SPA</v>
      </c>
      <c r="N1747" s="2" t="str">
        <f t="shared" si="185"/>
        <v>terminato</v>
      </c>
      <c r="O1747" s="2">
        <v>0</v>
      </c>
      <c r="P1747" s="3">
        <v>15</v>
      </c>
      <c r="Q1747" s="3" t="str">
        <f t="shared" si="186"/>
        <v/>
      </c>
      <c r="R1747" s="3" t="str">
        <f t="shared" si="187"/>
        <v>ITA-zan pin SPA-15</v>
      </c>
      <c r="S1747" s="3" t="str">
        <f t="shared" si="188"/>
        <v>527</v>
      </c>
    </row>
    <row r="1748" spans="1:19" ht="12.75" customHeight="1" x14ac:dyDescent="0.3">
      <c r="A1748" s="2">
        <v>1750</v>
      </c>
      <c r="B1748" s="2" t="s">
        <v>842</v>
      </c>
      <c r="C1748" s="8" t="s">
        <v>8</v>
      </c>
      <c r="D1748" s="2" t="s">
        <v>44</v>
      </c>
      <c r="F1748" s="2">
        <v>20</v>
      </c>
      <c r="G1748" s="3">
        <v>25</v>
      </c>
      <c r="H1748" s="3" t="str">
        <f>IF(E1748="","non terminato","terminato")</f>
        <v>non terminato</v>
      </c>
      <c r="J1748" s="2">
        <v>1750</v>
      </c>
      <c r="K1748" s="2" t="str">
        <f t="shared" si="182"/>
        <v>C9049743</v>
      </c>
      <c r="L1748" s="2" t="str">
        <f t="shared" si="183"/>
        <v>ITA</v>
      </c>
      <c r="M1748" s="2" t="str">
        <f t="shared" si="184"/>
        <v>zan pin SPA</v>
      </c>
      <c r="N1748" s="2" t="str">
        <f t="shared" si="185"/>
        <v/>
      </c>
      <c r="O1748" s="2">
        <v>20</v>
      </c>
      <c r="P1748" s="3">
        <v>25</v>
      </c>
      <c r="Q1748" s="3">
        <f t="shared" si="186"/>
        <v>500</v>
      </c>
      <c r="R1748" s="3" t="str">
        <f t="shared" si="187"/>
        <v>ITA-zan pin SPA-25</v>
      </c>
      <c r="S1748" s="3" t="str">
        <f t="shared" si="188"/>
        <v>049</v>
      </c>
    </row>
    <row r="1749" spans="1:19" ht="12.75" customHeight="1" x14ac:dyDescent="0.3">
      <c r="A1749" s="2">
        <v>1751</v>
      </c>
      <c r="B1749" s="2" t="s">
        <v>842</v>
      </c>
      <c r="C1749" s="8" t="s">
        <v>8</v>
      </c>
      <c r="D1749" s="2" t="s">
        <v>44</v>
      </c>
      <c r="E1749" s="7" t="s">
        <v>10</v>
      </c>
      <c r="F1749" s="2">
        <v>0</v>
      </c>
      <c r="G1749" s="3">
        <v>39</v>
      </c>
      <c r="H1749" s="3" t="s">
        <v>10</v>
      </c>
      <c r="J1749" s="2">
        <v>1751</v>
      </c>
      <c r="K1749" s="2" t="str">
        <f t="shared" si="182"/>
        <v>C9049743</v>
      </c>
      <c r="L1749" s="2" t="str">
        <f t="shared" si="183"/>
        <v>ITA</v>
      </c>
      <c r="M1749" s="2" t="str">
        <f t="shared" si="184"/>
        <v>zan pin SPA</v>
      </c>
      <c r="N1749" s="2" t="str">
        <f t="shared" si="185"/>
        <v>terminato</v>
      </c>
      <c r="O1749" s="2">
        <v>0</v>
      </c>
      <c r="P1749" s="3">
        <v>39</v>
      </c>
      <c r="Q1749" s="3" t="str">
        <f t="shared" si="186"/>
        <v/>
      </c>
      <c r="R1749" s="3" t="str">
        <f t="shared" si="187"/>
        <v>ITA-zan pin SPA-39</v>
      </c>
      <c r="S1749" s="3" t="str">
        <f t="shared" si="188"/>
        <v>049</v>
      </c>
    </row>
    <row r="1750" spans="1:19" ht="12.75" customHeight="1" x14ac:dyDescent="0.3">
      <c r="A1750" s="2">
        <v>1752</v>
      </c>
      <c r="B1750" s="2" t="s">
        <v>843</v>
      </c>
      <c r="C1750" s="8" t="s">
        <v>8</v>
      </c>
      <c r="D1750" s="2" t="s">
        <v>44</v>
      </c>
      <c r="F1750" s="2">
        <v>20</v>
      </c>
      <c r="G1750" s="3">
        <v>35</v>
      </c>
      <c r="H1750" s="3" t="str">
        <f>IF(E1750="","non terminato","terminato")</f>
        <v>non terminato</v>
      </c>
      <c r="J1750" s="2">
        <v>1752</v>
      </c>
      <c r="K1750" s="2" t="str">
        <f t="shared" si="182"/>
        <v>L3644139</v>
      </c>
      <c r="L1750" s="2" t="str">
        <f t="shared" si="183"/>
        <v>ITA</v>
      </c>
      <c r="M1750" s="2" t="str">
        <f t="shared" si="184"/>
        <v>zan pin SPA</v>
      </c>
      <c r="N1750" s="2" t="str">
        <f t="shared" si="185"/>
        <v/>
      </c>
      <c r="O1750" s="2">
        <v>20</v>
      </c>
      <c r="P1750" s="3">
        <v>35</v>
      </c>
      <c r="Q1750" s="3">
        <f t="shared" si="186"/>
        <v>700</v>
      </c>
      <c r="R1750" s="3" t="str">
        <f t="shared" si="187"/>
        <v>ITA-zan pin SPA-35</v>
      </c>
      <c r="S1750" s="3" t="str">
        <f t="shared" si="188"/>
        <v>644</v>
      </c>
    </row>
    <row r="1751" spans="1:19" ht="12.75" customHeight="1" x14ac:dyDescent="0.3">
      <c r="A1751" s="2">
        <v>1753</v>
      </c>
      <c r="B1751" s="2" t="s">
        <v>843</v>
      </c>
      <c r="C1751" s="8" t="s">
        <v>8</v>
      </c>
      <c r="D1751" s="2" t="s">
        <v>44</v>
      </c>
      <c r="F1751" s="2">
        <v>30</v>
      </c>
      <c r="G1751" s="3">
        <v>18</v>
      </c>
      <c r="H1751" s="3" t="str">
        <f>IF(E1751="","non terminato","terminato")</f>
        <v>non terminato</v>
      </c>
      <c r="J1751" s="2">
        <v>1753</v>
      </c>
      <c r="K1751" s="2" t="str">
        <f t="shared" si="182"/>
        <v>L3644139</v>
      </c>
      <c r="L1751" s="2" t="str">
        <f t="shared" si="183"/>
        <v>ITA</v>
      </c>
      <c r="M1751" s="2" t="str">
        <f t="shared" si="184"/>
        <v>zan pin SPA</v>
      </c>
      <c r="N1751" s="2" t="str">
        <f t="shared" si="185"/>
        <v/>
      </c>
      <c r="O1751" s="2">
        <v>30</v>
      </c>
      <c r="P1751" s="3">
        <v>18</v>
      </c>
      <c r="Q1751" s="3">
        <f t="shared" si="186"/>
        <v>540</v>
      </c>
      <c r="R1751" s="3" t="str">
        <f t="shared" si="187"/>
        <v>ITA-zan pin SPA-18</v>
      </c>
      <c r="S1751" s="3" t="str">
        <f t="shared" si="188"/>
        <v>644</v>
      </c>
    </row>
    <row r="1752" spans="1:19" ht="12.75" customHeight="1" x14ac:dyDescent="0.3">
      <c r="A1752" s="2">
        <v>1754</v>
      </c>
      <c r="B1752" s="2" t="s">
        <v>843</v>
      </c>
      <c r="C1752" s="8" t="s">
        <v>8</v>
      </c>
      <c r="D1752" s="2" t="s">
        <v>44</v>
      </c>
      <c r="E1752" s="7" t="s">
        <v>10</v>
      </c>
      <c r="F1752" s="2">
        <v>0</v>
      </c>
      <c r="G1752" s="3">
        <v>25</v>
      </c>
      <c r="H1752" s="3" t="s">
        <v>10</v>
      </c>
      <c r="J1752" s="2">
        <v>1754</v>
      </c>
      <c r="K1752" s="2" t="str">
        <f t="shared" si="182"/>
        <v>L3644139</v>
      </c>
      <c r="L1752" s="2" t="str">
        <f t="shared" si="183"/>
        <v>ITA</v>
      </c>
      <c r="M1752" s="2" t="str">
        <f t="shared" si="184"/>
        <v>zan pin SPA</v>
      </c>
      <c r="N1752" s="2" t="str">
        <f t="shared" si="185"/>
        <v>terminato</v>
      </c>
      <c r="O1752" s="2">
        <v>0</v>
      </c>
      <c r="P1752" s="3">
        <v>25</v>
      </c>
      <c r="Q1752" s="3" t="str">
        <f t="shared" si="186"/>
        <v/>
      </c>
      <c r="R1752" s="3" t="str">
        <f t="shared" si="187"/>
        <v>ITA-zan pin SPA-25</v>
      </c>
      <c r="S1752" s="3" t="str">
        <f t="shared" si="188"/>
        <v>644</v>
      </c>
    </row>
    <row r="1753" spans="1:19" ht="12.75" customHeight="1" x14ac:dyDescent="0.3">
      <c r="A1753" s="2">
        <v>1755</v>
      </c>
      <c r="B1753" s="2" t="s">
        <v>844</v>
      </c>
      <c r="C1753" s="8" t="s">
        <v>8</v>
      </c>
      <c r="D1753" s="2" t="s">
        <v>94</v>
      </c>
      <c r="E1753" s="7" t="s">
        <v>10</v>
      </c>
      <c r="F1753" s="2">
        <v>0</v>
      </c>
      <c r="G1753" s="3">
        <v>32</v>
      </c>
      <c r="H1753" s="3" t="s">
        <v>10</v>
      </c>
      <c r="J1753" s="2">
        <v>1755</v>
      </c>
      <c r="K1753" s="2" t="str">
        <f t="shared" si="182"/>
        <v>G7425659</v>
      </c>
      <c r="L1753" s="2" t="str">
        <f t="shared" si="183"/>
        <v>ITA</v>
      </c>
      <c r="M1753" s="2" t="str">
        <f t="shared" si="184"/>
        <v>zan SPA</v>
      </c>
      <c r="N1753" s="2" t="str">
        <f t="shared" si="185"/>
        <v>terminato</v>
      </c>
      <c r="O1753" s="2">
        <v>0</v>
      </c>
      <c r="P1753" s="3">
        <v>32</v>
      </c>
      <c r="Q1753" s="3" t="str">
        <f t="shared" si="186"/>
        <v/>
      </c>
      <c r="R1753" s="3" t="str">
        <f t="shared" si="187"/>
        <v>ITA-zan SPA-32</v>
      </c>
      <c r="S1753" s="3" t="str">
        <f t="shared" si="188"/>
        <v>425</v>
      </c>
    </row>
    <row r="1754" spans="1:19" ht="12.75" customHeight="1" x14ac:dyDescent="0.3">
      <c r="A1754" s="2">
        <v>1756</v>
      </c>
      <c r="B1754" s="2" t="s">
        <v>844</v>
      </c>
      <c r="C1754" s="8" t="s">
        <v>8</v>
      </c>
      <c r="D1754" s="2" t="s">
        <v>94</v>
      </c>
      <c r="F1754" s="2">
        <v>20</v>
      </c>
      <c r="G1754" s="3">
        <v>35</v>
      </c>
      <c r="H1754" s="3" t="str">
        <f>IF(E1754="","non terminato","terminato")</f>
        <v>non terminato</v>
      </c>
      <c r="J1754" s="2">
        <v>1756</v>
      </c>
      <c r="K1754" s="2" t="str">
        <f t="shared" si="182"/>
        <v>G7425659</v>
      </c>
      <c r="L1754" s="2" t="str">
        <f t="shared" si="183"/>
        <v>ITA</v>
      </c>
      <c r="M1754" s="2" t="str">
        <f t="shared" si="184"/>
        <v>zan SPA</v>
      </c>
      <c r="N1754" s="2" t="str">
        <f t="shared" si="185"/>
        <v/>
      </c>
      <c r="O1754" s="2">
        <v>20</v>
      </c>
      <c r="P1754" s="3">
        <v>35</v>
      </c>
      <c r="Q1754" s="3">
        <f t="shared" si="186"/>
        <v>700</v>
      </c>
      <c r="R1754" s="3" t="str">
        <f t="shared" si="187"/>
        <v>ITA-zan SPA-35</v>
      </c>
      <c r="S1754" s="3" t="str">
        <f t="shared" si="188"/>
        <v>425</v>
      </c>
    </row>
    <row r="1755" spans="1:19" ht="12.75" customHeight="1" x14ac:dyDescent="0.3">
      <c r="A1755" s="2">
        <v>1757</v>
      </c>
      <c r="B1755" s="2" t="s">
        <v>844</v>
      </c>
      <c r="C1755" s="8" t="s">
        <v>8</v>
      </c>
      <c r="D1755" s="2" t="s">
        <v>94</v>
      </c>
      <c r="F1755" s="2">
        <v>30</v>
      </c>
      <c r="G1755" s="3">
        <v>40</v>
      </c>
      <c r="H1755" s="3" t="str">
        <f>IF(E1755="","non terminato","terminato")</f>
        <v>non terminato</v>
      </c>
      <c r="J1755" s="2">
        <v>1757</v>
      </c>
      <c r="K1755" s="2" t="str">
        <f t="shared" si="182"/>
        <v>G7425659</v>
      </c>
      <c r="L1755" s="2" t="str">
        <f t="shared" si="183"/>
        <v>ITA</v>
      </c>
      <c r="M1755" s="2" t="str">
        <f t="shared" si="184"/>
        <v>zan SPA</v>
      </c>
      <c r="N1755" s="2" t="str">
        <f t="shared" si="185"/>
        <v/>
      </c>
      <c r="O1755" s="2">
        <v>30</v>
      </c>
      <c r="P1755" s="3">
        <v>40</v>
      </c>
      <c r="Q1755" s="3">
        <f t="shared" si="186"/>
        <v>1200</v>
      </c>
      <c r="R1755" s="3" t="str">
        <f t="shared" si="187"/>
        <v>ITA-zan SPA-40</v>
      </c>
      <c r="S1755" s="3" t="str">
        <f t="shared" si="188"/>
        <v>425</v>
      </c>
    </row>
    <row r="1756" spans="1:19" ht="12.75" customHeight="1" x14ac:dyDescent="0.3">
      <c r="A1756" s="2">
        <v>1758</v>
      </c>
      <c r="B1756" s="2" t="s">
        <v>845</v>
      </c>
      <c r="C1756" s="8" t="s">
        <v>8</v>
      </c>
      <c r="D1756" s="2" t="s">
        <v>33</v>
      </c>
      <c r="E1756" s="7" t="s">
        <v>10</v>
      </c>
      <c r="F1756" s="2">
        <v>0</v>
      </c>
      <c r="G1756" s="3">
        <v>17</v>
      </c>
      <c r="H1756" s="3" t="s">
        <v>10</v>
      </c>
      <c r="J1756" s="2">
        <v>1758</v>
      </c>
      <c r="K1756" s="2" t="str">
        <f t="shared" si="182"/>
        <v>G5866183</v>
      </c>
      <c r="L1756" s="2" t="str">
        <f t="shared" si="183"/>
        <v>ITA</v>
      </c>
      <c r="M1756" s="2" t="str">
        <f t="shared" si="184"/>
        <v>zan VETRI</v>
      </c>
      <c r="N1756" s="2" t="str">
        <f t="shared" si="185"/>
        <v>terminato</v>
      </c>
      <c r="O1756" s="2">
        <v>0</v>
      </c>
      <c r="P1756" s="3">
        <v>17</v>
      </c>
      <c r="Q1756" s="3" t="str">
        <f t="shared" si="186"/>
        <v/>
      </c>
      <c r="R1756" s="3" t="str">
        <f t="shared" si="187"/>
        <v>ITA-zan VETRI-17</v>
      </c>
      <c r="S1756" s="3" t="str">
        <f t="shared" si="188"/>
        <v>866</v>
      </c>
    </row>
    <row r="1757" spans="1:19" ht="12.75" customHeight="1" x14ac:dyDescent="0.3">
      <c r="A1757" s="2">
        <v>1759</v>
      </c>
      <c r="B1757" s="2" t="s">
        <v>846</v>
      </c>
      <c r="C1757" s="8" t="s">
        <v>8</v>
      </c>
      <c r="D1757" s="2" t="s">
        <v>9</v>
      </c>
      <c r="F1757" s="2">
        <v>20</v>
      </c>
      <c r="G1757" s="3">
        <v>22</v>
      </c>
      <c r="H1757" s="3" t="str">
        <f>IF(E1757="","non terminato","terminato")</f>
        <v>non terminato</v>
      </c>
      <c r="J1757" s="2">
        <v>1759</v>
      </c>
      <c r="K1757" s="2" t="str">
        <f t="shared" si="182"/>
        <v>M6049070</v>
      </c>
      <c r="L1757" s="2" t="str">
        <f t="shared" si="183"/>
        <v>ITA</v>
      </c>
      <c r="M1757" s="2" t="str">
        <f t="shared" si="184"/>
        <v>SG</v>
      </c>
      <c r="N1757" s="2" t="str">
        <f t="shared" si="185"/>
        <v/>
      </c>
      <c r="O1757" s="2">
        <v>20</v>
      </c>
      <c r="P1757" s="3">
        <v>22</v>
      </c>
      <c r="Q1757" s="3">
        <f t="shared" si="186"/>
        <v>440</v>
      </c>
      <c r="R1757" s="3" t="str">
        <f t="shared" si="187"/>
        <v>ITA-SG-22</v>
      </c>
      <c r="S1757" s="3" t="str">
        <f t="shared" si="188"/>
        <v>049</v>
      </c>
    </row>
    <row r="1758" spans="1:19" ht="12.75" customHeight="1" x14ac:dyDescent="0.3">
      <c r="A1758" s="2">
        <v>1760</v>
      </c>
      <c r="B1758" s="2" t="s">
        <v>846</v>
      </c>
      <c r="C1758" s="8" t="s">
        <v>8</v>
      </c>
      <c r="D1758" s="2" t="s">
        <v>9</v>
      </c>
      <c r="E1758" s="7" t="s">
        <v>10</v>
      </c>
      <c r="F1758" s="2">
        <v>0</v>
      </c>
      <c r="G1758" s="3">
        <v>36</v>
      </c>
      <c r="H1758" s="3" t="s">
        <v>10</v>
      </c>
      <c r="J1758" s="2">
        <v>1760</v>
      </c>
      <c r="K1758" s="2" t="str">
        <f t="shared" si="182"/>
        <v>M6049070</v>
      </c>
      <c r="L1758" s="2" t="str">
        <f t="shared" si="183"/>
        <v>ITA</v>
      </c>
      <c r="M1758" s="2" t="str">
        <f t="shared" si="184"/>
        <v>SG</v>
      </c>
      <c r="N1758" s="2" t="str">
        <f t="shared" si="185"/>
        <v>terminato</v>
      </c>
      <c r="O1758" s="2">
        <v>0</v>
      </c>
      <c r="P1758" s="3">
        <v>36</v>
      </c>
      <c r="Q1758" s="3" t="str">
        <f t="shared" si="186"/>
        <v/>
      </c>
      <c r="R1758" s="3" t="str">
        <f t="shared" si="187"/>
        <v>ITA-SG-36</v>
      </c>
      <c r="S1758" s="3" t="str">
        <f t="shared" si="188"/>
        <v>049</v>
      </c>
    </row>
    <row r="1759" spans="1:19" ht="12.75" customHeight="1" x14ac:dyDescent="0.3">
      <c r="A1759" s="2">
        <v>1761</v>
      </c>
      <c r="B1759" s="2" t="s">
        <v>846</v>
      </c>
      <c r="C1759" s="8" t="s">
        <v>8</v>
      </c>
      <c r="D1759" s="2" t="s">
        <v>9</v>
      </c>
      <c r="F1759" s="2">
        <v>20</v>
      </c>
      <c r="G1759" s="3">
        <v>11</v>
      </c>
      <c r="H1759" s="3" t="str">
        <f>IF(E1759="","non terminato","terminato")</f>
        <v>non terminato</v>
      </c>
      <c r="J1759" s="2">
        <v>1761</v>
      </c>
      <c r="K1759" s="2" t="str">
        <f t="shared" si="182"/>
        <v>M6049070</v>
      </c>
      <c r="L1759" s="2" t="str">
        <f t="shared" si="183"/>
        <v>ITA</v>
      </c>
      <c r="M1759" s="2" t="str">
        <f t="shared" si="184"/>
        <v>SG</v>
      </c>
      <c r="N1759" s="2" t="str">
        <f t="shared" si="185"/>
        <v/>
      </c>
      <c r="O1759" s="2">
        <v>20</v>
      </c>
      <c r="P1759" s="3">
        <v>11</v>
      </c>
      <c r="Q1759" s="3">
        <f t="shared" si="186"/>
        <v>220</v>
      </c>
      <c r="R1759" s="3" t="str">
        <f t="shared" si="187"/>
        <v>ITA-SG-11</v>
      </c>
      <c r="S1759" s="3" t="str">
        <f t="shared" si="188"/>
        <v>049</v>
      </c>
    </row>
    <row r="1760" spans="1:19" ht="12.75" customHeight="1" x14ac:dyDescent="0.3">
      <c r="A1760" s="2">
        <v>1762</v>
      </c>
      <c r="B1760" s="2" t="s">
        <v>846</v>
      </c>
      <c r="C1760" s="8" t="s">
        <v>8</v>
      </c>
      <c r="D1760" s="2" t="s">
        <v>9</v>
      </c>
      <c r="F1760" s="2">
        <v>30</v>
      </c>
      <c r="G1760" s="3">
        <v>40</v>
      </c>
      <c r="H1760" s="3" t="str">
        <f>IF(E1760="","non terminato","terminato")</f>
        <v>non terminato</v>
      </c>
      <c r="J1760" s="2">
        <v>1762</v>
      </c>
      <c r="K1760" s="2" t="str">
        <f t="shared" si="182"/>
        <v>M6049070</v>
      </c>
      <c r="L1760" s="2" t="str">
        <f t="shared" si="183"/>
        <v>ITA</v>
      </c>
      <c r="M1760" s="2" t="str">
        <f t="shared" si="184"/>
        <v>SG</v>
      </c>
      <c r="N1760" s="2" t="str">
        <f t="shared" si="185"/>
        <v/>
      </c>
      <c r="O1760" s="2">
        <v>30</v>
      </c>
      <c r="P1760" s="3">
        <v>40</v>
      </c>
      <c r="Q1760" s="3">
        <f t="shared" si="186"/>
        <v>1200</v>
      </c>
      <c r="R1760" s="3" t="str">
        <f t="shared" si="187"/>
        <v>ITA-SG-40</v>
      </c>
      <c r="S1760" s="3" t="str">
        <f t="shared" si="188"/>
        <v>049</v>
      </c>
    </row>
    <row r="1761" spans="1:19" ht="12.75" customHeight="1" x14ac:dyDescent="0.3">
      <c r="A1761" s="2">
        <v>1763</v>
      </c>
      <c r="B1761" s="2" t="s">
        <v>847</v>
      </c>
      <c r="C1761" s="8" t="s">
        <v>8</v>
      </c>
      <c r="D1761" s="2" t="s">
        <v>44</v>
      </c>
      <c r="E1761" s="7" t="s">
        <v>10</v>
      </c>
      <c r="F1761" s="2">
        <v>0</v>
      </c>
      <c r="G1761" s="3">
        <v>25</v>
      </c>
      <c r="H1761" s="3" t="s">
        <v>10</v>
      </c>
      <c r="J1761" s="2">
        <v>1763</v>
      </c>
      <c r="K1761" s="2" t="str">
        <f t="shared" si="182"/>
        <v>A5542271</v>
      </c>
      <c r="L1761" s="2" t="str">
        <f t="shared" si="183"/>
        <v>ITA</v>
      </c>
      <c r="M1761" s="2" t="str">
        <f t="shared" si="184"/>
        <v>zan pin SPA</v>
      </c>
      <c r="N1761" s="2" t="str">
        <f t="shared" si="185"/>
        <v>terminato</v>
      </c>
      <c r="O1761" s="2">
        <v>0</v>
      </c>
      <c r="P1761" s="3">
        <v>25</v>
      </c>
      <c r="Q1761" s="3" t="str">
        <f t="shared" si="186"/>
        <v/>
      </c>
      <c r="R1761" s="3" t="str">
        <f t="shared" si="187"/>
        <v>ITA-zan pin SPA-25</v>
      </c>
      <c r="S1761" s="3" t="str">
        <f t="shared" si="188"/>
        <v>542</v>
      </c>
    </row>
    <row r="1762" spans="1:19" ht="12.75" customHeight="1" x14ac:dyDescent="0.3">
      <c r="A1762" s="2">
        <v>1764</v>
      </c>
      <c r="B1762" s="2" t="s">
        <v>848</v>
      </c>
      <c r="C1762" s="8" t="s">
        <v>8</v>
      </c>
      <c r="D1762" s="2" t="s">
        <v>190</v>
      </c>
      <c r="F1762" s="2">
        <v>30</v>
      </c>
      <c r="G1762" s="3">
        <v>23</v>
      </c>
      <c r="H1762" s="3" t="str">
        <f>IF(E1762="","non terminato","terminato")</f>
        <v>non terminato</v>
      </c>
      <c r="J1762" s="2">
        <v>1764</v>
      </c>
      <c r="K1762" s="2" t="str">
        <f t="shared" si="182"/>
        <v>M2539714</v>
      </c>
      <c r="L1762" s="2" t="str">
        <f t="shared" si="183"/>
        <v>ITA</v>
      </c>
      <c r="M1762" s="2" t="str">
        <f t="shared" si="184"/>
        <v>ECOpin S.R.L.</v>
      </c>
      <c r="N1762" s="2" t="str">
        <f t="shared" si="185"/>
        <v/>
      </c>
      <c r="O1762" s="2">
        <v>30</v>
      </c>
      <c r="P1762" s="3">
        <v>23</v>
      </c>
      <c r="Q1762" s="3">
        <f t="shared" si="186"/>
        <v>690</v>
      </c>
      <c r="R1762" s="3" t="str">
        <f t="shared" si="187"/>
        <v>ITA-ECOpin S.R.L.-23</v>
      </c>
      <c r="S1762" s="3" t="str">
        <f t="shared" si="188"/>
        <v>539</v>
      </c>
    </row>
    <row r="1763" spans="1:19" ht="12.75" customHeight="1" x14ac:dyDescent="0.3">
      <c r="A1763" s="2">
        <v>1765</v>
      </c>
      <c r="B1763" s="2" t="s">
        <v>848</v>
      </c>
      <c r="C1763" s="8" t="s">
        <v>8</v>
      </c>
      <c r="D1763" s="2" t="s">
        <v>190</v>
      </c>
      <c r="F1763" s="2">
        <v>20</v>
      </c>
      <c r="G1763" s="3">
        <v>25</v>
      </c>
      <c r="H1763" s="3" t="str">
        <f>IF(E1763="","non terminato","terminato")</f>
        <v>non terminato</v>
      </c>
      <c r="J1763" s="2">
        <v>1765</v>
      </c>
      <c r="K1763" s="2" t="str">
        <f t="shared" si="182"/>
        <v>M2539714</v>
      </c>
      <c r="L1763" s="2" t="str">
        <f t="shared" si="183"/>
        <v>ITA</v>
      </c>
      <c r="M1763" s="2" t="str">
        <f t="shared" si="184"/>
        <v>ECOpin S.R.L.</v>
      </c>
      <c r="N1763" s="2" t="str">
        <f t="shared" si="185"/>
        <v/>
      </c>
      <c r="O1763" s="2">
        <v>20</v>
      </c>
      <c r="P1763" s="3">
        <v>25</v>
      </c>
      <c r="Q1763" s="3">
        <f t="shared" si="186"/>
        <v>500</v>
      </c>
      <c r="R1763" s="3" t="str">
        <f t="shared" si="187"/>
        <v>ITA-ECOpin S.R.L.-25</v>
      </c>
      <c r="S1763" s="3" t="str">
        <f t="shared" si="188"/>
        <v>539</v>
      </c>
    </row>
    <row r="1764" spans="1:19" ht="12.75" customHeight="1" x14ac:dyDescent="0.3">
      <c r="A1764" s="2">
        <v>1766</v>
      </c>
      <c r="B1764" s="2" t="s">
        <v>848</v>
      </c>
      <c r="C1764" s="8" t="s">
        <v>8</v>
      </c>
      <c r="D1764" s="2" t="s">
        <v>190</v>
      </c>
      <c r="E1764" s="7" t="s">
        <v>10</v>
      </c>
      <c r="F1764" s="2">
        <v>0</v>
      </c>
      <c r="G1764" s="3">
        <v>36</v>
      </c>
      <c r="H1764" s="3" t="s">
        <v>10</v>
      </c>
      <c r="J1764" s="2">
        <v>1766</v>
      </c>
      <c r="K1764" s="2" t="str">
        <f t="shared" si="182"/>
        <v>M2539714</v>
      </c>
      <c r="L1764" s="2" t="str">
        <f t="shared" si="183"/>
        <v>ITA</v>
      </c>
      <c r="M1764" s="2" t="str">
        <f t="shared" si="184"/>
        <v>ECOpin S.R.L.</v>
      </c>
      <c r="N1764" s="2" t="str">
        <f t="shared" si="185"/>
        <v>terminato</v>
      </c>
      <c r="O1764" s="2">
        <v>0</v>
      </c>
      <c r="P1764" s="3">
        <v>36</v>
      </c>
      <c r="Q1764" s="3" t="str">
        <f t="shared" si="186"/>
        <v/>
      </c>
      <c r="R1764" s="3" t="str">
        <f t="shared" si="187"/>
        <v>ITA-ECOpin S.R.L.-36</v>
      </c>
      <c r="S1764" s="3" t="str">
        <f t="shared" si="188"/>
        <v>539</v>
      </c>
    </row>
    <row r="1765" spans="1:19" ht="12.75" customHeight="1" x14ac:dyDescent="0.3">
      <c r="A1765" s="2">
        <v>1767</v>
      </c>
      <c r="B1765" s="2" t="s">
        <v>849</v>
      </c>
      <c r="C1765" s="8" t="s">
        <v>8</v>
      </c>
      <c r="D1765" s="2" t="s">
        <v>9</v>
      </c>
      <c r="E1765" s="7" t="s">
        <v>10</v>
      </c>
      <c r="F1765" s="2">
        <v>0</v>
      </c>
      <c r="G1765" s="3">
        <v>39</v>
      </c>
      <c r="H1765" s="3" t="s">
        <v>10</v>
      </c>
      <c r="J1765" s="2">
        <v>1767</v>
      </c>
      <c r="K1765" s="2" t="str">
        <f t="shared" si="182"/>
        <v>G9781215</v>
      </c>
      <c r="L1765" s="2" t="str">
        <f t="shared" si="183"/>
        <v>ITA</v>
      </c>
      <c r="M1765" s="2" t="str">
        <f t="shared" si="184"/>
        <v>SG</v>
      </c>
      <c r="N1765" s="2" t="str">
        <f t="shared" si="185"/>
        <v>terminato</v>
      </c>
      <c r="O1765" s="2">
        <v>0</v>
      </c>
      <c r="P1765" s="3">
        <v>39</v>
      </c>
      <c r="Q1765" s="3" t="str">
        <f t="shared" si="186"/>
        <v/>
      </c>
      <c r="R1765" s="3" t="str">
        <f t="shared" si="187"/>
        <v>ITA-SG-39</v>
      </c>
      <c r="S1765" s="3" t="str">
        <f t="shared" si="188"/>
        <v>781</v>
      </c>
    </row>
    <row r="1766" spans="1:19" ht="12.75" customHeight="1" x14ac:dyDescent="0.3">
      <c r="A1766" s="2">
        <v>1768</v>
      </c>
      <c r="B1766" s="2" t="s">
        <v>850</v>
      </c>
      <c r="C1766" s="8" t="s">
        <v>8</v>
      </c>
      <c r="D1766" s="2" t="s">
        <v>44</v>
      </c>
      <c r="E1766" s="7" t="s">
        <v>10</v>
      </c>
      <c r="F1766" s="2">
        <v>0</v>
      </c>
      <c r="G1766" s="3">
        <v>29</v>
      </c>
      <c r="H1766" s="3" t="s">
        <v>10</v>
      </c>
      <c r="J1766" s="2">
        <v>1768</v>
      </c>
      <c r="K1766" s="2" t="str">
        <f t="shared" si="182"/>
        <v>L7901134</v>
      </c>
      <c r="L1766" s="2" t="str">
        <f t="shared" si="183"/>
        <v>ITA</v>
      </c>
      <c r="M1766" s="2" t="str">
        <f t="shared" si="184"/>
        <v>zan pin SPA</v>
      </c>
      <c r="N1766" s="2" t="str">
        <f t="shared" si="185"/>
        <v>terminato</v>
      </c>
      <c r="O1766" s="2">
        <v>0</v>
      </c>
      <c r="P1766" s="3">
        <v>29</v>
      </c>
      <c r="Q1766" s="3" t="str">
        <f t="shared" si="186"/>
        <v/>
      </c>
      <c r="R1766" s="3" t="str">
        <f t="shared" si="187"/>
        <v>ITA-zan pin SPA-29</v>
      </c>
      <c r="S1766" s="3" t="str">
        <f t="shared" si="188"/>
        <v>901</v>
      </c>
    </row>
    <row r="1767" spans="1:19" ht="12.75" customHeight="1" x14ac:dyDescent="0.3">
      <c r="A1767" s="2">
        <v>1769</v>
      </c>
      <c r="B1767" s="2" t="s">
        <v>851</v>
      </c>
      <c r="C1767" s="8" t="s">
        <v>8</v>
      </c>
      <c r="D1767" s="2" t="s">
        <v>72</v>
      </c>
      <c r="F1767" s="2">
        <v>20</v>
      </c>
      <c r="G1767" s="3">
        <v>28</v>
      </c>
      <c r="H1767" s="3" t="str">
        <f>IF(E1767="","non terminato","terminato")</f>
        <v>non terminato</v>
      </c>
      <c r="J1767" s="2">
        <v>1769</v>
      </c>
      <c r="K1767" s="2" t="str">
        <f t="shared" si="182"/>
        <v>N7994674</v>
      </c>
      <c r="L1767" s="2" t="str">
        <f t="shared" si="183"/>
        <v>ITA</v>
      </c>
      <c r="M1767" s="2" t="str">
        <f t="shared" si="184"/>
        <v>lollo SRL</v>
      </c>
      <c r="N1767" s="2" t="str">
        <f t="shared" si="185"/>
        <v/>
      </c>
      <c r="O1767" s="2">
        <v>20</v>
      </c>
      <c r="P1767" s="3">
        <v>28</v>
      </c>
      <c r="Q1767" s="3">
        <f t="shared" si="186"/>
        <v>560</v>
      </c>
      <c r="R1767" s="3" t="str">
        <f t="shared" si="187"/>
        <v>ITA-lollo SRL-28</v>
      </c>
      <c r="S1767" s="3" t="str">
        <f t="shared" si="188"/>
        <v>994</v>
      </c>
    </row>
    <row r="1768" spans="1:19" ht="12.75" customHeight="1" x14ac:dyDescent="0.3">
      <c r="A1768" s="2">
        <v>1770</v>
      </c>
      <c r="B1768" s="2" t="s">
        <v>851</v>
      </c>
      <c r="C1768" s="8" t="s">
        <v>8</v>
      </c>
      <c r="D1768" s="2" t="s">
        <v>72</v>
      </c>
      <c r="E1768" s="7" t="s">
        <v>10</v>
      </c>
      <c r="F1768" s="2">
        <v>0</v>
      </c>
      <c r="G1768" s="3">
        <v>19</v>
      </c>
      <c r="H1768" s="3" t="s">
        <v>10</v>
      </c>
      <c r="J1768" s="2">
        <v>1770</v>
      </c>
      <c r="K1768" s="2" t="str">
        <f t="shared" si="182"/>
        <v>N7994674</v>
      </c>
      <c r="L1768" s="2" t="str">
        <f t="shared" si="183"/>
        <v>ITA</v>
      </c>
      <c r="M1768" s="2" t="str">
        <f t="shared" si="184"/>
        <v>lollo SRL</v>
      </c>
      <c r="N1768" s="2" t="str">
        <f t="shared" si="185"/>
        <v>terminato</v>
      </c>
      <c r="O1768" s="2">
        <v>0</v>
      </c>
      <c r="P1768" s="3">
        <v>19</v>
      </c>
      <c r="Q1768" s="3" t="str">
        <f t="shared" si="186"/>
        <v/>
      </c>
      <c r="R1768" s="3" t="str">
        <f t="shared" si="187"/>
        <v>ITA-lollo SRL-19</v>
      </c>
      <c r="S1768" s="3" t="str">
        <f t="shared" si="188"/>
        <v>994</v>
      </c>
    </row>
    <row r="1769" spans="1:19" ht="12.75" customHeight="1" x14ac:dyDescent="0.3">
      <c r="A1769" s="2">
        <v>1771</v>
      </c>
      <c r="B1769" s="2" t="s">
        <v>852</v>
      </c>
      <c r="C1769" s="8" t="s">
        <v>8</v>
      </c>
      <c r="D1769" s="2" t="s">
        <v>9</v>
      </c>
      <c r="E1769" s="7" t="s">
        <v>10</v>
      </c>
      <c r="F1769" s="2">
        <v>0</v>
      </c>
      <c r="G1769" s="3">
        <v>28</v>
      </c>
      <c r="H1769" s="3" t="s">
        <v>10</v>
      </c>
      <c r="J1769" s="2">
        <v>1771</v>
      </c>
      <c r="K1769" s="2" t="str">
        <f t="shared" si="182"/>
        <v>M6046717</v>
      </c>
      <c r="L1769" s="2" t="str">
        <f t="shared" si="183"/>
        <v>ITA</v>
      </c>
      <c r="M1769" s="2" t="str">
        <f t="shared" si="184"/>
        <v>SG</v>
      </c>
      <c r="N1769" s="2" t="str">
        <f t="shared" si="185"/>
        <v>terminato</v>
      </c>
      <c r="O1769" s="2">
        <v>0</v>
      </c>
      <c r="P1769" s="3">
        <v>28</v>
      </c>
      <c r="Q1769" s="3" t="str">
        <f t="shared" si="186"/>
        <v/>
      </c>
      <c r="R1769" s="3" t="str">
        <f t="shared" si="187"/>
        <v>ITA-SG-28</v>
      </c>
      <c r="S1769" s="3" t="str">
        <f t="shared" si="188"/>
        <v>046</v>
      </c>
    </row>
    <row r="1770" spans="1:19" ht="12.75" customHeight="1" x14ac:dyDescent="0.3">
      <c r="A1770" s="2">
        <v>1772</v>
      </c>
      <c r="B1770" s="2" t="s">
        <v>853</v>
      </c>
      <c r="C1770" s="8" t="s">
        <v>8</v>
      </c>
      <c r="D1770" s="2" t="s">
        <v>9</v>
      </c>
      <c r="E1770" s="7" t="s">
        <v>10</v>
      </c>
      <c r="F1770" s="2">
        <v>0</v>
      </c>
      <c r="G1770" s="3">
        <v>26</v>
      </c>
      <c r="H1770" s="3" t="s">
        <v>10</v>
      </c>
      <c r="J1770" s="2">
        <v>1772</v>
      </c>
      <c r="K1770" s="2" t="str">
        <f t="shared" si="182"/>
        <v>M2011817</v>
      </c>
      <c r="L1770" s="2" t="str">
        <f t="shared" si="183"/>
        <v>ITA</v>
      </c>
      <c r="M1770" s="2" t="str">
        <f t="shared" si="184"/>
        <v>SG</v>
      </c>
      <c r="N1770" s="2" t="str">
        <f t="shared" si="185"/>
        <v>terminato</v>
      </c>
      <c r="O1770" s="2">
        <v>0</v>
      </c>
      <c r="P1770" s="3">
        <v>26</v>
      </c>
      <c r="Q1770" s="3" t="str">
        <f t="shared" si="186"/>
        <v/>
      </c>
      <c r="R1770" s="3" t="str">
        <f t="shared" si="187"/>
        <v>ITA-SG-26</v>
      </c>
      <c r="S1770" s="3" t="str">
        <f t="shared" si="188"/>
        <v>011</v>
      </c>
    </row>
    <row r="1771" spans="1:19" ht="12.75" customHeight="1" x14ac:dyDescent="0.3">
      <c r="A1771" s="2">
        <v>1773</v>
      </c>
      <c r="B1771" s="2" t="s">
        <v>853</v>
      </c>
      <c r="C1771" s="8" t="s">
        <v>8</v>
      </c>
      <c r="D1771" s="2" t="s">
        <v>9</v>
      </c>
      <c r="F1771" s="2">
        <v>20</v>
      </c>
      <c r="G1771" s="3">
        <v>28</v>
      </c>
      <c r="H1771" s="3" t="str">
        <f>IF(E1771="","non terminato","terminato")</f>
        <v>non terminato</v>
      </c>
      <c r="J1771" s="2">
        <v>1773</v>
      </c>
      <c r="K1771" s="2" t="str">
        <f t="shared" si="182"/>
        <v>M2011817</v>
      </c>
      <c r="L1771" s="2" t="str">
        <f t="shared" si="183"/>
        <v>ITA</v>
      </c>
      <c r="M1771" s="2" t="str">
        <f t="shared" si="184"/>
        <v>SG</v>
      </c>
      <c r="N1771" s="2" t="str">
        <f t="shared" si="185"/>
        <v/>
      </c>
      <c r="O1771" s="2">
        <v>20</v>
      </c>
      <c r="P1771" s="3">
        <v>28</v>
      </c>
      <c r="Q1771" s="3">
        <f t="shared" si="186"/>
        <v>560</v>
      </c>
      <c r="R1771" s="3" t="str">
        <f t="shared" si="187"/>
        <v>ITA-SG-28</v>
      </c>
      <c r="S1771" s="3" t="str">
        <f t="shared" si="188"/>
        <v>011</v>
      </c>
    </row>
    <row r="1772" spans="1:19" ht="12.75" customHeight="1" x14ac:dyDescent="0.3">
      <c r="A1772" s="2">
        <v>1774</v>
      </c>
      <c r="B1772" s="2" t="s">
        <v>853</v>
      </c>
      <c r="C1772" s="8" t="s">
        <v>8</v>
      </c>
      <c r="D1772" s="2" t="s">
        <v>9</v>
      </c>
      <c r="F1772" s="2">
        <v>30</v>
      </c>
      <c r="G1772" s="3">
        <v>20</v>
      </c>
      <c r="H1772" s="3" t="str">
        <f>IF(E1772="","non terminato","terminato")</f>
        <v>non terminato</v>
      </c>
      <c r="J1772" s="2">
        <v>1774</v>
      </c>
      <c r="K1772" s="2" t="str">
        <f t="shared" si="182"/>
        <v>M2011817</v>
      </c>
      <c r="L1772" s="2" t="str">
        <f t="shared" si="183"/>
        <v>ITA</v>
      </c>
      <c r="M1772" s="2" t="str">
        <f t="shared" si="184"/>
        <v>SG</v>
      </c>
      <c r="N1772" s="2" t="str">
        <f t="shared" si="185"/>
        <v/>
      </c>
      <c r="O1772" s="2">
        <v>30</v>
      </c>
      <c r="P1772" s="3">
        <v>20</v>
      </c>
      <c r="Q1772" s="3">
        <f t="shared" si="186"/>
        <v>600</v>
      </c>
      <c r="R1772" s="3" t="str">
        <f t="shared" si="187"/>
        <v>ITA-SG-20</v>
      </c>
      <c r="S1772" s="3" t="str">
        <f t="shared" si="188"/>
        <v>011</v>
      </c>
    </row>
    <row r="1773" spans="1:19" ht="12.75" customHeight="1" x14ac:dyDescent="0.3">
      <c r="A1773" s="2">
        <v>1775</v>
      </c>
      <c r="B1773" s="2" t="s">
        <v>854</v>
      </c>
      <c r="C1773" s="8" t="s">
        <v>8</v>
      </c>
      <c r="D1773" s="2" t="s">
        <v>44</v>
      </c>
      <c r="E1773" s="7" t="s">
        <v>10</v>
      </c>
      <c r="F1773" s="2">
        <v>0</v>
      </c>
      <c r="G1773" s="3">
        <v>32</v>
      </c>
      <c r="H1773" s="3" t="s">
        <v>10</v>
      </c>
      <c r="J1773" s="2">
        <v>1775</v>
      </c>
      <c r="K1773" s="2" t="str">
        <f t="shared" si="182"/>
        <v>A4171759</v>
      </c>
      <c r="L1773" s="2" t="str">
        <f t="shared" si="183"/>
        <v>ITA</v>
      </c>
      <c r="M1773" s="2" t="str">
        <f t="shared" si="184"/>
        <v>zan pin SPA</v>
      </c>
      <c r="N1773" s="2" t="str">
        <f t="shared" si="185"/>
        <v>terminato</v>
      </c>
      <c r="O1773" s="2">
        <v>0</v>
      </c>
      <c r="P1773" s="3">
        <v>32</v>
      </c>
      <c r="Q1773" s="3" t="str">
        <f t="shared" si="186"/>
        <v/>
      </c>
      <c r="R1773" s="3" t="str">
        <f t="shared" si="187"/>
        <v>ITA-zan pin SPA-32</v>
      </c>
      <c r="S1773" s="3" t="str">
        <f t="shared" si="188"/>
        <v>171</v>
      </c>
    </row>
    <row r="1774" spans="1:19" ht="12.75" customHeight="1" x14ac:dyDescent="0.3">
      <c r="A1774" s="2">
        <v>1776</v>
      </c>
      <c r="B1774" s="2" t="s">
        <v>854</v>
      </c>
      <c r="C1774" s="8" t="s">
        <v>8</v>
      </c>
      <c r="D1774" s="2" t="s">
        <v>44</v>
      </c>
      <c r="F1774" s="2">
        <v>20</v>
      </c>
      <c r="G1774" s="3">
        <v>35</v>
      </c>
      <c r="H1774" s="3" t="str">
        <f>IF(E1774="","non terminato","terminato")</f>
        <v>non terminato</v>
      </c>
      <c r="J1774" s="2">
        <v>1776</v>
      </c>
      <c r="K1774" s="2" t="str">
        <f t="shared" si="182"/>
        <v>A4171759</v>
      </c>
      <c r="L1774" s="2" t="str">
        <f t="shared" si="183"/>
        <v>ITA</v>
      </c>
      <c r="M1774" s="2" t="str">
        <f t="shared" si="184"/>
        <v>zan pin SPA</v>
      </c>
      <c r="N1774" s="2" t="str">
        <f t="shared" si="185"/>
        <v/>
      </c>
      <c r="O1774" s="2">
        <v>20</v>
      </c>
      <c r="P1774" s="3">
        <v>35</v>
      </c>
      <c r="Q1774" s="3">
        <f t="shared" si="186"/>
        <v>700</v>
      </c>
      <c r="R1774" s="3" t="str">
        <f t="shared" si="187"/>
        <v>ITA-zan pin SPA-35</v>
      </c>
      <c r="S1774" s="3" t="str">
        <f t="shared" si="188"/>
        <v>171</v>
      </c>
    </row>
    <row r="1775" spans="1:19" ht="12.75" customHeight="1" x14ac:dyDescent="0.3">
      <c r="A1775" s="2">
        <v>1777</v>
      </c>
      <c r="B1775" s="2" t="s">
        <v>855</v>
      </c>
      <c r="C1775" s="8" t="s">
        <v>8</v>
      </c>
      <c r="D1775" s="2" t="s">
        <v>44</v>
      </c>
      <c r="E1775" s="7" t="s">
        <v>10</v>
      </c>
      <c r="F1775" s="2">
        <v>0</v>
      </c>
      <c r="G1775" s="3">
        <v>38</v>
      </c>
      <c r="H1775" s="3" t="s">
        <v>10</v>
      </c>
      <c r="J1775" s="2">
        <v>1777</v>
      </c>
      <c r="K1775" s="2" t="str">
        <f t="shared" si="182"/>
        <v>L7730795</v>
      </c>
      <c r="L1775" s="2" t="str">
        <f t="shared" si="183"/>
        <v>ITA</v>
      </c>
      <c r="M1775" s="2" t="str">
        <f t="shared" si="184"/>
        <v>zan pin SPA</v>
      </c>
      <c r="N1775" s="2" t="str">
        <f t="shared" si="185"/>
        <v>terminato</v>
      </c>
      <c r="O1775" s="2">
        <v>0</v>
      </c>
      <c r="P1775" s="3">
        <v>38</v>
      </c>
      <c r="Q1775" s="3" t="str">
        <f t="shared" si="186"/>
        <v/>
      </c>
      <c r="R1775" s="3" t="str">
        <f t="shared" si="187"/>
        <v>ITA-zan pin SPA-38</v>
      </c>
      <c r="S1775" s="3" t="str">
        <f t="shared" si="188"/>
        <v>730</v>
      </c>
    </row>
    <row r="1776" spans="1:19" ht="12.75" customHeight="1" x14ac:dyDescent="0.3">
      <c r="A1776" s="2">
        <v>1778</v>
      </c>
      <c r="B1776" s="2" t="s">
        <v>855</v>
      </c>
      <c r="C1776" s="8" t="s">
        <v>8</v>
      </c>
      <c r="D1776" s="2" t="s">
        <v>44</v>
      </c>
      <c r="F1776" s="2">
        <v>30</v>
      </c>
      <c r="G1776" s="3">
        <v>28</v>
      </c>
      <c r="H1776" s="3" t="str">
        <f>IF(E1776="","non terminato","terminato")</f>
        <v>non terminato</v>
      </c>
      <c r="J1776" s="2">
        <v>1778</v>
      </c>
      <c r="K1776" s="2" t="str">
        <f t="shared" si="182"/>
        <v>L7730795</v>
      </c>
      <c r="L1776" s="2" t="str">
        <f t="shared" si="183"/>
        <v>ITA</v>
      </c>
      <c r="M1776" s="2" t="str">
        <f t="shared" si="184"/>
        <v>zan pin SPA</v>
      </c>
      <c r="N1776" s="2" t="str">
        <f t="shared" si="185"/>
        <v/>
      </c>
      <c r="O1776" s="2">
        <v>30</v>
      </c>
      <c r="P1776" s="3">
        <v>28</v>
      </c>
      <c r="Q1776" s="3">
        <f t="shared" si="186"/>
        <v>840</v>
      </c>
      <c r="R1776" s="3" t="str">
        <f t="shared" si="187"/>
        <v>ITA-zan pin SPA-28</v>
      </c>
      <c r="S1776" s="3" t="str">
        <f t="shared" si="188"/>
        <v>730</v>
      </c>
    </row>
    <row r="1777" spans="1:19" ht="12.75" customHeight="1" x14ac:dyDescent="0.3">
      <c r="A1777" s="2">
        <v>1779</v>
      </c>
      <c r="B1777" s="2" t="s">
        <v>855</v>
      </c>
      <c r="C1777" s="8" t="s">
        <v>8</v>
      </c>
      <c r="D1777" s="2" t="s">
        <v>44</v>
      </c>
      <c r="F1777" s="2">
        <v>20</v>
      </c>
      <c r="G1777" s="3">
        <v>25</v>
      </c>
      <c r="H1777" s="3" t="str">
        <f>IF(E1777="","non terminato","terminato")</f>
        <v>non terminato</v>
      </c>
      <c r="J1777" s="2">
        <v>1779</v>
      </c>
      <c r="K1777" s="2" t="str">
        <f t="shared" si="182"/>
        <v>L7730795</v>
      </c>
      <c r="L1777" s="2" t="str">
        <f t="shared" si="183"/>
        <v>ITA</v>
      </c>
      <c r="M1777" s="2" t="str">
        <f t="shared" si="184"/>
        <v>zan pin SPA</v>
      </c>
      <c r="N1777" s="2" t="str">
        <f t="shared" si="185"/>
        <v/>
      </c>
      <c r="O1777" s="2">
        <v>20</v>
      </c>
      <c r="P1777" s="3">
        <v>25</v>
      </c>
      <c r="Q1777" s="3">
        <f t="shared" si="186"/>
        <v>500</v>
      </c>
      <c r="R1777" s="3" t="str">
        <f t="shared" si="187"/>
        <v>ITA-zan pin SPA-25</v>
      </c>
      <c r="S1777" s="3" t="str">
        <f t="shared" si="188"/>
        <v>730</v>
      </c>
    </row>
    <row r="1778" spans="1:19" ht="12.75" customHeight="1" x14ac:dyDescent="0.3">
      <c r="A1778" s="2">
        <v>1780</v>
      </c>
      <c r="B1778" s="2" t="s">
        <v>855</v>
      </c>
      <c r="C1778" s="8" t="s">
        <v>8</v>
      </c>
      <c r="D1778" s="2" t="s">
        <v>44</v>
      </c>
      <c r="F1778" s="2">
        <v>20</v>
      </c>
      <c r="G1778" s="3">
        <v>33</v>
      </c>
      <c r="H1778" s="3" t="str">
        <f>IF(E1778="","non terminato","terminato")</f>
        <v>non terminato</v>
      </c>
      <c r="J1778" s="2">
        <v>1780</v>
      </c>
      <c r="K1778" s="2" t="str">
        <f t="shared" si="182"/>
        <v>L7730795</v>
      </c>
      <c r="L1778" s="2" t="str">
        <f t="shared" si="183"/>
        <v>ITA</v>
      </c>
      <c r="M1778" s="2" t="str">
        <f t="shared" si="184"/>
        <v>zan pin SPA</v>
      </c>
      <c r="N1778" s="2" t="str">
        <f t="shared" si="185"/>
        <v/>
      </c>
      <c r="O1778" s="2">
        <v>20</v>
      </c>
      <c r="P1778" s="3">
        <v>33</v>
      </c>
      <c r="Q1778" s="3">
        <f t="shared" si="186"/>
        <v>660</v>
      </c>
      <c r="R1778" s="3" t="str">
        <f t="shared" si="187"/>
        <v>ITA-zan pin SPA-33</v>
      </c>
      <c r="S1778" s="3" t="str">
        <f t="shared" si="188"/>
        <v>730</v>
      </c>
    </row>
    <row r="1779" spans="1:19" ht="12.75" customHeight="1" x14ac:dyDescent="0.3">
      <c r="A1779" s="2">
        <v>1781</v>
      </c>
      <c r="B1779" s="2" t="s">
        <v>856</v>
      </c>
      <c r="C1779" s="2" t="s">
        <v>13</v>
      </c>
      <c r="D1779" s="2" t="s">
        <v>12</v>
      </c>
      <c r="E1779" s="7" t="s">
        <v>10</v>
      </c>
      <c r="F1779" s="2">
        <v>0</v>
      </c>
      <c r="G1779" s="3">
        <v>22</v>
      </c>
      <c r="H1779" s="3" t="s">
        <v>10</v>
      </c>
      <c r="J1779" s="2">
        <v>1781</v>
      </c>
      <c r="K1779" s="2" t="str">
        <f t="shared" si="182"/>
        <v>M3977565</v>
      </c>
      <c r="L1779" s="2" t="str">
        <f t="shared" si="183"/>
        <v>EGY</v>
      </c>
      <c r="M1779" s="2" t="str">
        <f t="shared" si="184"/>
        <v>ccc order</v>
      </c>
      <c r="N1779" s="2" t="str">
        <f t="shared" si="185"/>
        <v>terminato</v>
      </c>
      <c r="O1779" s="2">
        <v>0</v>
      </c>
      <c r="P1779" s="3">
        <v>22</v>
      </c>
      <c r="Q1779" s="3" t="str">
        <f t="shared" si="186"/>
        <v/>
      </c>
      <c r="R1779" s="3" t="str">
        <f t="shared" si="187"/>
        <v>EGY-ccc order-22</v>
      </c>
      <c r="S1779" s="3" t="str">
        <f t="shared" si="188"/>
        <v>977</v>
      </c>
    </row>
    <row r="1780" spans="1:19" ht="12.75" customHeight="1" x14ac:dyDescent="0.3">
      <c r="A1780" s="2">
        <v>1782</v>
      </c>
      <c r="B1780" s="2" t="s">
        <v>856</v>
      </c>
      <c r="C1780" s="2" t="s">
        <v>13</v>
      </c>
      <c r="D1780" s="2" t="s">
        <v>12</v>
      </c>
      <c r="F1780" s="2">
        <v>20</v>
      </c>
      <c r="G1780" s="3">
        <v>22</v>
      </c>
      <c r="H1780" s="3" t="str">
        <f>IF(E1780="","non terminato","terminato")</f>
        <v>non terminato</v>
      </c>
      <c r="J1780" s="2">
        <v>1782</v>
      </c>
      <c r="K1780" s="2" t="str">
        <f t="shared" si="182"/>
        <v>M3977565</v>
      </c>
      <c r="L1780" s="2" t="str">
        <f t="shared" si="183"/>
        <v>EGY</v>
      </c>
      <c r="M1780" s="2" t="str">
        <f t="shared" si="184"/>
        <v>ccc order</v>
      </c>
      <c r="N1780" s="2" t="str">
        <f t="shared" si="185"/>
        <v/>
      </c>
      <c r="O1780" s="2">
        <v>20</v>
      </c>
      <c r="P1780" s="3">
        <v>22</v>
      </c>
      <c r="Q1780" s="3">
        <f t="shared" si="186"/>
        <v>440</v>
      </c>
      <c r="R1780" s="3" t="str">
        <f t="shared" si="187"/>
        <v>EGY-ccc order-22</v>
      </c>
      <c r="S1780" s="3" t="str">
        <f t="shared" si="188"/>
        <v>977</v>
      </c>
    </row>
    <row r="1781" spans="1:19" ht="12.75" customHeight="1" x14ac:dyDescent="0.3">
      <c r="A1781" s="2">
        <v>1783</v>
      </c>
      <c r="B1781" s="2" t="s">
        <v>857</v>
      </c>
      <c r="C1781" s="8" t="s">
        <v>8</v>
      </c>
      <c r="D1781" s="2" t="s">
        <v>44</v>
      </c>
      <c r="E1781" s="7" t="s">
        <v>10</v>
      </c>
      <c r="F1781" s="2">
        <v>0</v>
      </c>
      <c r="G1781" s="3">
        <v>29</v>
      </c>
      <c r="H1781" s="3" t="s">
        <v>10</v>
      </c>
      <c r="J1781" s="2">
        <v>1783</v>
      </c>
      <c r="K1781" s="2" t="str">
        <f t="shared" si="182"/>
        <v>S4786841</v>
      </c>
      <c r="L1781" s="2" t="str">
        <f t="shared" si="183"/>
        <v>ITA</v>
      </c>
      <c r="M1781" s="2" t="str">
        <f t="shared" si="184"/>
        <v>zan pin SPA</v>
      </c>
      <c r="N1781" s="2" t="str">
        <f t="shared" si="185"/>
        <v>terminato</v>
      </c>
      <c r="O1781" s="2">
        <v>0</v>
      </c>
      <c r="P1781" s="3">
        <v>29</v>
      </c>
      <c r="Q1781" s="3" t="str">
        <f t="shared" si="186"/>
        <v/>
      </c>
      <c r="R1781" s="3" t="str">
        <f t="shared" si="187"/>
        <v>ITA-zan pin SPA-29</v>
      </c>
      <c r="S1781" s="3" t="str">
        <f t="shared" si="188"/>
        <v>786</v>
      </c>
    </row>
    <row r="1782" spans="1:19" ht="12.75" customHeight="1" x14ac:dyDescent="0.3">
      <c r="A1782" s="2">
        <v>1784</v>
      </c>
      <c r="B1782" s="2" t="s">
        <v>857</v>
      </c>
      <c r="C1782" s="8" t="s">
        <v>8</v>
      </c>
      <c r="D1782" s="2" t="s">
        <v>44</v>
      </c>
      <c r="F1782" s="2">
        <v>30</v>
      </c>
      <c r="G1782" s="3">
        <v>30</v>
      </c>
      <c r="H1782" s="3" t="str">
        <f>IF(E1782="","non terminato","terminato")</f>
        <v>non terminato</v>
      </c>
      <c r="J1782" s="2">
        <v>1784</v>
      </c>
      <c r="K1782" s="2" t="str">
        <f t="shared" si="182"/>
        <v>S4786841</v>
      </c>
      <c r="L1782" s="2" t="str">
        <f t="shared" si="183"/>
        <v>ITA</v>
      </c>
      <c r="M1782" s="2" t="str">
        <f t="shared" si="184"/>
        <v>zan pin SPA</v>
      </c>
      <c r="N1782" s="2" t="str">
        <f t="shared" si="185"/>
        <v/>
      </c>
      <c r="O1782" s="2">
        <v>30</v>
      </c>
      <c r="P1782" s="3">
        <v>30</v>
      </c>
      <c r="Q1782" s="3">
        <f t="shared" si="186"/>
        <v>900</v>
      </c>
      <c r="R1782" s="3" t="str">
        <f t="shared" si="187"/>
        <v>ITA-zan pin SPA-30</v>
      </c>
      <c r="S1782" s="3" t="str">
        <f t="shared" si="188"/>
        <v>786</v>
      </c>
    </row>
    <row r="1783" spans="1:19" ht="12.75" customHeight="1" x14ac:dyDescent="0.3">
      <c r="A1783" s="2">
        <v>1785</v>
      </c>
      <c r="B1783" s="2" t="s">
        <v>858</v>
      </c>
      <c r="C1783" s="8" t="s">
        <v>8</v>
      </c>
      <c r="D1783" s="2" t="s">
        <v>44</v>
      </c>
      <c r="F1783" s="2">
        <v>20</v>
      </c>
      <c r="G1783" s="3">
        <v>40</v>
      </c>
      <c r="H1783" s="3" t="str">
        <f>IF(E1783="","non terminato","terminato")</f>
        <v>non terminato</v>
      </c>
      <c r="J1783" s="2">
        <v>1785</v>
      </c>
      <c r="K1783" s="2" t="str">
        <f t="shared" si="182"/>
        <v>V8868592</v>
      </c>
      <c r="L1783" s="2" t="str">
        <f t="shared" si="183"/>
        <v>ITA</v>
      </c>
      <c r="M1783" s="2" t="str">
        <f t="shared" si="184"/>
        <v>zan pin SPA</v>
      </c>
      <c r="N1783" s="2" t="str">
        <f t="shared" si="185"/>
        <v/>
      </c>
      <c r="O1783" s="2">
        <v>20</v>
      </c>
      <c r="P1783" s="3">
        <v>40</v>
      </c>
      <c r="Q1783" s="3">
        <f t="shared" si="186"/>
        <v>800</v>
      </c>
      <c r="R1783" s="3" t="str">
        <f t="shared" si="187"/>
        <v>ITA-zan pin SPA-40</v>
      </c>
      <c r="S1783" s="3" t="str">
        <f t="shared" si="188"/>
        <v>868</v>
      </c>
    </row>
    <row r="1784" spans="1:19" ht="12.75" customHeight="1" x14ac:dyDescent="0.3">
      <c r="A1784" s="2">
        <v>1786</v>
      </c>
      <c r="B1784" s="2" t="s">
        <v>858</v>
      </c>
      <c r="C1784" s="8" t="s">
        <v>8</v>
      </c>
      <c r="D1784" s="2" t="s">
        <v>44</v>
      </c>
      <c r="F1784" s="2">
        <v>20</v>
      </c>
      <c r="G1784" s="3">
        <v>39</v>
      </c>
      <c r="H1784" s="3" t="str">
        <f>IF(E1784="","non terminato","terminato")</f>
        <v>non terminato</v>
      </c>
      <c r="J1784" s="2">
        <v>1786</v>
      </c>
      <c r="K1784" s="2" t="str">
        <f t="shared" si="182"/>
        <v>V8868592</v>
      </c>
      <c r="L1784" s="2" t="str">
        <f t="shared" si="183"/>
        <v>ITA</v>
      </c>
      <c r="M1784" s="2" t="str">
        <f t="shared" si="184"/>
        <v>zan pin SPA</v>
      </c>
      <c r="N1784" s="2" t="str">
        <f t="shared" si="185"/>
        <v/>
      </c>
      <c r="O1784" s="2">
        <v>20</v>
      </c>
      <c r="P1784" s="3">
        <v>39</v>
      </c>
      <c r="Q1784" s="3">
        <f t="shared" si="186"/>
        <v>780</v>
      </c>
      <c r="R1784" s="3" t="str">
        <f t="shared" si="187"/>
        <v>ITA-zan pin SPA-39</v>
      </c>
      <c r="S1784" s="3" t="str">
        <f t="shared" si="188"/>
        <v>868</v>
      </c>
    </row>
    <row r="1785" spans="1:19" ht="12.75" customHeight="1" x14ac:dyDescent="0.3">
      <c r="A1785" s="2">
        <v>1787</v>
      </c>
      <c r="B1785" s="2" t="s">
        <v>858</v>
      </c>
      <c r="C1785" s="8" t="s">
        <v>8</v>
      </c>
      <c r="D1785" s="2" t="s">
        <v>44</v>
      </c>
      <c r="E1785" s="7" t="s">
        <v>10</v>
      </c>
      <c r="F1785" s="2">
        <v>0</v>
      </c>
      <c r="G1785" s="3">
        <v>13</v>
      </c>
      <c r="H1785" s="3" t="s">
        <v>10</v>
      </c>
      <c r="J1785" s="2">
        <v>1787</v>
      </c>
      <c r="K1785" s="2" t="str">
        <f t="shared" si="182"/>
        <v>V8868592</v>
      </c>
      <c r="L1785" s="2" t="str">
        <f t="shared" si="183"/>
        <v>ITA</v>
      </c>
      <c r="M1785" s="2" t="str">
        <f t="shared" si="184"/>
        <v>zan pin SPA</v>
      </c>
      <c r="N1785" s="2" t="str">
        <f t="shared" si="185"/>
        <v>terminato</v>
      </c>
      <c r="O1785" s="2">
        <v>0</v>
      </c>
      <c r="P1785" s="3">
        <v>13</v>
      </c>
      <c r="Q1785" s="3" t="str">
        <f t="shared" si="186"/>
        <v/>
      </c>
      <c r="R1785" s="3" t="str">
        <f t="shared" si="187"/>
        <v>ITA-zan pin SPA-13</v>
      </c>
      <c r="S1785" s="3" t="str">
        <f t="shared" si="188"/>
        <v>868</v>
      </c>
    </row>
    <row r="1786" spans="1:19" ht="12.75" customHeight="1" x14ac:dyDescent="0.3">
      <c r="A1786" s="2">
        <v>1788</v>
      </c>
      <c r="B1786" s="2" t="s">
        <v>858</v>
      </c>
      <c r="C1786" s="8" t="s">
        <v>8</v>
      </c>
      <c r="D1786" s="2" t="s">
        <v>44</v>
      </c>
      <c r="F1786" s="2">
        <v>30</v>
      </c>
      <c r="G1786" s="3">
        <v>21</v>
      </c>
      <c r="H1786" s="3" t="str">
        <f>IF(E1786="","non terminato","terminato")</f>
        <v>non terminato</v>
      </c>
      <c r="J1786" s="2">
        <v>1788</v>
      </c>
      <c r="K1786" s="2" t="str">
        <f t="shared" si="182"/>
        <v>V8868592</v>
      </c>
      <c r="L1786" s="2" t="str">
        <f t="shared" si="183"/>
        <v>ITA</v>
      </c>
      <c r="M1786" s="2" t="str">
        <f t="shared" si="184"/>
        <v>zan pin SPA</v>
      </c>
      <c r="N1786" s="2" t="str">
        <f t="shared" si="185"/>
        <v/>
      </c>
      <c r="O1786" s="2">
        <v>30</v>
      </c>
      <c r="P1786" s="3">
        <v>21</v>
      </c>
      <c r="Q1786" s="3">
        <f t="shared" si="186"/>
        <v>630</v>
      </c>
      <c r="R1786" s="3" t="str">
        <f t="shared" si="187"/>
        <v>ITA-zan pin SPA-21</v>
      </c>
      <c r="S1786" s="3" t="str">
        <f t="shared" si="188"/>
        <v>868</v>
      </c>
    </row>
    <row r="1787" spans="1:19" ht="12.75" customHeight="1" x14ac:dyDescent="0.3">
      <c r="A1787" s="2">
        <v>1789</v>
      </c>
      <c r="B1787" s="2" t="s">
        <v>859</v>
      </c>
      <c r="C1787" s="8" t="s">
        <v>8</v>
      </c>
      <c r="D1787" s="2" t="s">
        <v>9</v>
      </c>
      <c r="F1787" s="2">
        <v>30</v>
      </c>
      <c r="G1787" s="3">
        <v>31</v>
      </c>
      <c r="H1787" s="3" t="str">
        <f>IF(E1787="","non terminato","terminato")</f>
        <v>non terminato</v>
      </c>
      <c r="J1787" s="2">
        <v>1789</v>
      </c>
      <c r="K1787" s="2" t="str">
        <f t="shared" si="182"/>
        <v>M7123285</v>
      </c>
      <c r="L1787" s="2" t="str">
        <f t="shared" si="183"/>
        <v>ITA</v>
      </c>
      <c r="M1787" s="2" t="str">
        <f t="shared" si="184"/>
        <v>SG</v>
      </c>
      <c r="N1787" s="2" t="str">
        <f t="shared" si="185"/>
        <v/>
      </c>
      <c r="O1787" s="2">
        <v>30</v>
      </c>
      <c r="P1787" s="3">
        <v>31</v>
      </c>
      <c r="Q1787" s="3">
        <f t="shared" si="186"/>
        <v>930</v>
      </c>
      <c r="R1787" s="3" t="str">
        <f t="shared" si="187"/>
        <v>ITA-SG-31</v>
      </c>
      <c r="S1787" s="3" t="str">
        <f t="shared" si="188"/>
        <v>123</v>
      </c>
    </row>
    <row r="1788" spans="1:19" ht="12.75" customHeight="1" x14ac:dyDescent="0.3">
      <c r="A1788" s="2">
        <v>1790</v>
      </c>
      <c r="B1788" s="2" t="s">
        <v>859</v>
      </c>
      <c r="C1788" s="8" t="s">
        <v>8</v>
      </c>
      <c r="D1788" s="2" t="s">
        <v>9</v>
      </c>
      <c r="E1788" s="7" t="s">
        <v>10</v>
      </c>
      <c r="F1788" s="2">
        <v>0</v>
      </c>
      <c r="G1788" s="3">
        <v>17</v>
      </c>
      <c r="H1788" s="3" t="s">
        <v>10</v>
      </c>
      <c r="J1788" s="2">
        <v>1790</v>
      </c>
      <c r="K1788" s="2" t="str">
        <f t="shared" si="182"/>
        <v>M7123285</v>
      </c>
      <c r="L1788" s="2" t="str">
        <f t="shared" si="183"/>
        <v>ITA</v>
      </c>
      <c r="M1788" s="2" t="str">
        <f t="shared" si="184"/>
        <v>SG</v>
      </c>
      <c r="N1788" s="2" t="str">
        <f t="shared" si="185"/>
        <v>terminato</v>
      </c>
      <c r="O1788" s="2">
        <v>0</v>
      </c>
      <c r="P1788" s="3">
        <v>17</v>
      </c>
      <c r="Q1788" s="3" t="str">
        <f t="shared" si="186"/>
        <v/>
      </c>
      <c r="R1788" s="3" t="str">
        <f t="shared" si="187"/>
        <v>ITA-SG-17</v>
      </c>
      <c r="S1788" s="3" t="str">
        <f t="shared" si="188"/>
        <v>123</v>
      </c>
    </row>
    <row r="1789" spans="1:19" ht="12.75" customHeight="1" x14ac:dyDescent="0.3">
      <c r="A1789" s="2">
        <v>1791</v>
      </c>
      <c r="B1789" s="2" t="s">
        <v>860</v>
      </c>
      <c r="C1789" s="8" t="s">
        <v>8</v>
      </c>
      <c r="D1789" s="2" t="s">
        <v>44</v>
      </c>
      <c r="F1789" s="2">
        <v>30</v>
      </c>
      <c r="G1789" s="3">
        <v>34</v>
      </c>
      <c r="H1789" s="3" t="str">
        <f>IF(E1789="","non terminato","terminato")</f>
        <v>non terminato</v>
      </c>
      <c r="J1789" s="2">
        <v>1791</v>
      </c>
      <c r="K1789" s="2" t="str">
        <f t="shared" si="182"/>
        <v>M5950738</v>
      </c>
      <c r="L1789" s="2" t="str">
        <f t="shared" si="183"/>
        <v>ITA</v>
      </c>
      <c r="M1789" s="2" t="str">
        <f t="shared" si="184"/>
        <v>zan pin SPA</v>
      </c>
      <c r="N1789" s="2" t="str">
        <f t="shared" si="185"/>
        <v/>
      </c>
      <c r="O1789" s="2">
        <v>30</v>
      </c>
      <c r="P1789" s="3">
        <v>34</v>
      </c>
      <c r="Q1789" s="3">
        <f t="shared" si="186"/>
        <v>1020</v>
      </c>
      <c r="R1789" s="3" t="str">
        <f t="shared" si="187"/>
        <v>ITA-zan pin SPA-34</v>
      </c>
      <c r="S1789" s="3" t="str">
        <f t="shared" si="188"/>
        <v>950</v>
      </c>
    </row>
    <row r="1790" spans="1:19" ht="12.75" customHeight="1" x14ac:dyDescent="0.3">
      <c r="A1790" s="2">
        <v>1792</v>
      </c>
      <c r="B1790" s="2" t="s">
        <v>860</v>
      </c>
      <c r="C1790" s="8" t="s">
        <v>8</v>
      </c>
      <c r="D1790" s="2" t="s">
        <v>44</v>
      </c>
      <c r="E1790" s="7" t="s">
        <v>10</v>
      </c>
      <c r="F1790" s="2">
        <v>0</v>
      </c>
      <c r="G1790" s="3">
        <v>10</v>
      </c>
      <c r="H1790" s="3" t="s">
        <v>10</v>
      </c>
      <c r="J1790" s="2">
        <v>1792</v>
      </c>
      <c r="K1790" s="2" t="str">
        <f t="shared" si="182"/>
        <v>M5950738</v>
      </c>
      <c r="L1790" s="2" t="str">
        <f t="shared" si="183"/>
        <v>ITA</v>
      </c>
      <c r="M1790" s="2" t="str">
        <f t="shared" si="184"/>
        <v>zan pin SPA</v>
      </c>
      <c r="N1790" s="2" t="str">
        <f t="shared" si="185"/>
        <v>terminato</v>
      </c>
      <c r="O1790" s="2">
        <v>0</v>
      </c>
      <c r="P1790" s="3">
        <v>10</v>
      </c>
      <c r="Q1790" s="3" t="str">
        <f t="shared" si="186"/>
        <v/>
      </c>
      <c r="R1790" s="3" t="str">
        <f t="shared" si="187"/>
        <v>ITA-zan pin SPA-10</v>
      </c>
      <c r="S1790" s="3" t="str">
        <f t="shared" si="188"/>
        <v>950</v>
      </c>
    </row>
    <row r="1791" spans="1:19" ht="12.75" customHeight="1" x14ac:dyDescent="0.3">
      <c r="A1791" s="2">
        <v>1793</v>
      </c>
      <c r="B1791" s="2" t="s">
        <v>861</v>
      </c>
      <c r="C1791" s="8" t="s">
        <v>8</v>
      </c>
      <c r="D1791" s="2" t="s">
        <v>44</v>
      </c>
      <c r="E1791" s="7" t="s">
        <v>10</v>
      </c>
      <c r="F1791" s="2">
        <v>0</v>
      </c>
      <c r="G1791" s="3">
        <v>14</v>
      </c>
      <c r="H1791" s="3" t="s">
        <v>10</v>
      </c>
      <c r="J1791" s="2">
        <v>1793</v>
      </c>
      <c r="K1791" s="2" t="str">
        <f t="shared" si="182"/>
        <v>R9923409</v>
      </c>
      <c r="L1791" s="2" t="str">
        <f t="shared" si="183"/>
        <v>ITA</v>
      </c>
      <c r="M1791" s="2" t="str">
        <f t="shared" si="184"/>
        <v>zan pin SPA</v>
      </c>
      <c r="N1791" s="2" t="str">
        <f t="shared" si="185"/>
        <v>terminato</v>
      </c>
      <c r="O1791" s="2">
        <v>0</v>
      </c>
      <c r="P1791" s="3">
        <v>14</v>
      </c>
      <c r="Q1791" s="3" t="str">
        <f t="shared" si="186"/>
        <v/>
      </c>
      <c r="R1791" s="3" t="str">
        <f t="shared" si="187"/>
        <v>ITA-zan pin SPA-14</v>
      </c>
      <c r="S1791" s="3" t="str">
        <f t="shared" si="188"/>
        <v>923</v>
      </c>
    </row>
    <row r="1792" spans="1:19" ht="12.75" customHeight="1" x14ac:dyDescent="0.3">
      <c r="A1792" s="2">
        <v>1794</v>
      </c>
      <c r="B1792" s="2" t="s">
        <v>862</v>
      </c>
      <c r="C1792" s="8" t="s">
        <v>8</v>
      </c>
      <c r="D1792" s="2" t="s">
        <v>9</v>
      </c>
      <c r="E1792" s="7" t="s">
        <v>10</v>
      </c>
      <c r="F1792" s="2">
        <v>0</v>
      </c>
      <c r="G1792" s="3">
        <v>13</v>
      </c>
      <c r="H1792" s="3" t="s">
        <v>10</v>
      </c>
      <c r="J1792" s="2">
        <v>1794</v>
      </c>
      <c r="K1792" s="2" t="str">
        <f t="shared" si="182"/>
        <v>G8086667</v>
      </c>
      <c r="L1792" s="2" t="str">
        <f t="shared" si="183"/>
        <v>ITA</v>
      </c>
      <c r="M1792" s="2" t="str">
        <f t="shared" si="184"/>
        <v>SG</v>
      </c>
      <c r="N1792" s="2" t="str">
        <f t="shared" si="185"/>
        <v>terminato</v>
      </c>
      <c r="O1792" s="2">
        <v>0</v>
      </c>
      <c r="P1792" s="3">
        <v>13</v>
      </c>
      <c r="Q1792" s="3" t="str">
        <f t="shared" si="186"/>
        <v/>
      </c>
      <c r="R1792" s="3" t="str">
        <f t="shared" si="187"/>
        <v>ITA-SG-13</v>
      </c>
      <c r="S1792" s="3" t="str">
        <f t="shared" si="188"/>
        <v>086</v>
      </c>
    </row>
    <row r="1793" spans="1:19" ht="12.75" customHeight="1" x14ac:dyDescent="0.3">
      <c r="A1793" s="2">
        <v>1795</v>
      </c>
      <c r="B1793" s="2" t="s">
        <v>862</v>
      </c>
      <c r="C1793" s="8" t="s">
        <v>8</v>
      </c>
      <c r="D1793" s="2" t="s">
        <v>9</v>
      </c>
      <c r="F1793" s="2">
        <v>30</v>
      </c>
      <c r="G1793" s="3">
        <v>11</v>
      </c>
      <c r="H1793" s="3" t="str">
        <f>IF(E1793="","non terminato","terminato")</f>
        <v>non terminato</v>
      </c>
      <c r="J1793" s="2">
        <v>1795</v>
      </c>
      <c r="K1793" s="2" t="str">
        <f t="shared" si="182"/>
        <v>G8086667</v>
      </c>
      <c r="L1793" s="2" t="str">
        <f t="shared" si="183"/>
        <v>ITA</v>
      </c>
      <c r="M1793" s="2" t="str">
        <f t="shared" si="184"/>
        <v>SG</v>
      </c>
      <c r="N1793" s="2" t="str">
        <f t="shared" si="185"/>
        <v/>
      </c>
      <c r="O1793" s="2">
        <v>30</v>
      </c>
      <c r="P1793" s="3">
        <v>11</v>
      </c>
      <c r="Q1793" s="3">
        <f t="shared" si="186"/>
        <v>330</v>
      </c>
      <c r="R1793" s="3" t="str">
        <f t="shared" si="187"/>
        <v>ITA-SG-11</v>
      </c>
      <c r="S1793" s="3" t="str">
        <f t="shared" si="188"/>
        <v>086</v>
      </c>
    </row>
    <row r="1794" spans="1:19" ht="12.75" customHeight="1" x14ac:dyDescent="0.3">
      <c r="A1794" s="2">
        <v>1796</v>
      </c>
      <c r="B1794" s="2" t="s">
        <v>863</v>
      </c>
      <c r="C1794" s="8" t="s">
        <v>8</v>
      </c>
      <c r="D1794" s="2" t="s">
        <v>33</v>
      </c>
      <c r="F1794" s="2">
        <v>20</v>
      </c>
      <c r="G1794" s="3">
        <v>27</v>
      </c>
      <c r="H1794" s="3" t="str">
        <f>IF(E1794="","non terminato","terminato")</f>
        <v>non terminato</v>
      </c>
      <c r="J1794" s="2">
        <v>1796</v>
      </c>
      <c r="K1794" s="2" t="str">
        <f t="shared" ref="K1794:K1857" si="189">TRIM(B1794)</f>
        <v>R7845148</v>
      </c>
      <c r="L1794" s="2" t="str">
        <f t="shared" ref="L1794:L1857" si="190">TRIM(C1794)</f>
        <v>ITA</v>
      </c>
      <c r="M1794" s="2" t="str">
        <f t="shared" ref="M1794:M1857" si="191">TRIM(D1794)</f>
        <v>zan VETRI</v>
      </c>
      <c r="N1794" s="2" t="str">
        <f t="shared" ref="N1794:N1857" si="192">TRIM(E1794)</f>
        <v/>
      </c>
      <c r="O1794" s="2">
        <v>20</v>
      </c>
      <c r="P1794" s="3">
        <v>27</v>
      </c>
      <c r="Q1794" s="3">
        <f t="shared" si="186"/>
        <v>540</v>
      </c>
      <c r="R1794" s="3" t="str">
        <f t="shared" si="187"/>
        <v>ITA-zan VETRI-27</v>
      </c>
      <c r="S1794" s="3" t="str">
        <f t="shared" si="188"/>
        <v>845</v>
      </c>
    </row>
    <row r="1795" spans="1:19" ht="12.75" customHeight="1" x14ac:dyDescent="0.3">
      <c r="A1795" s="2">
        <v>1797</v>
      </c>
      <c r="B1795" s="2" t="s">
        <v>863</v>
      </c>
      <c r="C1795" s="8" t="s">
        <v>8</v>
      </c>
      <c r="D1795" s="2" t="s">
        <v>33</v>
      </c>
      <c r="E1795" s="7" t="s">
        <v>10</v>
      </c>
      <c r="F1795" s="2">
        <v>0</v>
      </c>
      <c r="G1795" s="3">
        <v>12</v>
      </c>
      <c r="H1795" s="3" t="s">
        <v>10</v>
      </c>
      <c r="J1795" s="2">
        <v>1797</v>
      </c>
      <c r="K1795" s="2" t="str">
        <f t="shared" si="189"/>
        <v>R7845148</v>
      </c>
      <c r="L1795" s="2" t="str">
        <f t="shared" si="190"/>
        <v>ITA</v>
      </c>
      <c r="M1795" s="2" t="str">
        <f t="shared" si="191"/>
        <v>zan VETRI</v>
      </c>
      <c r="N1795" s="2" t="str">
        <f t="shared" si="192"/>
        <v>terminato</v>
      </c>
      <c r="O1795" s="2">
        <v>0</v>
      </c>
      <c r="P1795" s="3">
        <v>12</v>
      </c>
      <c r="Q1795" s="3" t="str">
        <f t="shared" ref="Q1795:Q1858" si="193">IF(F1795=0,"",F1795*G1795)</f>
        <v/>
      </c>
      <c r="R1795" s="3" t="str">
        <f t="shared" ref="R1795:R1858" si="194">_xlfn.CONCAT(C1795,"-",D1795,"-",G1795)</f>
        <v>ITA-zan VETRI-12</v>
      </c>
      <c r="S1795" s="3" t="str">
        <f t="shared" ref="S1795:S1858" si="195">MID(B1795,3,3)</f>
        <v>845</v>
      </c>
    </row>
    <row r="1796" spans="1:19" ht="12.75" customHeight="1" x14ac:dyDescent="0.3">
      <c r="A1796" s="2">
        <v>1798</v>
      </c>
      <c r="B1796" s="2" t="s">
        <v>863</v>
      </c>
      <c r="C1796" s="8" t="s">
        <v>8</v>
      </c>
      <c r="D1796" s="2" t="s">
        <v>33</v>
      </c>
      <c r="F1796" s="2">
        <v>30</v>
      </c>
      <c r="G1796" s="3">
        <v>11</v>
      </c>
      <c r="H1796" s="3" t="str">
        <f>IF(E1796="","non terminato","terminato")</f>
        <v>non terminato</v>
      </c>
      <c r="J1796" s="2">
        <v>1798</v>
      </c>
      <c r="K1796" s="2" t="str">
        <f t="shared" si="189"/>
        <v>R7845148</v>
      </c>
      <c r="L1796" s="2" t="str">
        <f t="shared" si="190"/>
        <v>ITA</v>
      </c>
      <c r="M1796" s="2" t="str">
        <f t="shared" si="191"/>
        <v>zan VETRI</v>
      </c>
      <c r="N1796" s="2" t="str">
        <f t="shared" si="192"/>
        <v/>
      </c>
      <c r="O1796" s="2">
        <v>30</v>
      </c>
      <c r="P1796" s="3">
        <v>11</v>
      </c>
      <c r="Q1796" s="3">
        <f t="shared" si="193"/>
        <v>330</v>
      </c>
      <c r="R1796" s="3" t="str">
        <f t="shared" si="194"/>
        <v>ITA-zan VETRI-11</v>
      </c>
      <c r="S1796" s="3" t="str">
        <f t="shared" si="195"/>
        <v>845</v>
      </c>
    </row>
    <row r="1797" spans="1:19" ht="12.75" customHeight="1" x14ac:dyDescent="0.3">
      <c r="A1797" s="2">
        <v>1799</v>
      </c>
      <c r="B1797" s="2" t="s">
        <v>864</v>
      </c>
      <c r="C1797" s="8" t="s">
        <v>8</v>
      </c>
      <c r="D1797" s="2" t="s">
        <v>9</v>
      </c>
      <c r="F1797" s="2">
        <v>30</v>
      </c>
      <c r="G1797" s="3">
        <v>20</v>
      </c>
      <c r="H1797" s="3" t="str">
        <f>IF(E1797="","non terminato","terminato")</f>
        <v>non terminato</v>
      </c>
      <c r="J1797" s="2">
        <v>1799</v>
      </c>
      <c r="K1797" s="2" t="str">
        <f t="shared" si="189"/>
        <v>A2728926</v>
      </c>
      <c r="L1797" s="2" t="str">
        <f t="shared" si="190"/>
        <v>ITA</v>
      </c>
      <c r="M1797" s="2" t="str">
        <f t="shared" si="191"/>
        <v>SG</v>
      </c>
      <c r="N1797" s="2" t="str">
        <f t="shared" si="192"/>
        <v/>
      </c>
      <c r="O1797" s="2">
        <v>30</v>
      </c>
      <c r="P1797" s="3">
        <v>20</v>
      </c>
      <c r="Q1797" s="3">
        <f t="shared" si="193"/>
        <v>600</v>
      </c>
      <c r="R1797" s="3" t="str">
        <f t="shared" si="194"/>
        <v>ITA-SG-20</v>
      </c>
      <c r="S1797" s="3" t="str">
        <f t="shared" si="195"/>
        <v>728</v>
      </c>
    </row>
    <row r="1798" spans="1:19" ht="12.75" customHeight="1" x14ac:dyDescent="0.3">
      <c r="A1798" s="2">
        <v>1800</v>
      </c>
      <c r="B1798" s="2" t="s">
        <v>864</v>
      </c>
      <c r="C1798" s="8" t="s">
        <v>8</v>
      </c>
      <c r="D1798" s="2" t="s">
        <v>9</v>
      </c>
      <c r="E1798" s="7" t="s">
        <v>10</v>
      </c>
      <c r="F1798" s="2">
        <v>0</v>
      </c>
      <c r="G1798" s="3">
        <v>16</v>
      </c>
      <c r="H1798" s="3" t="s">
        <v>10</v>
      </c>
      <c r="J1798" s="2">
        <v>1800</v>
      </c>
      <c r="K1798" s="2" t="str">
        <f t="shared" si="189"/>
        <v>A2728926</v>
      </c>
      <c r="L1798" s="2" t="str">
        <f t="shared" si="190"/>
        <v>ITA</v>
      </c>
      <c r="M1798" s="2" t="str">
        <f t="shared" si="191"/>
        <v>SG</v>
      </c>
      <c r="N1798" s="2" t="str">
        <f t="shared" si="192"/>
        <v>terminato</v>
      </c>
      <c r="O1798" s="2">
        <v>0</v>
      </c>
      <c r="P1798" s="3">
        <v>16</v>
      </c>
      <c r="Q1798" s="3" t="str">
        <f t="shared" si="193"/>
        <v/>
      </c>
      <c r="R1798" s="3" t="str">
        <f t="shared" si="194"/>
        <v>ITA-SG-16</v>
      </c>
      <c r="S1798" s="3" t="str">
        <f t="shared" si="195"/>
        <v>728</v>
      </c>
    </row>
    <row r="1799" spans="1:19" ht="12.75" customHeight="1" x14ac:dyDescent="0.3">
      <c r="A1799" s="2">
        <v>1801</v>
      </c>
      <c r="B1799" s="2" t="s">
        <v>865</v>
      </c>
      <c r="C1799" s="8" t="s">
        <v>8</v>
      </c>
      <c r="D1799" s="2" t="s">
        <v>94</v>
      </c>
      <c r="F1799" s="2">
        <v>20</v>
      </c>
      <c r="G1799" s="3">
        <v>17</v>
      </c>
      <c r="H1799" s="3" t="str">
        <f>IF(E1799="","non terminato","terminato")</f>
        <v>non terminato</v>
      </c>
      <c r="J1799" s="2">
        <v>1801</v>
      </c>
      <c r="K1799" s="2" t="str">
        <f t="shared" si="189"/>
        <v>A2931594</v>
      </c>
      <c r="L1799" s="2" t="str">
        <f t="shared" si="190"/>
        <v>ITA</v>
      </c>
      <c r="M1799" s="2" t="str">
        <f t="shared" si="191"/>
        <v>zan SPA</v>
      </c>
      <c r="N1799" s="2" t="str">
        <f t="shared" si="192"/>
        <v/>
      </c>
      <c r="O1799" s="2">
        <v>20</v>
      </c>
      <c r="P1799" s="3">
        <v>17</v>
      </c>
      <c r="Q1799" s="3">
        <f t="shared" si="193"/>
        <v>340</v>
      </c>
      <c r="R1799" s="3" t="str">
        <f t="shared" si="194"/>
        <v>ITA-zan SPA-17</v>
      </c>
      <c r="S1799" s="3" t="str">
        <f t="shared" si="195"/>
        <v>931</v>
      </c>
    </row>
    <row r="1800" spans="1:19" ht="12.75" customHeight="1" x14ac:dyDescent="0.3">
      <c r="A1800" s="2">
        <v>1802</v>
      </c>
      <c r="B1800" s="2" t="s">
        <v>865</v>
      </c>
      <c r="C1800" s="8" t="s">
        <v>8</v>
      </c>
      <c r="D1800" s="2" t="s">
        <v>94</v>
      </c>
      <c r="E1800" s="7" t="s">
        <v>10</v>
      </c>
      <c r="F1800" s="2">
        <v>0</v>
      </c>
      <c r="G1800" s="3">
        <v>30</v>
      </c>
      <c r="H1800" s="3" t="s">
        <v>10</v>
      </c>
      <c r="J1800" s="2">
        <v>1802</v>
      </c>
      <c r="K1800" s="2" t="str">
        <f t="shared" si="189"/>
        <v>A2931594</v>
      </c>
      <c r="L1800" s="2" t="str">
        <f t="shared" si="190"/>
        <v>ITA</v>
      </c>
      <c r="M1800" s="2" t="str">
        <f t="shared" si="191"/>
        <v>zan SPA</v>
      </c>
      <c r="N1800" s="2" t="str">
        <f t="shared" si="192"/>
        <v>terminato</v>
      </c>
      <c r="O1800" s="2">
        <v>0</v>
      </c>
      <c r="P1800" s="3">
        <v>30</v>
      </c>
      <c r="Q1800" s="3" t="str">
        <f t="shared" si="193"/>
        <v/>
      </c>
      <c r="R1800" s="3" t="str">
        <f t="shared" si="194"/>
        <v>ITA-zan SPA-30</v>
      </c>
      <c r="S1800" s="3" t="str">
        <f t="shared" si="195"/>
        <v>931</v>
      </c>
    </row>
    <row r="1801" spans="1:19" ht="12.75" customHeight="1" x14ac:dyDescent="0.3">
      <c r="A1801" s="2">
        <v>1803</v>
      </c>
      <c r="B1801" s="2" t="s">
        <v>865</v>
      </c>
      <c r="C1801" s="8" t="s">
        <v>8</v>
      </c>
      <c r="D1801" s="2" t="s">
        <v>94</v>
      </c>
      <c r="F1801" s="2">
        <v>30</v>
      </c>
      <c r="G1801" s="3">
        <v>16</v>
      </c>
      <c r="H1801" s="3" t="str">
        <f>IF(E1801="","non terminato","terminato")</f>
        <v>non terminato</v>
      </c>
      <c r="J1801" s="2">
        <v>1803</v>
      </c>
      <c r="K1801" s="2" t="str">
        <f t="shared" si="189"/>
        <v>A2931594</v>
      </c>
      <c r="L1801" s="2" t="str">
        <f t="shared" si="190"/>
        <v>ITA</v>
      </c>
      <c r="M1801" s="2" t="str">
        <f t="shared" si="191"/>
        <v>zan SPA</v>
      </c>
      <c r="N1801" s="2" t="str">
        <f t="shared" si="192"/>
        <v/>
      </c>
      <c r="O1801" s="2">
        <v>30</v>
      </c>
      <c r="P1801" s="3">
        <v>16</v>
      </c>
      <c r="Q1801" s="3">
        <f t="shared" si="193"/>
        <v>480</v>
      </c>
      <c r="R1801" s="3" t="str">
        <f t="shared" si="194"/>
        <v>ITA-zan SPA-16</v>
      </c>
      <c r="S1801" s="3" t="str">
        <f t="shared" si="195"/>
        <v>931</v>
      </c>
    </row>
    <row r="1802" spans="1:19" ht="12.75" customHeight="1" x14ac:dyDescent="0.3">
      <c r="A1802" s="2">
        <v>1804</v>
      </c>
      <c r="B1802" s="2" t="s">
        <v>866</v>
      </c>
      <c r="C1802" s="2" t="s">
        <v>80</v>
      </c>
      <c r="D1802" s="2" t="s">
        <v>196</v>
      </c>
      <c r="E1802" s="7" t="s">
        <v>10</v>
      </c>
      <c r="F1802" s="2">
        <v>0</v>
      </c>
      <c r="G1802" s="3">
        <v>17</v>
      </c>
      <c r="H1802" s="3" t="s">
        <v>10</v>
      </c>
      <c r="J1802" s="2">
        <v>1804</v>
      </c>
      <c r="K1802" s="2" t="str">
        <f t="shared" si="189"/>
        <v>S7724389</v>
      </c>
      <c r="L1802" s="2" t="str">
        <f t="shared" si="190"/>
        <v>GRC</v>
      </c>
      <c r="M1802" s="2" t="str">
        <f t="shared" si="191"/>
        <v>zan palla SA</v>
      </c>
      <c r="N1802" s="2" t="str">
        <f t="shared" si="192"/>
        <v>terminato</v>
      </c>
      <c r="O1802" s="2">
        <v>0</v>
      </c>
      <c r="P1802" s="3">
        <v>17</v>
      </c>
      <c r="Q1802" s="3" t="str">
        <f t="shared" si="193"/>
        <v/>
      </c>
      <c r="R1802" s="3" t="str">
        <f t="shared" si="194"/>
        <v>GRC-zan palla SA-17</v>
      </c>
      <c r="S1802" s="3" t="str">
        <f t="shared" si="195"/>
        <v>724</v>
      </c>
    </row>
    <row r="1803" spans="1:19" ht="12.75" customHeight="1" x14ac:dyDescent="0.3">
      <c r="A1803" s="2">
        <v>1805</v>
      </c>
      <c r="B1803" s="2" t="s">
        <v>866</v>
      </c>
      <c r="C1803" s="2" t="s">
        <v>80</v>
      </c>
      <c r="D1803" s="2" t="s">
        <v>196</v>
      </c>
      <c r="F1803" s="2">
        <v>30</v>
      </c>
      <c r="G1803" s="3">
        <v>33</v>
      </c>
      <c r="H1803" s="3" t="str">
        <f>IF(E1803="","non terminato","terminato")</f>
        <v>non terminato</v>
      </c>
      <c r="J1803" s="2">
        <v>1805</v>
      </c>
      <c r="K1803" s="2" t="str">
        <f t="shared" si="189"/>
        <v>S7724389</v>
      </c>
      <c r="L1803" s="2" t="str">
        <f t="shared" si="190"/>
        <v>GRC</v>
      </c>
      <c r="M1803" s="2" t="str">
        <f t="shared" si="191"/>
        <v>zan palla SA</v>
      </c>
      <c r="N1803" s="2" t="str">
        <f t="shared" si="192"/>
        <v/>
      </c>
      <c r="O1803" s="2">
        <v>30</v>
      </c>
      <c r="P1803" s="3">
        <v>33</v>
      </c>
      <c r="Q1803" s="3">
        <f t="shared" si="193"/>
        <v>990</v>
      </c>
      <c r="R1803" s="3" t="str">
        <f t="shared" si="194"/>
        <v>GRC-zan palla SA-33</v>
      </c>
      <c r="S1803" s="3" t="str">
        <f t="shared" si="195"/>
        <v>724</v>
      </c>
    </row>
    <row r="1804" spans="1:19" ht="12.75" customHeight="1" x14ac:dyDescent="0.3">
      <c r="A1804" s="2">
        <v>1806</v>
      </c>
      <c r="B1804" s="2" t="s">
        <v>866</v>
      </c>
      <c r="C1804" s="2" t="s">
        <v>80</v>
      </c>
      <c r="D1804" s="2" t="s">
        <v>196</v>
      </c>
      <c r="F1804" s="2">
        <v>20</v>
      </c>
      <c r="G1804" s="3">
        <v>10</v>
      </c>
      <c r="H1804" s="3" t="str">
        <f>IF(E1804="","non terminato","terminato")</f>
        <v>non terminato</v>
      </c>
      <c r="J1804" s="2">
        <v>1806</v>
      </c>
      <c r="K1804" s="2" t="str">
        <f t="shared" si="189"/>
        <v>S7724389</v>
      </c>
      <c r="L1804" s="2" t="str">
        <f t="shared" si="190"/>
        <v>GRC</v>
      </c>
      <c r="M1804" s="2" t="str">
        <f t="shared" si="191"/>
        <v>zan palla SA</v>
      </c>
      <c r="N1804" s="2" t="str">
        <f t="shared" si="192"/>
        <v/>
      </c>
      <c r="O1804" s="2">
        <v>20</v>
      </c>
      <c r="P1804" s="3">
        <v>10</v>
      </c>
      <c r="Q1804" s="3">
        <f t="shared" si="193"/>
        <v>200</v>
      </c>
      <c r="R1804" s="3" t="str">
        <f t="shared" si="194"/>
        <v>GRC-zan palla SA-10</v>
      </c>
      <c r="S1804" s="3" t="str">
        <f t="shared" si="195"/>
        <v>724</v>
      </c>
    </row>
    <row r="1805" spans="1:19" ht="12.75" customHeight="1" x14ac:dyDescent="0.3">
      <c r="A1805" s="2">
        <v>1807</v>
      </c>
      <c r="B1805" s="2" t="s">
        <v>867</v>
      </c>
      <c r="C1805" s="8" t="s">
        <v>8</v>
      </c>
      <c r="D1805" s="2" t="s">
        <v>9</v>
      </c>
      <c r="E1805" s="7" t="s">
        <v>10</v>
      </c>
      <c r="F1805" s="2">
        <v>0</v>
      </c>
      <c r="G1805" s="3">
        <v>39</v>
      </c>
      <c r="H1805" s="3" t="s">
        <v>10</v>
      </c>
      <c r="J1805" s="2">
        <v>1807</v>
      </c>
      <c r="K1805" s="2" t="str">
        <f t="shared" si="189"/>
        <v>L7457625</v>
      </c>
      <c r="L1805" s="2" t="str">
        <f t="shared" si="190"/>
        <v>ITA</v>
      </c>
      <c r="M1805" s="2" t="str">
        <f t="shared" si="191"/>
        <v>SG</v>
      </c>
      <c r="N1805" s="2" t="str">
        <f t="shared" si="192"/>
        <v>terminato</v>
      </c>
      <c r="O1805" s="2">
        <v>0</v>
      </c>
      <c r="P1805" s="3">
        <v>39</v>
      </c>
      <c r="Q1805" s="3" t="str">
        <f t="shared" si="193"/>
        <v/>
      </c>
      <c r="R1805" s="3" t="str">
        <f t="shared" si="194"/>
        <v>ITA-SG-39</v>
      </c>
      <c r="S1805" s="3" t="str">
        <f t="shared" si="195"/>
        <v>457</v>
      </c>
    </row>
    <row r="1806" spans="1:19" ht="12.75" customHeight="1" x14ac:dyDescent="0.3">
      <c r="A1806" s="2">
        <v>1808</v>
      </c>
      <c r="B1806" s="2" t="s">
        <v>867</v>
      </c>
      <c r="C1806" s="8" t="s">
        <v>8</v>
      </c>
      <c r="D1806" s="2" t="s">
        <v>9</v>
      </c>
      <c r="F1806" s="2">
        <v>20</v>
      </c>
      <c r="G1806" s="3">
        <v>30</v>
      </c>
      <c r="H1806" s="3" t="str">
        <f>IF(E1806="","non terminato","terminato")</f>
        <v>non terminato</v>
      </c>
      <c r="J1806" s="2">
        <v>1808</v>
      </c>
      <c r="K1806" s="2" t="str">
        <f t="shared" si="189"/>
        <v>L7457625</v>
      </c>
      <c r="L1806" s="2" t="str">
        <f t="shared" si="190"/>
        <v>ITA</v>
      </c>
      <c r="M1806" s="2" t="str">
        <f t="shared" si="191"/>
        <v>SG</v>
      </c>
      <c r="N1806" s="2" t="str">
        <f t="shared" si="192"/>
        <v/>
      </c>
      <c r="O1806" s="2">
        <v>20</v>
      </c>
      <c r="P1806" s="3">
        <v>30</v>
      </c>
      <c r="Q1806" s="3">
        <f t="shared" si="193"/>
        <v>600</v>
      </c>
      <c r="R1806" s="3" t="str">
        <f t="shared" si="194"/>
        <v>ITA-SG-30</v>
      </c>
      <c r="S1806" s="3" t="str">
        <f t="shared" si="195"/>
        <v>457</v>
      </c>
    </row>
    <row r="1807" spans="1:19" ht="12.75" customHeight="1" x14ac:dyDescent="0.3">
      <c r="A1807" s="2">
        <v>1809</v>
      </c>
      <c r="B1807" s="2" t="s">
        <v>867</v>
      </c>
      <c r="C1807" s="8" t="s">
        <v>8</v>
      </c>
      <c r="D1807" s="2" t="s">
        <v>9</v>
      </c>
      <c r="F1807" s="2">
        <v>30</v>
      </c>
      <c r="G1807" s="3">
        <v>19</v>
      </c>
      <c r="H1807" s="3" t="str">
        <f>IF(E1807="","non terminato","terminato")</f>
        <v>non terminato</v>
      </c>
      <c r="J1807" s="2">
        <v>1809</v>
      </c>
      <c r="K1807" s="2" t="str">
        <f t="shared" si="189"/>
        <v>L7457625</v>
      </c>
      <c r="L1807" s="2" t="str">
        <f t="shared" si="190"/>
        <v>ITA</v>
      </c>
      <c r="M1807" s="2" t="str">
        <f t="shared" si="191"/>
        <v>SG</v>
      </c>
      <c r="N1807" s="2" t="str">
        <f t="shared" si="192"/>
        <v/>
      </c>
      <c r="O1807" s="2">
        <v>30</v>
      </c>
      <c r="P1807" s="3">
        <v>19</v>
      </c>
      <c r="Q1807" s="3">
        <f t="shared" si="193"/>
        <v>570</v>
      </c>
      <c r="R1807" s="3" t="str">
        <f t="shared" si="194"/>
        <v>ITA-SG-19</v>
      </c>
      <c r="S1807" s="3" t="str">
        <f t="shared" si="195"/>
        <v>457</v>
      </c>
    </row>
    <row r="1808" spans="1:19" ht="12.75" customHeight="1" x14ac:dyDescent="0.3">
      <c r="A1808" s="2">
        <v>1810</v>
      </c>
      <c r="B1808" s="2" t="s">
        <v>868</v>
      </c>
      <c r="C1808" s="8" t="s">
        <v>8</v>
      </c>
      <c r="D1808" s="2" t="s">
        <v>102</v>
      </c>
      <c r="E1808" s="7" t="s">
        <v>10</v>
      </c>
      <c r="F1808" s="2">
        <v>0</v>
      </c>
      <c r="G1808" s="3">
        <v>37</v>
      </c>
      <c r="H1808" s="3" t="s">
        <v>10</v>
      </c>
      <c r="J1808" s="2">
        <v>1810</v>
      </c>
      <c r="K1808" s="2" t="str">
        <f t="shared" si="189"/>
        <v>D1063668</v>
      </c>
      <c r="L1808" s="2" t="str">
        <f t="shared" si="190"/>
        <v>ITA</v>
      </c>
      <c r="M1808" s="2" t="str">
        <f t="shared" si="191"/>
        <v>SG DISTRIBUZIONE SRL</v>
      </c>
      <c r="N1808" s="2" t="str">
        <f t="shared" si="192"/>
        <v>terminato</v>
      </c>
      <c r="O1808" s="2">
        <v>0</v>
      </c>
      <c r="P1808" s="3">
        <v>37</v>
      </c>
      <c r="Q1808" s="3" t="str">
        <f t="shared" si="193"/>
        <v/>
      </c>
      <c r="R1808" s="3" t="str">
        <f t="shared" si="194"/>
        <v>ITA-SG DISTRIBUZIONE SRL-37</v>
      </c>
      <c r="S1808" s="3" t="str">
        <f t="shared" si="195"/>
        <v>063</v>
      </c>
    </row>
    <row r="1809" spans="1:19" ht="12.75" customHeight="1" x14ac:dyDescent="0.3">
      <c r="A1809" s="2">
        <v>1811</v>
      </c>
      <c r="B1809" s="2" t="s">
        <v>868</v>
      </c>
      <c r="C1809" s="8" t="s">
        <v>8</v>
      </c>
      <c r="D1809" s="2" t="s">
        <v>102</v>
      </c>
      <c r="F1809" s="2">
        <v>20</v>
      </c>
      <c r="G1809" s="3">
        <v>17</v>
      </c>
      <c r="H1809" s="3" t="str">
        <f>IF(E1809="","non terminato","terminato")</f>
        <v>non terminato</v>
      </c>
      <c r="J1809" s="2">
        <v>1811</v>
      </c>
      <c r="K1809" s="2" t="str">
        <f t="shared" si="189"/>
        <v>D1063668</v>
      </c>
      <c r="L1809" s="2" t="str">
        <f t="shared" si="190"/>
        <v>ITA</v>
      </c>
      <c r="M1809" s="2" t="str">
        <f t="shared" si="191"/>
        <v>SG DISTRIBUZIONE SRL</v>
      </c>
      <c r="N1809" s="2" t="str">
        <f t="shared" si="192"/>
        <v/>
      </c>
      <c r="O1809" s="2">
        <v>20</v>
      </c>
      <c r="P1809" s="3">
        <v>17</v>
      </c>
      <c r="Q1809" s="3">
        <f t="shared" si="193"/>
        <v>340</v>
      </c>
      <c r="R1809" s="3" t="str">
        <f t="shared" si="194"/>
        <v>ITA-SG DISTRIBUZIONE SRL-17</v>
      </c>
      <c r="S1809" s="3" t="str">
        <f t="shared" si="195"/>
        <v>063</v>
      </c>
    </row>
    <row r="1810" spans="1:19" ht="12.75" customHeight="1" x14ac:dyDescent="0.3">
      <c r="A1810" s="2">
        <v>1812</v>
      </c>
      <c r="B1810" s="2" t="s">
        <v>868</v>
      </c>
      <c r="C1810" s="8" t="s">
        <v>8</v>
      </c>
      <c r="D1810" s="2" t="s">
        <v>102</v>
      </c>
      <c r="F1810" s="2">
        <v>20</v>
      </c>
      <c r="G1810" s="3">
        <v>11</v>
      </c>
      <c r="H1810" s="3" t="str">
        <f>IF(E1810="","non terminato","terminato")</f>
        <v>non terminato</v>
      </c>
      <c r="J1810" s="2">
        <v>1812</v>
      </c>
      <c r="K1810" s="2" t="str">
        <f t="shared" si="189"/>
        <v>D1063668</v>
      </c>
      <c r="L1810" s="2" t="str">
        <f t="shared" si="190"/>
        <v>ITA</v>
      </c>
      <c r="M1810" s="2" t="str">
        <f t="shared" si="191"/>
        <v>SG DISTRIBUZIONE SRL</v>
      </c>
      <c r="N1810" s="2" t="str">
        <f t="shared" si="192"/>
        <v/>
      </c>
      <c r="O1810" s="2">
        <v>20</v>
      </c>
      <c r="P1810" s="3">
        <v>11</v>
      </c>
      <c r="Q1810" s="3">
        <f t="shared" si="193"/>
        <v>220</v>
      </c>
      <c r="R1810" s="3" t="str">
        <f t="shared" si="194"/>
        <v>ITA-SG DISTRIBUZIONE SRL-11</v>
      </c>
      <c r="S1810" s="3" t="str">
        <f t="shared" si="195"/>
        <v>063</v>
      </c>
    </row>
    <row r="1811" spans="1:19" ht="12.75" customHeight="1" x14ac:dyDescent="0.3">
      <c r="A1811" s="2">
        <v>1813</v>
      </c>
      <c r="B1811" s="2" t="s">
        <v>869</v>
      </c>
      <c r="C1811" s="8" t="s">
        <v>8</v>
      </c>
      <c r="D1811" s="2" t="s">
        <v>177</v>
      </c>
      <c r="E1811" s="7" t="s">
        <v>10</v>
      </c>
      <c r="F1811" s="2">
        <v>0</v>
      </c>
      <c r="G1811" s="3">
        <v>13</v>
      </c>
      <c r="H1811" s="3" t="s">
        <v>10</v>
      </c>
      <c r="J1811" s="2">
        <v>1813</v>
      </c>
      <c r="K1811" s="2" t="str">
        <f t="shared" si="189"/>
        <v>A6123016</v>
      </c>
      <c r="L1811" s="2" t="str">
        <f t="shared" si="190"/>
        <v>ITA</v>
      </c>
      <c r="M1811" s="2" t="str">
        <f t="shared" si="191"/>
        <v>mull</v>
      </c>
      <c r="N1811" s="2" t="str">
        <f t="shared" si="192"/>
        <v>terminato</v>
      </c>
      <c r="O1811" s="2">
        <v>0</v>
      </c>
      <c r="P1811" s="3">
        <v>13</v>
      </c>
      <c r="Q1811" s="3" t="str">
        <f t="shared" si="193"/>
        <v/>
      </c>
      <c r="R1811" s="3" t="str">
        <f t="shared" si="194"/>
        <v>ITA-mull-13</v>
      </c>
      <c r="S1811" s="3" t="str">
        <f t="shared" si="195"/>
        <v>123</v>
      </c>
    </row>
    <row r="1812" spans="1:19" ht="12.75" customHeight="1" x14ac:dyDescent="0.3">
      <c r="A1812" s="2">
        <v>1814</v>
      </c>
      <c r="B1812" s="2" t="s">
        <v>870</v>
      </c>
      <c r="C1812" s="8" t="s">
        <v>8</v>
      </c>
      <c r="D1812" s="2" t="s">
        <v>44</v>
      </c>
      <c r="E1812" s="7" t="s">
        <v>10</v>
      </c>
      <c r="F1812" s="2">
        <v>0</v>
      </c>
      <c r="G1812" s="3">
        <v>38</v>
      </c>
      <c r="H1812" s="3" t="s">
        <v>10</v>
      </c>
      <c r="J1812" s="2">
        <v>1814</v>
      </c>
      <c r="K1812" s="2" t="str">
        <f t="shared" si="189"/>
        <v>S6227584</v>
      </c>
      <c r="L1812" s="2" t="str">
        <f t="shared" si="190"/>
        <v>ITA</v>
      </c>
      <c r="M1812" s="2" t="str">
        <f t="shared" si="191"/>
        <v>zan pin SPA</v>
      </c>
      <c r="N1812" s="2" t="str">
        <f t="shared" si="192"/>
        <v>terminato</v>
      </c>
      <c r="O1812" s="2">
        <v>0</v>
      </c>
      <c r="P1812" s="3">
        <v>38</v>
      </c>
      <c r="Q1812" s="3" t="str">
        <f t="shared" si="193"/>
        <v/>
      </c>
      <c r="R1812" s="3" t="str">
        <f t="shared" si="194"/>
        <v>ITA-zan pin SPA-38</v>
      </c>
      <c r="S1812" s="3" t="str">
        <f t="shared" si="195"/>
        <v>227</v>
      </c>
    </row>
    <row r="1813" spans="1:19" ht="12.75" customHeight="1" x14ac:dyDescent="0.3">
      <c r="A1813" s="2">
        <v>1815</v>
      </c>
      <c r="B1813" s="2" t="s">
        <v>870</v>
      </c>
      <c r="C1813" s="8" t="s">
        <v>8</v>
      </c>
      <c r="D1813" s="2" t="s">
        <v>44</v>
      </c>
      <c r="F1813" s="2">
        <v>20</v>
      </c>
      <c r="G1813" s="3">
        <v>40</v>
      </c>
      <c r="H1813" s="3" t="str">
        <f>IF(E1813="","non terminato","terminato")</f>
        <v>non terminato</v>
      </c>
      <c r="J1813" s="2">
        <v>1815</v>
      </c>
      <c r="K1813" s="2" t="str">
        <f t="shared" si="189"/>
        <v>S6227584</v>
      </c>
      <c r="L1813" s="2" t="str">
        <f t="shared" si="190"/>
        <v>ITA</v>
      </c>
      <c r="M1813" s="2" t="str">
        <f t="shared" si="191"/>
        <v>zan pin SPA</v>
      </c>
      <c r="N1813" s="2" t="str">
        <f t="shared" si="192"/>
        <v/>
      </c>
      <c r="O1813" s="2">
        <v>20</v>
      </c>
      <c r="P1813" s="3">
        <v>40</v>
      </c>
      <c r="Q1813" s="3">
        <f t="shared" si="193"/>
        <v>800</v>
      </c>
      <c r="R1813" s="3" t="str">
        <f t="shared" si="194"/>
        <v>ITA-zan pin SPA-40</v>
      </c>
      <c r="S1813" s="3" t="str">
        <f t="shared" si="195"/>
        <v>227</v>
      </c>
    </row>
    <row r="1814" spans="1:19" ht="12.75" customHeight="1" x14ac:dyDescent="0.3">
      <c r="A1814" s="2">
        <v>1816</v>
      </c>
      <c r="B1814" s="2" t="s">
        <v>871</v>
      </c>
      <c r="C1814" s="8" t="s">
        <v>8</v>
      </c>
      <c r="D1814" s="2" t="s">
        <v>94</v>
      </c>
      <c r="F1814" s="2">
        <v>20</v>
      </c>
      <c r="G1814" s="3">
        <v>15</v>
      </c>
      <c r="H1814" s="3" t="str">
        <f>IF(E1814="","non terminato","terminato")</f>
        <v>non terminato</v>
      </c>
      <c r="J1814" s="2">
        <v>1816</v>
      </c>
      <c r="K1814" s="2" t="str">
        <f t="shared" si="189"/>
        <v>S5189845</v>
      </c>
      <c r="L1814" s="2" t="str">
        <f t="shared" si="190"/>
        <v>ITA</v>
      </c>
      <c r="M1814" s="2" t="str">
        <f t="shared" si="191"/>
        <v>zan SPA</v>
      </c>
      <c r="N1814" s="2" t="str">
        <f t="shared" si="192"/>
        <v/>
      </c>
      <c r="O1814" s="2">
        <v>20</v>
      </c>
      <c r="P1814" s="3">
        <v>15</v>
      </c>
      <c r="Q1814" s="3">
        <f t="shared" si="193"/>
        <v>300</v>
      </c>
      <c r="R1814" s="3" t="str">
        <f t="shared" si="194"/>
        <v>ITA-zan SPA-15</v>
      </c>
      <c r="S1814" s="3" t="str">
        <f t="shared" si="195"/>
        <v>189</v>
      </c>
    </row>
    <row r="1815" spans="1:19" ht="12.75" customHeight="1" x14ac:dyDescent="0.3">
      <c r="A1815" s="2">
        <v>1817</v>
      </c>
      <c r="B1815" s="2" t="s">
        <v>871</v>
      </c>
      <c r="C1815" s="8" t="s">
        <v>8</v>
      </c>
      <c r="D1815" s="2" t="s">
        <v>94</v>
      </c>
      <c r="E1815" s="7" t="s">
        <v>10</v>
      </c>
      <c r="F1815" s="2">
        <v>0</v>
      </c>
      <c r="G1815" s="3">
        <v>37</v>
      </c>
      <c r="H1815" s="3" t="s">
        <v>10</v>
      </c>
      <c r="J1815" s="2">
        <v>1817</v>
      </c>
      <c r="K1815" s="2" t="str">
        <f t="shared" si="189"/>
        <v>S5189845</v>
      </c>
      <c r="L1815" s="2" t="str">
        <f t="shared" si="190"/>
        <v>ITA</v>
      </c>
      <c r="M1815" s="2" t="str">
        <f t="shared" si="191"/>
        <v>zan SPA</v>
      </c>
      <c r="N1815" s="2" t="str">
        <f t="shared" si="192"/>
        <v>terminato</v>
      </c>
      <c r="O1815" s="2">
        <v>0</v>
      </c>
      <c r="P1815" s="3">
        <v>37</v>
      </c>
      <c r="Q1815" s="3" t="str">
        <f t="shared" si="193"/>
        <v/>
      </c>
      <c r="R1815" s="3" t="str">
        <f t="shared" si="194"/>
        <v>ITA-zan SPA-37</v>
      </c>
      <c r="S1815" s="3" t="str">
        <f t="shared" si="195"/>
        <v>189</v>
      </c>
    </row>
    <row r="1816" spans="1:19" ht="12.75" customHeight="1" x14ac:dyDescent="0.3">
      <c r="A1816" s="2">
        <v>1818</v>
      </c>
      <c r="B1816" s="2" t="s">
        <v>872</v>
      </c>
      <c r="C1816" s="8" t="s">
        <v>8</v>
      </c>
      <c r="D1816" s="2" t="s">
        <v>94</v>
      </c>
      <c r="F1816" s="2">
        <v>20</v>
      </c>
      <c r="G1816" s="3">
        <v>36</v>
      </c>
      <c r="H1816" s="3" t="str">
        <f>IF(E1816="","non terminato","terminato")</f>
        <v>non terminato</v>
      </c>
      <c r="J1816" s="2">
        <v>1818</v>
      </c>
      <c r="K1816" s="2" t="str">
        <f t="shared" si="189"/>
        <v>D2221872</v>
      </c>
      <c r="L1816" s="2" t="str">
        <f t="shared" si="190"/>
        <v>ITA</v>
      </c>
      <c r="M1816" s="2" t="str">
        <f t="shared" si="191"/>
        <v>zan SPA</v>
      </c>
      <c r="N1816" s="2" t="str">
        <f t="shared" si="192"/>
        <v/>
      </c>
      <c r="O1816" s="2">
        <v>20</v>
      </c>
      <c r="P1816" s="3">
        <v>36</v>
      </c>
      <c r="Q1816" s="3">
        <f t="shared" si="193"/>
        <v>720</v>
      </c>
      <c r="R1816" s="3" t="str">
        <f t="shared" si="194"/>
        <v>ITA-zan SPA-36</v>
      </c>
      <c r="S1816" s="3" t="str">
        <f t="shared" si="195"/>
        <v>221</v>
      </c>
    </row>
    <row r="1817" spans="1:19" ht="12.75" customHeight="1" x14ac:dyDescent="0.3">
      <c r="A1817" s="2">
        <v>1819</v>
      </c>
      <c r="B1817" s="2" t="s">
        <v>873</v>
      </c>
      <c r="C1817" s="8" t="s">
        <v>8</v>
      </c>
      <c r="D1817" s="2" t="s">
        <v>9</v>
      </c>
      <c r="E1817" s="7" t="s">
        <v>10</v>
      </c>
      <c r="F1817" s="2">
        <v>0</v>
      </c>
      <c r="G1817" s="3">
        <v>28</v>
      </c>
      <c r="H1817" s="3" t="s">
        <v>10</v>
      </c>
      <c r="J1817" s="2">
        <v>1819</v>
      </c>
      <c r="K1817" s="2" t="str">
        <f t="shared" si="189"/>
        <v>S7283416</v>
      </c>
      <c r="L1817" s="2" t="str">
        <f t="shared" si="190"/>
        <v>ITA</v>
      </c>
      <c r="M1817" s="2" t="str">
        <f t="shared" si="191"/>
        <v>SG</v>
      </c>
      <c r="N1817" s="2" t="str">
        <f t="shared" si="192"/>
        <v>terminato</v>
      </c>
      <c r="O1817" s="2">
        <v>0</v>
      </c>
      <c r="P1817" s="3">
        <v>28</v>
      </c>
      <c r="Q1817" s="3" t="str">
        <f t="shared" si="193"/>
        <v/>
      </c>
      <c r="R1817" s="3" t="str">
        <f t="shared" si="194"/>
        <v>ITA-SG-28</v>
      </c>
      <c r="S1817" s="3" t="str">
        <f t="shared" si="195"/>
        <v>283</v>
      </c>
    </row>
    <row r="1818" spans="1:19" ht="12.75" customHeight="1" x14ac:dyDescent="0.3">
      <c r="A1818" s="2">
        <v>1820</v>
      </c>
      <c r="B1818" s="2" t="s">
        <v>873</v>
      </c>
      <c r="C1818" s="8" t="s">
        <v>8</v>
      </c>
      <c r="D1818" s="2" t="s">
        <v>9</v>
      </c>
      <c r="F1818" s="2">
        <v>10</v>
      </c>
      <c r="G1818" s="3">
        <v>28</v>
      </c>
      <c r="H1818" s="3" t="str">
        <f>IF(E1818="","non terminato","terminato")</f>
        <v>non terminato</v>
      </c>
      <c r="J1818" s="2">
        <v>1820</v>
      </c>
      <c r="K1818" s="2" t="str">
        <f t="shared" si="189"/>
        <v>S7283416</v>
      </c>
      <c r="L1818" s="2" t="str">
        <f t="shared" si="190"/>
        <v>ITA</v>
      </c>
      <c r="M1818" s="2" t="str">
        <f t="shared" si="191"/>
        <v>SG</v>
      </c>
      <c r="N1818" s="2" t="str">
        <f t="shared" si="192"/>
        <v/>
      </c>
      <c r="O1818" s="2">
        <v>10</v>
      </c>
      <c r="P1818" s="3">
        <v>28</v>
      </c>
      <c r="Q1818" s="3">
        <f t="shared" si="193"/>
        <v>280</v>
      </c>
      <c r="R1818" s="3" t="str">
        <f t="shared" si="194"/>
        <v>ITA-SG-28</v>
      </c>
      <c r="S1818" s="3" t="str">
        <f t="shared" si="195"/>
        <v>283</v>
      </c>
    </row>
    <row r="1819" spans="1:19" ht="12.75" customHeight="1" x14ac:dyDescent="0.3">
      <c r="A1819" s="2">
        <v>1821</v>
      </c>
      <c r="B1819" s="2" t="s">
        <v>873</v>
      </c>
      <c r="C1819" s="8" t="s">
        <v>8</v>
      </c>
      <c r="D1819" s="2" t="s">
        <v>9</v>
      </c>
      <c r="F1819" s="2">
        <v>20</v>
      </c>
      <c r="G1819" s="3">
        <v>36</v>
      </c>
      <c r="H1819" s="3" t="str">
        <f>IF(E1819="","non terminato","terminato")</f>
        <v>non terminato</v>
      </c>
      <c r="J1819" s="2">
        <v>1821</v>
      </c>
      <c r="K1819" s="2" t="str">
        <f t="shared" si="189"/>
        <v>S7283416</v>
      </c>
      <c r="L1819" s="2" t="str">
        <f t="shared" si="190"/>
        <v>ITA</v>
      </c>
      <c r="M1819" s="2" t="str">
        <f t="shared" si="191"/>
        <v>SG</v>
      </c>
      <c r="N1819" s="2" t="str">
        <f t="shared" si="192"/>
        <v/>
      </c>
      <c r="O1819" s="2">
        <v>20</v>
      </c>
      <c r="P1819" s="3">
        <v>36</v>
      </c>
      <c r="Q1819" s="3">
        <f t="shared" si="193"/>
        <v>720</v>
      </c>
      <c r="R1819" s="3" t="str">
        <f t="shared" si="194"/>
        <v>ITA-SG-36</v>
      </c>
      <c r="S1819" s="3" t="str">
        <f t="shared" si="195"/>
        <v>283</v>
      </c>
    </row>
    <row r="1820" spans="1:19" ht="12.75" customHeight="1" x14ac:dyDescent="0.3">
      <c r="A1820" s="2">
        <v>1822</v>
      </c>
      <c r="B1820" s="2" t="s">
        <v>873</v>
      </c>
      <c r="C1820" s="8" t="s">
        <v>8</v>
      </c>
      <c r="D1820" s="2" t="s">
        <v>9</v>
      </c>
      <c r="F1820" s="2">
        <v>20</v>
      </c>
      <c r="G1820" s="3">
        <v>36</v>
      </c>
      <c r="H1820" s="3" t="str">
        <f>IF(E1820="","non terminato","terminato")</f>
        <v>non terminato</v>
      </c>
      <c r="J1820" s="2">
        <v>1822</v>
      </c>
      <c r="K1820" s="2" t="str">
        <f t="shared" si="189"/>
        <v>S7283416</v>
      </c>
      <c r="L1820" s="2" t="str">
        <f t="shared" si="190"/>
        <v>ITA</v>
      </c>
      <c r="M1820" s="2" t="str">
        <f t="shared" si="191"/>
        <v>SG</v>
      </c>
      <c r="N1820" s="2" t="str">
        <f t="shared" si="192"/>
        <v/>
      </c>
      <c r="O1820" s="2">
        <v>20</v>
      </c>
      <c r="P1820" s="3">
        <v>36</v>
      </c>
      <c r="Q1820" s="3">
        <f t="shared" si="193"/>
        <v>720</v>
      </c>
      <c r="R1820" s="3" t="str">
        <f t="shared" si="194"/>
        <v>ITA-SG-36</v>
      </c>
      <c r="S1820" s="3" t="str">
        <f t="shared" si="195"/>
        <v>283</v>
      </c>
    </row>
    <row r="1821" spans="1:19" ht="12.75" customHeight="1" x14ac:dyDescent="0.3">
      <c r="A1821" s="2">
        <v>1823</v>
      </c>
      <c r="B1821" s="2" t="s">
        <v>874</v>
      </c>
      <c r="C1821" s="8" t="s">
        <v>8</v>
      </c>
      <c r="D1821" s="2" t="s">
        <v>33</v>
      </c>
      <c r="F1821" s="2">
        <v>20</v>
      </c>
      <c r="G1821" s="3">
        <v>22</v>
      </c>
      <c r="H1821" s="3" t="str">
        <f>IF(E1821="","non terminato","terminato")</f>
        <v>non terminato</v>
      </c>
      <c r="J1821" s="2">
        <v>1823</v>
      </c>
      <c r="K1821" s="2" t="str">
        <f t="shared" si="189"/>
        <v>L4736089</v>
      </c>
      <c r="L1821" s="2" t="str">
        <f t="shared" si="190"/>
        <v>ITA</v>
      </c>
      <c r="M1821" s="2" t="str">
        <f t="shared" si="191"/>
        <v>zan VETRI</v>
      </c>
      <c r="N1821" s="2" t="str">
        <f t="shared" si="192"/>
        <v/>
      </c>
      <c r="O1821" s="2">
        <v>20</v>
      </c>
      <c r="P1821" s="3">
        <v>22</v>
      </c>
      <c r="Q1821" s="3">
        <f t="shared" si="193"/>
        <v>440</v>
      </c>
      <c r="R1821" s="3" t="str">
        <f t="shared" si="194"/>
        <v>ITA-zan VETRI-22</v>
      </c>
      <c r="S1821" s="3" t="str">
        <f t="shared" si="195"/>
        <v>736</v>
      </c>
    </row>
    <row r="1822" spans="1:19" ht="12.75" customHeight="1" x14ac:dyDescent="0.3">
      <c r="A1822" s="2">
        <v>1824</v>
      </c>
      <c r="B1822" s="2" t="s">
        <v>874</v>
      </c>
      <c r="C1822" s="8" t="s">
        <v>8</v>
      </c>
      <c r="D1822" s="2" t="s">
        <v>33</v>
      </c>
      <c r="F1822" s="2">
        <v>20</v>
      </c>
      <c r="G1822" s="3">
        <v>14</v>
      </c>
      <c r="H1822" s="3" t="str">
        <f>IF(E1822="","non terminato","terminato")</f>
        <v>non terminato</v>
      </c>
      <c r="J1822" s="2">
        <v>1824</v>
      </c>
      <c r="K1822" s="2" t="str">
        <f t="shared" si="189"/>
        <v>L4736089</v>
      </c>
      <c r="L1822" s="2" t="str">
        <f t="shared" si="190"/>
        <v>ITA</v>
      </c>
      <c r="M1822" s="2" t="str">
        <f t="shared" si="191"/>
        <v>zan VETRI</v>
      </c>
      <c r="N1822" s="2" t="str">
        <f t="shared" si="192"/>
        <v/>
      </c>
      <c r="O1822" s="2">
        <v>20</v>
      </c>
      <c r="P1822" s="3">
        <v>14</v>
      </c>
      <c r="Q1822" s="3">
        <f t="shared" si="193"/>
        <v>280</v>
      </c>
      <c r="R1822" s="3" t="str">
        <f t="shared" si="194"/>
        <v>ITA-zan VETRI-14</v>
      </c>
      <c r="S1822" s="3" t="str">
        <f t="shared" si="195"/>
        <v>736</v>
      </c>
    </row>
    <row r="1823" spans="1:19" ht="12.75" customHeight="1" x14ac:dyDescent="0.3">
      <c r="A1823" s="2">
        <v>1825</v>
      </c>
      <c r="B1823" s="2" t="s">
        <v>874</v>
      </c>
      <c r="C1823" s="8" t="s">
        <v>8</v>
      </c>
      <c r="D1823" s="2" t="s">
        <v>33</v>
      </c>
      <c r="F1823" s="2">
        <v>10</v>
      </c>
      <c r="G1823" s="3">
        <v>27</v>
      </c>
      <c r="H1823" s="3" t="str">
        <f>IF(E1823="","non terminato","terminato")</f>
        <v>non terminato</v>
      </c>
      <c r="J1823" s="2">
        <v>1825</v>
      </c>
      <c r="K1823" s="2" t="str">
        <f t="shared" si="189"/>
        <v>L4736089</v>
      </c>
      <c r="L1823" s="2" t="str">
        <f t="shared" si="190"/>
        <v>ITA</v>
      </c>
      <c r="M1823" s="2" t="str">
        <f t="shared" si="191"/>
        <v>zan VETRI</v>
      </c>
      <c r="N1823" s="2" t="str">
        <f t="shared" si="192"/>
        <v/>
      </c>
      <c r="O1823" s="2">
        <v>10</v>
      </c>
      <c r="P1823" s="3">
        <v>27</v>
      </c>
      <c r="Q1823" s="3">
        <f t="shared" si="193"/>
        <v>270</v>
      </c>
      <c r="R1823" s="3" t="str">
        <f t="shared" si="194"/>
        <v>ITA-zan VETRI-27</v>
      </c>
      <c r="S1823" s="3" t="str">
        <f t="shared" si="195"/>
        <v>736</v>
      </c>
    </row>
    <row r="1824" spans="1:19" ht="12.75" customHeight="1" x14ac:dyDescent="0.3">
      <c r="A1824" s="2">
        <v>1826</v>
      </c>
      <c r="B1824" s="2" t="s">
        <v>874</v>
      </c>
      <c r="C1824" s="8" t="s">
        <v>8</v>
      </c>
      <c r="D1824" s="2" t="s">
        <v>33</v>
      </c>
      <c r="E1824" s="7" t="s">
        <v>10</v>
      </c>
      <c r="F1824" s="2">
        <v>0</v>
      </c>
      <c r="G1824" s="3">
        <v>11</v>
      </c>
      <c r="H1824" s="3" t="s">
        <v>10</v>
      </c>
      <c r="J1824" s="2">
        <v>1826</v>
      </c>
      <c r="K1824" s="2" t="str">
        <f t="shared" si="189"/>
        <v>L4736089</v>
      </c>
      <c r="L1824" s="2" t="str">
        <f t="shared" si="190"/>
        <v>ITA</v>
      </c>
      <c r="M1824" s="2" t="str">
        <f t="shared" si="191"/>
        <v>zan VETRI</v>
      </c>
      <c r="N1824" s="2" t="str">
        <f t="shared" si="192"/>
        <v>terminato</v>
      </c>
      <c r="O1824" s="2">
        <v>0</v>
      </c>
      <c r="P1824" s="3">
        <v>11</v>
      </c>
      <c r="Q1824" s="3" t="str">
        <f t="shared" si="193"/>
        <v/>
      </c>
      <c r="R1824" s="3" t="str">
        <f t="shared" si="194"/>
        <v>ITA-zan VETRI-11</v>
      </c>
      <c r="S1824" s="3" t="str">
        <f t="shared" si="195"/>
        <v>736</v>
      </c>
    </row>
    <row r="1825" spans="1:19" ht="12.75" customHeight="1" x14ac:dyDescent="0.3">
      <c r="A1825" s="2">
        <v>1827</v>
      </c>
      <c r="B1825" s="2" t="s">
        <v>875</v>
      </c>
      <c r="C1825" s="8" t="s">
        <v>8</v>
      </c>
      <c r="D1825" s="2" t="s">
        <v>72</v>
      </c>
      <c r="E1825" s="7" t="s">
        <v>10</v>
      </c>
      <c r="F1825" s="2">
        <v>0</v>
      </c>
      <c r="G1825" s="3">
        <v>26</v>
      </c>
      <c r="H1825" s="3" t="s">
        <v>10</v>
      </c>
      <c r="J1825" s="2">
        <v>1827</v>
      </c>
      <c r="K1825" s="2" t="str">
        <f t="shared" si="189"/>
        <v>P5372862</v>
      </c>
      <c r="L1825" s="2" t="str">
        <f t="shared" si="190"/>
        <v>ITA</v>
      </c>
      <c r="M1825" s="2" t="str">
        <f t="shared" si="191"/>
        <v>lollo SRL</v>
      </c>
      <c r="N1825" s="2" t="str">
        <f t="shared" si="192"/>
        <v>terminato</v>
      </c>
      <c r="O1825" s="2">
        <v>0</v>
      </c>
      <c r="P1825" s="3">
        <v>26</v>
      </c>
      <c r="Q1825" s="3" t="str">
        <f t="shared" si="193"/>
        <v/>
      </c>
      <c r="R1825" s="3" t="str">
        <f t="shared" si="194"/>
        <v>ITA-lollo SRL-26</v>
      </c>
      <c r="S1825" s="3" t="str">
        <f t="shared" si="195"/>
        <v>372</v>
      </c>
    </row>
    <row r="1826" spans="1:19" ht="12.75" customHeight="1" x14ac:dyDescent="0.3">
      <c r="A1826" s="2">
        <v>1828</v>
      </c>
      <c r="B1826" s="2" t="s">
        <v>876</v>
      </c>
      <c r="C1826" s="8" t="s">
        <v>8</v>
      </c>
      <c r="D1826" s="2" t="s">
        <v>51</v>
      </c>
      <c r="E1826" s="7" t="s">
        <v>10</v>
      </c>
      <c r="F1826" s="2">
        <v>0</v>
      </c>
      <c r="G1826" s="3">
        <v>37</v>
      </c>
      <c r="H1826" s="3" t="s">
        <v>10</v>
      </c>
      <c r="J1826" s="2">
        <v>1828</v>
      </c>
      <c r="K1826" s="2" t="str">
        <f t="shared" si="189"/>
        <v>M3094589</v>
      </c>
      <c r="L1826" s="2" t="str">
        <f t="shared" si="190"/>
        <v>ITA</v>
      </c>
      <c r="M1826" s="2" t="str">
        <f t="shared" si="191"/>
        <v>zan S.R.L.</v>
      </c>
      <c r="N1826" s="2" t="str">
        <f t="shared" si="192"/>
        <v>terminato</v>
      </c>
      <c r="O1826" s="2">
        <v>0</v>
      </c>
      <c r="P1826" s="3">
        <v>37</v>
      </c>
      <c r="Q1826" s="3" t="str">
        <f t="shared" si="193"/>
        <v/>
      </c>
      <c r="R1826" s="3" t="str">
        <f t="shared" si="194"/>
        <v>ITA-zan S.R.L.-37</v>
      </c>
      <c r="S1826" s="3" t="str">
        <f t="shared" si="195"/>
        <v>094</v>
      </c>
    </row>
    <row r="1827" spans="1:19" ht="12.75" customHeight="1" x14ac:dyDescent="0.3">
      <c r="A1827" s="2">
        <v>1829</v>
      </c>
      <c r="B1827" s="2" t="s">
        <v>877</v>
      </c>
      <c r="C1827" s="8" t="s">
        <v>8</v>
      </c>
      <c r="D1827" s="2" t="s">
        <v>9</v>
      </c>
      <c r="E1827" s="7" t="s">
        <v>10</v>
      </c>
      <c r="F1827" s="2">
        <v>0</v>
      </c>
      <c r="G1827" s="3">
        <v>38</v>
      </c>
      <c r="H1827" s="3" t="s">
        <v>10</v>
      </c>
      <c r="J1827" s="2">
        <v>1829</v>
      </c>
      <c r="K1827" s="2" t="str">
        <f t="shared" si="189"/>
        <v>M4581036</v>
      </c>
      <c r="L1827" s="2" t="str">
        <f t="shared" si="190"/>
        <v>ITA</v>
      </c>
      <c r="M1827" s="2" t="str">
        <f t="shared" si="191"/>
        <v>SG</v>
      </c>
      <c r="N1827" s="2" t="str">
        <f t="shared" si="192"/>
        <v>terminato</v>
      </c>
      <c r="O1827" s="2">
        <v>0</v>
      </c>
      <c r="P1827" s="3">
        <v>38</v>
      </c>
      <c r="Q1827" s="3" t="str">
        <f t="shared" si="193"/>
        <v/>
      </c>
      <c r="R1827" s="3" t="str">
        <f t="shared" si="194"/>
        <v>ITA-SG-38</v>
      </c>
      <c r="S1827" s="3" t="str">
        <f t="shared" si="195"/>
        <v>581</v>
      </c>
    </row>
    <row r="1828" spans="1:19" ht="12.75" customHeight="1" x14ac:dyDescent="0.3">
      <c r="A1828" s="2">
        <v>1830</v>
      </c>
      <c r="B1828" s="2" t="s">
        <v>877</v>
      </c>
      <c r="C1828" s="8" t="s">
        <v>8</v>
      </c>
      <c r="D1828" s="2" t="s">
        <v>9</v>
      </c>
      <c r="F1828" s="2">
        <v>10</v>
      </c>
      <c r="G1828" s="3">
        <v>18</v>
      </c>
      <c r="H1828" s="3" t="str">
        <f>IF(E1828="","non terminato","terminato")</f>
        <v>non terminato</v>
      </c>
      <c r="J1828" s="2">
        <v>1830</v>
      </c>
      <c r="K1828" s="2" t="str">
        <f t="shared" si="189"/>
        <v>M4581036</v>
      </c>
      <c r="L1828" s="2" t="str">
        <f t="shared" si="190"/>
        <v>ITA</v>
      </c>
      <c r="M1828" s="2" t="str">
        <f t="shared" si="191"/>
        <v>SG</v>
      </c>
      <c r="N1828" s="2" t="str">
        <f t="shared" si="192"/>
        <v/>
      </c>
      <c r="O1828" s="2">
        <v>10</v>
      </c>
      <c r="P1828" s="3">
        <v>18</v>
      </c>
      <c r="Q1828" s="3">
        <f t="shared" si="193"/>
        <v>180</v>
      </c>
      <c r="R1828" s="3" t="str">
        <f t="shared" si="194"/>
        <v>ITA-SG-18</v>
      </c>
      <c r="S1828" s="3" t="str">
        <f t="shared" si="195"/>
        <v>581</v>
      </c>
    </row>
    <row r="1829" spans="1:19" ht="12.75" customHeight="1" x14ac:dyDescent="0.3">
      <c r="A1829" s="2">
        <v>1831</v>
      </c>
      <c r="B1829" s="2" t="s">
        <v>878</v>
      </c>
      <c r="C1829" s="8" t="s">
        <v>8</v>
      </c>
      <c r="D1829" s="2" t="s">
        <v>9</v>
      </c>
      <c r="E1829" s="7" t="s">
        <v>10</v>
      </c>
      <c r="F1829" s="2">
        <v>0</v>
      </c>
      <c r="G1829" s="3">
        <v>32</v>
      </c>
      <c r="H1829" s="3" t="s">
        <v>10</v>
      </c>
      <c r="J1829" s="2">
        <v>1831</v>
      </c>
      <c r="K1829" s="2" t="str">
        <f t="shared" si="189"/>
        <v>A2476424</v>
      </c>
      <c r="L1829" s="2" t="str">
        <f t="shared" si="190"/>
        <v>ITA</v>
      </c>
      <c r="M1829" s="2" t="str">
        <f t="shared" si="191"/>
        <v>SG</v>
      </c>
      <c r="N1829" s="2" t="str">
        <f t="shared" si="192"/>
        <v>terminato</v>
      </c>
      <c r="O1829" s="2">
        <v>0</v>
      </c>
      <c r="P1829" s="3">
        <v>32</v>
      </c>
      <c r="Q1829" s="3" t="str">
        <f t="shared" si="193"/>
        <v/>
      </c>
      <c r="R1829" s="3" t="str">
        <f t="shared" si="194"/>
        <v>ITA-SG-32</v>
      </c>
      <c r="S1829" s="3" t="str">
        <f t="shared" si="195"/>
        <v>476</v>
      </c>
    </row>
    <row r="1830" spans="1:19" ht="12.75" customHeight="1" x14ac:dyDescent="0.3">
      <c r="A1830" s="2">
        <v>1832</v>
      </c>
      <c r="B1830" s="2" t="s">
        <v>878</v>
      </c>
      <c r="C1830" s="8" t="s">
        <v>8</v>
      </c>
      <c r="D1830" s="2" t="s">
        <v>9</v>
      </c>
      <c r="F1830" s="2">
        <v>10</v>
      </c>
      <c r="G1830" s="3">
        <v>35</v>
      </c>
      <c r="H1830" s="3" t="str">
        <f>IF(E1830="","non terminato","terminato")</f>
        <v>non terminato</v>
      </c>
      <c r="J1830" s="2">
        <v>1832</v>
      </c>
      <c r="K1830" s="2" t="str">
        <f t="shared" si="189"/>
        <v>A2476424</v>
      </c>
      <c r="L1830" s="2" t="str">
        <f t="shared" si="190"/>
        <v>ITA</v>
      </c>
      <c r="M1830" s="2" t="str">
        <f t="shared" si="191"/>
        <v>SG</v>
      </c>
      <c r="N1830" s="2" t="str">
        <f t="shared" si="192"/>
        <v/>
      </c>
      <c r="O1830" s="2">
        <v>10</v>
      </c>
      <c r="P1830" s="3">
        <v>35</v>
      </c>
      <c r="Q1830" s="3">
        <f t="shared" si="193"/>
        <v>350</v>
      </c>
      <c r="R1830" s="3" t="str">
        <f t="shared" si="194"/>
        <v>ITA-SG-35</v>
      </c>
      <c r="S1830" s="3" t="str">
        <f t="shared" si="195"/>
        <v>476</v>
      </c>
    </row>
    <row r="1831" spans="1:19" ht="12.75" customHeight="1" x14ac:dyDescent="0.3">
      <c r="A1831" s="2">
        <v>1833</v>
      </c>
      <c r="B1831" s="2" t="s">
        <v>879</v>
      </c>
      <c r="C1831" s="8" t="s">
        <v>8</v>
      </c>
      <c r="D1831" s="2" t="s">
        <v>44</v>
      </c>
      <c r="F1831" s="2">
        <v>20</v>
      </c>
      <c r="G1831" s="3">
        <v>13</v>
      </c>
      <c r="H1831" s="3" t="str">
        <f>IF(E1831="","non terminato","terminato")</f>
        <v>non terminato</v>
      </c>
      <c r="J1831" s="2">
        <v>1833</v>
      </c>
      <c r="K1831" s="2" t="str">
        <f t="shared" si="189"/>
        <v>L9706760</v>
      </c>
      <c r="L1831" s="2" t="str">
        <f t="shared" si="190"/>
        <v>ITA</v>
      </c>
      <c r="M1831" s="2" t="str">
        <f t="shared" si="191"/>
        <v>zan pin SPA</v>
      </c>
      <c r="N1831" s="2" t="str">
        <f t="shared" si="192"/>
        <v/>
      </c>
      <c r="O1831" s="2">
        <v>20</v>
      </c>
      <c r="P1831" s="3">
        <v>13</v>
      </c>
      <c r="Q1831" s="3">
        <f t="shared" si="193"/>
        <v>260</v>
      </c>
      <c r="R1831" s="3" t="str">
        <f t="shared" si="194"/>
        <v>ITA-zan pin SPA-13</v>
      </c>
      <c r="S1831" s="3" t="str">
        <f t="shared" si="195"/>
        <v>706</v>
      </c>
    </row>
    <row r="1832" spans="1:19" ht="12.75" customHeight="1" x14ac:dyDescent="0.3">
      <c r="A1832" s="2">
        <v>1834</v>
      </c>
      <c r="B1832" s="2" t="s">
        <v>879</v>
      </c>
      <c r="C1832" s="8" t="s">
        <v>8</v>
      </c>
      <c r="D1832" s="2" t="s">
        <v>44</v>
      </c>
      <c r="E1832" s="7" t="s">
        <v>10</v>
      </c>
      <c r="F1832" s="2">
        <v>0</v>
      </c>
      <c r="G1832" s="3">
        <v>20</v>
      </c>
      <c r="H1832" s="3" t="s">
        <v>10</v>
      </c>
      <c r="J1832" s="2">
        <v>1834</v>
      </c>
      <c r="K1832" s="2" t="str">
        <f t="shared" si="189"/>
        <v>L9706760</v>
      </c>
      <c r="L1832" s="2" t="str">
        <f t="shared" si="190"/>
        <v>ITA</v>
      </c>
      <c r="M1832" s="2" t="str">
        <f t="shared" si="191"/>
        <v>zan pin SPA</v>
      </c>
      <c r="N1832" s="2" t="str">
        <f t="shared" si="192"/>
        <v>terminato</v>
      </c>
      <c r="O1832" s="2">
        <v>0</v>
      </c>
      <c r="P1832" s="3">
        <v>20</v>
      </c>
      <c r="Q1832" s="3" t="str">
        <f t="shared" si="193"/>
        <v/>
      </c>
      <c r="R1832" s="3" t="str">
        <f t="shared" si="194"/>
        <v>ITA-zan pin SPA-20</v>
      </c>
      <c r="S1832" s="3" t="str">
        <f t="shared" si="195"/>
        <v>706</v>
      </c>
    </row>
    <row r="1833" spans="1:19" ht="12.75" customHeight="1" x14ac:dyDescent="0.3">
      <c r="A1833" s="2">
        <v>1835</v>
      </c>
      <c r="B1833" s="2" t="s">
        <v>879</v>
      </c>
      <c r="C1833" s="8" t="s">
        <v>8</v>
      </c>
      <c r="D1833" s="2" t="s">
        <v>44</v>
      </c>
      <c r="F1833" s="2">
        <v>10</v>
      </c>
      <c r="G1833" s="3">
        <v>35</v>
      </c>
      <c r="H1833" s="3" t="str">
        <f>IF(E1833="","non terminato","terminato")</f>
        <v>non terminato</v>
      </c>
      <c r="J1833" s="2">
        <v>1835</v>
      </c>
      <c r="K1833" s="2" t="str">
        <f t="shared" si="189"/>
        <v>L9706760</v>
      </c>
      <c r="L1833" s="2" t="str">
        <f t="shared" si="190"/>
        <v>ITA</v>
      </c>
      <c r="M1833" s="2" t="str">
        <f t="shared" si="191"/>
        <v>zan pin SPA</v>
      </c>
      <c r="N1833" s="2" t="str">
        <f t="shared" si="192"/>
        <v/>
      </c>
      <c r="O1833" s="2">
        <v>10</v>
      </c>
      <c r="P1833" s="3">
        <v>35</v>
      </c>
      <c r="Q1833" s="3">
        <f t="shared" si="193"/>
        <v>350</v>
      </c>
      <c r="R1833" s="3" t="str">
        <f t="shared" si="194"/>
        <v>ITA-zan pin SPA-35</v>
      </c>
      <c r="S1833" s="3" t="str">
        <f t="shared" si="195"/>
        <v>706</v>
      </c>
    </row>
    <row r="1834" spans="1:19" ht="12.75" customHeight="1" x14ac:dyDescent="0.3">
      <c r="A1834" s="2">
        <v>1836</v>
      </c>
      <c r="B1834" s="2" t="s">
        <v>880</v>
      </c>
      <c r="C1834" s="8" t="s">
        <v>8</v>
      </c>
      <c r="D1834" s="2" t="s">
        <v>177</v>
      </c>
      <c r="F1834" s="2">
        <v>10</v>
      </c>
      <c r="G1834" s="3">
        <v>34</v>
      </c>
      <c r="H1834" s="3" t="str">
        <f>IF(E1834="","non terminato","terminato")</f>
        <v>non terminato</v>
      </c>
      <c r="J1834" s="2">
        <v>1836</v>
      </c>
      <c r="K1834" s="2" t="str">
        <f t="shared" si="189"/>
        <v>A0981285</v>
      </c>
      <c r="L1834" s="2" t="str">
        <f t="shared" si="190"/>
        <v>ITA</v>
      </c>
      <c r="M1834" s="2" t="str">
        <f t="shared" si="191"/>
        <v>mull</v>
      </c>
      <c r="N1834" s="2" t="str">
        <f t="shared" si="192"/>
        <v/>
      </c>
      <c r="O1834" s="2">
        <v>10</v>
      </c>
      <c r="P1834" s="3">
        <v>34</v>
      </c>
      <c r="Q1834" s="3">
        <f t="shared" si="193"/>
        <v>340</v>
      </c>
      <c r="R1834" s="3" t="str">
        <f t="shared" si="194"/>
        <v>ITA-mull-34</v>
      </c>
      <c r="S1834" s="3" t="str">
        <f t="shared" si="195"/>
        <v>981</v>
      </c>
    </row>
    <row r="1835" spans="1:19" ht="12.75" customHeight="1" x14ac:dyDescent="0.3">
      <c r="A1835" s="2">
        <v>1837</v>
      </c>
      <c r="B1835" s="2" t="s">
        <v>880</v>
      </c>
      <c r="C1835" s="8" t="s">
        <v>8</v>
      </c>
      <c r="D1835" s="2" t="s">
        <v>177</v>
      </c>
      <c r="E1835" s="7" t="s">
        <v>10</v>
      </c>
      <c r="F1835" s="2">
        <v>0</v>
      </c>
      <c r="G1835" s="3">
        <v>23</v>
      </c>
      <c r="H1835" s="3" t="s">
        <v>10</v>
      </c>
      <c r="J1835" s="2">
        <v>1837</v>
      </c>
      <c r="K1835" s="2" t="str">
        <f t="shared" si="189"/>
        <v>A0981285</v>
      </c>
      <c r="L1835" s="2" t="str">
        <f t="shared" si="190"/>
        <v>ITA</v>
      </c>
      <c r="M1835" s="2" t="str">
        <f t="shared" si="191"/>
        <v>mull</v>
      </c>
      <c r="N1835" s="2" t="str">
        <f t="shared" si="192"/>
        <v>terminato</v>
      </c>
      <c r="O1835" s="2">
        <v>0</v>
      </c>
      <c r="P1835" s="3">
        <v>23</v>
      </c>
      <c r="Q1835" s="3" t="str">
        <f t="shared" si="193"/>
        <v/>
      </c>
      <c r="R1835" s="3" t="str">
        <f t="shared" si="194"/>
        <v>ITA-mull-23</v>
      </c>
      <c r="S1835" s="3" t="str">
        <f t="shared" si="195"/>
        <v>981</v>
      </c>
    </row>
    <row r="1836" spans="1:19" ht="12.75" customHeight="1" x14ac:dyDescent="0.3">
      <c r="A1836" s="2">
        <v>1838</v>
      </c>
      <c r="B1836" s="2" t="s">
        <v>880</v>
      </c>
      <c r="C1836" s="8" t="s">
        <v>8</v>
      </c>
      <c r="D1836" s="2" t="s">
        <v>177</v>
      </c>
      <c r="F1836" s="2">
        <v>20</v>
      </c>
      <c r="G1836" s="3">
        <v>21</v>
      </c>
      <c r="H1836" s="3" t="str">
        <f>IF(E1836="","non terminato","terminato")</f>
        <v>non terminato</v>
      </c>
      <c r="J1836" s="2">
        <v>1838</v>
      </c>
      <c r="K1836" s="2" t="str">
        <f t="shared" si="189"/>
        <v>A0981285</v>
      </c>
      <c r="L1836" s="2" t="str">
        <f t="shared" si="190"/>
        <v>ITA</v>
      </c>
      <c r="M1836" s="2" t="str">
        <f t="shared" si="191"/>
        <v>mull</v>
      </c>
      <c r="N1836" s="2" t="str">
        <f t="shared" si="192"/>
        <v/>
      </c>
      <c r="O1836" s="2">
        <v>20</v>
      </c>
      <c r="P1836" s="3">
        <v>21</v>
      </c>
      <c r="Q1836" s="3">
        <f t="shared" si="193"/>
        <v>420</v>
      </c>
      <c r="R1836" s="3" t="str">
        <f t="shared" si="194"/>
        <v>ITA-mull-21</v>
      </c>
      <c r="S1836" s="3" t="str">
        <f t="shared" si="195"/>
        <v>981</v>
      </c>
    </row>
    <row r="1837" spans="1:19" ht="12.75" customHeight="1" x14ac:dyDescent="0.3">
      <c r="A1837" s="2">
        <v>1839</v>
      </c>
      <c r="B1837" s="2" t="s">
        <v>881</v>
      </c>
      <c r="C1837" s="2" t="s">
        <v>27</v>
      </c>
      <c r="D1837" s="2" t="s">
        <v>33</v>
      </c>
      <c r="E1837" s="7" t="s">
        <v>10</v>
      </c>
      <c r="F1837" s="2">
        <v>0</v>
      </c>
      <c r="G1837" s="3">
        <v>16</v>
      </c>
      <c r="H1837" s="3" t="s">
        <v>10</v>
      </c>
      <c r="J1837" s="2">
        <v>1839</v>
      </c>
      <c r="K1837" s="2" t="str">
        <f t="shared" si="189"/>
        <v>N4109050</v>
      </c>
      <c r="L1837" s="2" t="str">
        <f t="shared" si="190"/>
        <v>NON PRESENTE</v>
      </c>
      <c r="M1837" s="2" t="str">
        <f t="shared" si="191"/>
        <v>zan VETRI</v>
      </c>
      <c r="N1837" s="2" t="str">
        <f t="shared" si="192"/>
        <v>terminato</v>
      </c>
      <c r="O1837" s="2">
        <v>0</v>
      </c>
      <c r="P1837" s="3">
        <v>16</v>
      </c>
      <c r="Q1837" s="3" t="str">
        <f t="shared" si="193"/>
        <v/>
      </c>
      <c r="R1837" s="3" t="str">
        <f t="shared" si="194"/>
        <v>NON PRESENTE-zan VETRI-16</v>
      </c>
      <c r="S1837" s="3" t="str">
        <f t="shared" si="195"/>
        <v>109</v>
      </c>
    </row>
    <row r="1838" spans="1:19" ht="12.75" customHeight="1" x14ac:dyDescent="0.3">
      <c r="A1838" s="2">
        <v>1840</v>
      </c>
      <c r="B1838" s="2" t="s">
        <v>882</v>
      </c>
      <c r="C1838" s="2" t="s">
        <v>13</v>
      </c>
      <c r="D1838" s="2" t="s">
        <v>20</v>
      </c>
      <c r="F1838" s="2">
        <v>20</v>
      </c>
      <c r="G1838" s="3">
        <v>30</v>
      </c>
      <c r="H1838" s="3" t="str">
        <f>IF(E1838="","non terminato","terminato")</f>
        <v>non terminato</v>
      </c>
      <c r="J1838" s="2">
        <v>1840</v>
      </c>
      <c r="K1838" s="2" t="str">
        <f t="shared" si="189"/>
        <v>A2216777</v>
      </c>
      <c r="L1838" s="2" t="str">
        <f t="shared" si="190"/>
        <v>EGY</v>
      </c>
      <c r="M1838" s="2" t="str">
        <f t="shared" si="191"/>
        <v>zan pin assuf S.A.E.</v>
      </c>
      <c r="N1838" s="2" t="str">
        <f t="shared" si="192"/>
        <v/>
      </c>
      <c r="O1838" s="2">
        <v>20</v>
      </c>
      <c r="P1838" s="3">
        <v>30</v>
      </c>
      <c r="Q1838" s="3">
        <f t="shared" si="193"/>
        <v>600</v>
      </c>
      <c r="R1838" s="3" t="str">
        <f t="shared" si="194"/>
        <v>EGY-zan pin assuf S.A.E.-30</v>
      </c>
      <c r="S1838" s="3" t="str">
        <f t="shared" si="195"/>
        <v>216</v>
      </c>
    </row>
    <row r="1839" spans="1:19" ht="12.75" customHeight="1" x14ac:dyDescent="0.3">
      <c r="A1839" s="2">
        <v>1841</v>
      </c>
      <c r="B1839" s="2" t="s">
        <v>882</v>
      </c>
      <c r="C1839" s="2" t="s">
        <v>13</v>
      </c>
      <c r="D1839" s="2" t="s">
        <v>20</v>
      </c>
      <c r="E1839" s="7" t="s">
        <v>10</v>
      </c>
      <c r="F1839" s="2">
        <v>0</v>
      </c>
      <c r="G1839" s="3">
        <v>35</v>
      </c>
      <c r="H1839" s="3" t="s">
        <v>10</v>
      </c>
      <c r="J1839" s="2">
        <v>1841</v>
      </c>
      <c r="K1839" s="2" t="str">
        <f t="shared" si="189"/>
        <v>A2216777</v>
      </c>
      <c r="L1839" s="2" t="str">
        <f t="shared" si="190"/>
        <v>EGY</v>
      </c>
      <c r="M1839" s="2" t="str">
        <f t="shared" si="191"/>
        <v>zan pin assuf S.A.E.</v>
      </c>
      <c r="N1839" s="2" t="str">
        <f t="shared" si="192"/>
        <v>terminato</v>
      </c>
      <c r="O1839" s="2">
        <v>0</v>
      </c>
      <c r="P1839" s="3">
        <v>35</v>
      </c>
      <c r="Q1839" s="3" t="str">
        <f t="shared" si="193"/>
        <v/>
      </c>
      <c r="R1839" s="3" t="str">
        <f t="shared" si="194"/>
        <v>EGY-zan pin assuf S.A.E.-35</v>
      </c>
      <c r="S1839" s="3" t="str">
        <f t="shared" si="195"/>
        <v>216</v>
      </c>
    </row>
    <row r="1840" spans="1:19" ht="12.75" customHeight="1" x14ac:dyDescent="0.3">
      <c r="A1840" s="2">
        <v>1842</v>
      </c>
      <c r="B1840" s="2" t="s">
        <v>882</v>
      </c>
      <c r="C1840" s="2" t="s">
        <v>13</v>
      </c>
      <c r="D1840" s="2" t="s">
        <v>20</v>
      </c>
      <c r="F1840" s="2">
        <v>10</v>
      </c>
      <c r="G1840" s="3">
        <v>13</v>
      </c>
      <c r="H1840" s="3" t="str">
        <f>IF(E1840="","non terminato","terminato")</f>
        <v>non terminato</v>
      </c>
      <c r="J1840" s="2">
        <v>1842</v>
      </c>
      <c r="K1840" s="2" t="str">
        <f t="shared" si="189"/>
        <v>A2216777</v>
      </c>
      <c r="L1840" s="2" t="str">
        <f t="shared" si="190"/>
        <v>EGY</v>
      </c>
      <c r="M1840" s="2" t="str">
        <f t="shared" si="191"/>
        <v>zan pin assuf S.A.E.</v>
      </c>
      <c r="N1840" s="2" t="str">
        <f t="shared" si="192"/>
        <v/>
      </c>
      <c r="O1840" s="2">
        <v>10</v>
      </c>
      <c r="P1840" s="3">
        <v>13</v>
      </c>
      <c r="Q1840" s="3">
        <f t="shared" si="193"/>
        <v>130</v>
      </c>
      <c r="R1840" s="3" t="str">
        <f t="shared" si="194"/>
        <v>EGY-zan pin assuf S.A.E.-13</v>
      </c>
      <c r="S1840" s="3" t="str">
        <f t="shared" si="195"/>
        <v>216</v>
      </c>
    </row>
    <row r="1841" spans="1:19" ht="12.75" customHeight="1" x14ac:dyDescent="0.3">
      <c r="A1841" s="2">
        <v>1843</v>
      </c>
      <c r="B1841" s="2" t="s">
        <v>882</v>
      </c>
      <c r="C1841" s="2" t="s">
        <v>13</v>
      </c>
      <c r="D1841" s="2" t="s">
        <v>20</v>
      </c>
      <c r="F1841" s="2">
        <v>20</v>
      </c>
      <c r="G1841" s="3">
        <v>27</v>
      </c>
      <c r="H1841" s="3" t="str">
        <f>IF(E1841="","non terminato","terminato")</f>
        <v>non terminato</v>
      </c>
      <c r="J1841" s="2">
        <v>1843</v>
      </c>
      <c r="K1841" s="2" t="str">
        <f t="shared" si="189"/>
        <v>A2216777</v>
      </c>
      <c r="L1841" s="2" t="str">
        <f t="shared" si="190"/>
        <v>EGY</v>
      </c>
      <c r="M1841" s="2" t="str">
        <f t="shared" si="191"/>
        <v>zan pin assuf S.A.E.</v>
      </c>
      <c r="N1841" s="2" t="str">
        <f t="shared" si="192"/>
        <v/>
      </c>
      <c r="O1841" s="2">
        <v>20</v>
      </c>
      <c r="P1841" s="3">
        <v>27</v>
      </c>
      <c r="Q1841" s="3">
        <f t="shared" si="193"/>
        <v>540</v>
      </c>
      <c r="R1841" s="3" t="str">
        <f t="shared" si="194"/>
        <v>EGY-zan pin assuf S.A.E.-27</v>
      </c>
      <c r="S1841" s="3" t="str">
        <f t="shared" si="195"/>
        <v>216</v>
      </c>
    </row>
    <row r="1842" spans="1:19" ht="12.75" customHeight="1" x14ac:dyDescent="0.3">
      <c r="A1842" s="2">
        <v>1844</v>
      </c>
      <c r="B1842" s="2" t="s">
        <v>883</v>
      </c>
      <c r="C1842" s="2" t="s">
        <v>13</v>
      </c>
      <c r="D1842" s="2" t="s">
        <v>28</v>
      </c>
      <c r="E1842" s="7" t="s">
        <v>10</v>
      </c>
      <c r="F1842" s="2">
        <v>0</v>
      </c>
      <c r="G1842" s="3">
        <v>36</v>
      </c>
      <c r="H1842" s="3" t="s">
        <v>10</v>
      </c>
      <c r="J1842" s="2">
        <v>1844</v>
      </c>
      <c r="K1842" s="2" t="str">
        <f t="shared" si="189"/>
        <v>E0972714</v>
      </c>
      <c r="L1842" s="2" t="str">
        <f t="shared" si="190"/>
        <v>EGY</v>
      </c>
      <c r="M1842" s="2" t="str">
        <f t="shared" si="191"/>
        <v>order For Trading SARL</v>
      </c>
      <c r="N1842" s="2" t="str">
        <f t="shared" si="192"/>
        <v>terminato</v>
      </c>
      <c r="O1842" s="2">
        <v>0</v>
      </c>
      <c r="P1842" s="3">
        <v>36</v>
      </c>
      <c r="Q1842" s="3" t="str">
        <f t="shared" si="193"/>
        <v/>
      </c>
      <c r="R1842" s="3" t="str">
        <f t="shared" si="194"/>
        <v>EGY-order For Trading SARL-36</v>
      </c>
      <c r="S1842" s="3" t="str">
        <f t="shared" si="195"/>
        <v>972</v>
      </c>
    </row>
    <row r="1843" spans="1:19" ht="12.75" customHeight="1" x14ac:dyDescent="0.3">
      <c r="A1843" s="2">
        <v>1845</v>
      </c>
      <c r="B1843" s="2" t="s">
        <v>883</v>
      </c>
      <c r="C1843" s="2" t="s">
        <v>13</v>
      </c>
      <c r="D1843" s="2" t="s">
        <v>28</v>
      </c>
      <c r="F1843" s="2">
        <v>20</v>
      </c>
      <c r="G1843" s="3">
        <v>37</v>
      </c>
      <c r="H1843" s="3" t="str">
        <f>IF(E1843="","non terminato","terminato")</f>
        <v>non terminato</v>
      </c>
      <c r="J1843" s="2">
        <v>1845</v>
      </c>
      <c r="K1843" s="2" t="str">
        <f t="shared" si="189"/>
        <v>E0972714</v>
      </c>
      <c r="L1843" s="2" t="str">
        <f t="shared" si="190"/>
        <v>EGY</v>
      </c>
      <c r="M1843" s="2" t="str">
        <f t="shared" si="191"/>
        <v>order For Trading SARL</v>
      </c>
      <c r="N1843" s="2" t="str">
        <f t="shared" si="192"/>
        <v/>
      </c>
      <c r="O1843" s="2">
        <v>20</v>
      </c>
      <c r="P1843" s="3">
        <v>37</v>
      </c>
      <c r="Q1843" s="3">
        <f t="shared" si="193"/>
        <v>740</v>
      </c>
      <c r="R1843" s="3" t="str">
        <f t="shared" si="194"/>
        <v>EGY-order For Trading SARL-37</v>
      </c>
      <c r="S1843" s="3" t="str">
        <f t="shared" si="195"/>
        <v>972</v>
      </c>
    </row>
    <row r="1844" spans="1:19" ht="12.75" customHeight="1" x14ac:dyDescent="0.3">
      <c r="A1844" s="2">
        <v>1846</v>
      </c>
      <c r="B1844" s="2" t="s">
        <v>884</v>
      </c>
      <c r="C1844" s="2" t="s">
        <v>13</v>
      </c>
      <c r="D1844" s="2" t="s">
        <v>20</v>
      </c>
      <c r="F1844" s="2">
        <v>10</v>
      </c>
      <c r="G1844" s="3">
        <v>27</v>
      </c>
      <c r="H1844" s="3" t="str">
        <f>IF(E1844="","non terminato","terminato")</f>
        <v>non terminato</v>
      </c>
      <c r="J1844" s="2">
        <v>1846</v>
      </c>
      <c r="K1844" s="2" t="str">
        <f t="shared" si="189"/>
        <v>F6580715</v>
      </c>
      <c r="L1844" s="2" t="str">
        <f t="shared" si="190"/>
        <v>EGY</v>
      </c>
      <c r="M1844" s="2" t="str">
        <f t="shared" si="191"/>
        <v>zan pin assuf S.A.E.</v>
      </c>
      <c r="N1844" s="2" t="str">
        <f t="shared" si="192"/>
        <v/>
      </c>
      <c r="O1844" s="2">
        <v>10</v>
      </c>
      <c r="P1844" s="3">
        <v>27</v>
      </c>
      <c r="Q1844" s="3">
        <f t="shared" si="193"/>
        <v>270</v>
      </c>
      <c r="R1844" s="3" t="str">
        <f t="shared" si="194"/>
        <v>EGY-zan pin assuf S.A.E.-27</v>
      </c>
      <c r="S1844" s="3" t="str">
        <f t="shared" si="195"/>
        <v>580</v>
      </c>
    </row>
    <row r="1845" spans="1:19" ht="12.75" customHeight="1" x14ac:dyDescent="0.3">
      <c r="A1845" s="2">
        <v>1847</v>
      </c>
      <c r="B1845" s="2" t="s">
        <v>885</v>
      </c>
      <c r="C1845" s="2" t="s">
        <v>13</v>
      </c>
      <c r="D1845" s="2" t="s">
        <v>20</v>
      </c>
      <c r="F1845" s="2">
        <v>20</v>
      </c>
      <c r="G1845" s="3">
        <v>40</v>
      </c>
      <c r="H1845" s="3" t="str">
        <f>IF(E1845="","non terminato","terminato")</f>
        <v>non terminato</v>
      </c>
      <c r="J1845" s="2">
        <v>1847</v>
      </c>
      <c r="K1845" s="2" t="str">
        <f t="shared" si="189"/>
        <v>M3242853</v>
      </c>
      <c r="L1845" s="2" t="str">
        <f t="shared" si="190"/>
        <v>EGY</v>
      </c>
      <c r="M1845" s="2" t="str">
        <f t="shared" si="191"/>
        <v>zan pin assuf S.A.E.</v>
      </c>
      <c r="N1845" s="2" t="str">
        <f t="shared" si="192"/>
        <v/>
      </c>
      <c r="O1845" s="2">
        <v>20</v>
      </c>
      <c r="P1845" s="3">
        <v>40</v>
      </c>
      <c r="Q1845" s="3">
        <f t="shared" si="193"/>
        <v>800</v>
      </c>
      <c r="R1845" s="3" t="str">
        <f t="shared" si="194"/>
        <v>EGY-zan pin assuf S.A.E.-40</v>
      </c>
      <c r="S1845" s="3" t="str">
        <f t="shared" si="195"/>
        <v>242</v>
      </c>
    </row>
    <row r="1846" spans="1:19" ht="12.75" customHeight="1" x14ac:dyDescent="0.3">
      <c r="A1846" s="2">
        <v>1848</v>
      </c>
      <c r="B1846" s="2" t="s">
        <v>885</v>
      </c>
      <c r="C1846" s="2" t="s">
        <v>13</v>
      </c>
      <c r="D1846" s="2" t="s">
        <v>20</v>
      </c>
      <c r="E1846" s="7" t="s">
        <v>10</v>
      </c>
      <c r="F1846" s="2">
        <v>0</v>
      </c>
      <c r="G1846" s="3">
        <v>19</v>
      </c>
      <c r="H1846" s="3" t="s">
        <v>10</v>
      </c>
      <c r="J1846" s="2">
        <v>1848</v>
      </c>
      <c r="K1846" s="2" t="str">
        <f t="shared" si="189"/>
        <v>M3242853</v>
      </c>
      <c r="L1846" s="2" t="str">
        <f t="shared" si="190"/>
        <v>EGY</v>
      </c>
      <c r="M1846" s="2" t="str">
        <f t="shared" si="191"/>
        <v>zan pin assuf S.A.E.</v>
      </c>
      <c r="N1846" s="2" t="str">
        <f t="shared" si="192"/>
        <v>terminato</v>
      </c>
      <c r="O1846" s="2">
        <v>0</v>
      </c>
      <c r="P1846" s="3">
        <v>19</v>
      </c>
      <c r="Q1846" s="3" t="str">
        <f t="shared" si="193"/>
        <v/>
      </c>
      <c r="R1846" s="3" t="str">
        <f t="shared" si="194"/>
        <v>EGY-zan pin assuf S.A.E.-19</v>
      </c>
      <c r="S1846" s="3" t="str">
        <f t="shared" si="195"/>
        <v>242</v>
      </c>
    </row>
    <row r="1847" spans="1:19" ht="12.75" customHeight="1" x14ac:dyDescent="0.3">
      <c r="A1847" s="2">
        <v>1849</v>
      </c>
      <c r="B1847" s="2" t="s">
        <v>885</v>
      </c>
      <c r="C1847" s="2" t="s">
        <v>13</v>
      </c>
      <c r="D1847" s="2" t="s">
        <v>20</v>
      </c>
      <c r="F1847" s="2">
        <v>10</v>
      </c>
      <c r="G1847" s="3">
        <v>13</v>
      </c>
      <c r="H1847" s="3" t="str">
        <f>IF(E1847="","non terminato","terminato")</f>
        <v>non terminato</v>
      </c>
      <c r="J1847" s="2">
        <v>1849</v>
      </c>
      <c r="K1847" s="2" t="str">
        <f t="shared" si="189"/>
        <v>M3242853</v>
      </c>
      <c r="L1847" s="2" t="str">
        <f t="shared" si="190"/>
        <v>EGY</v>
      </c>
      <c r="M1847" s="2" t="str">
        <f t="shared" si="191"/>
        <v>zan pin assuf S.A.E.</v>
      </c>
      <c r="N1847" s="2" t="str">
        <f t="shared" si="192"/>
        <v/>
      </c>
      <c r="O1847" s="2">
        <v>10</v>
      </c>
      <c r="P1847" s="3">
        <v>13</v>
      </c>
      <c r="Q1847" s="3">
        <f t="shared" si="193"/>
        <v>130</v>
      </c>
      <c r="R1847" s="3" t="str">
        <f t="shared" si="194"/>
        <v>EGY-zan pin assuf S.A.E.-13</v>
      </c>
      <c r="S1847" s="3" t="str">
        <f t="shared" si="195"/>
        <v>242</v>
      </c>
    </row>
    <row r="1848" spans="1:19" ht="12.75" customHeight="1" x14ac:dyDescent="0.3">
      <c r="A1848" s="2">
        <v>1850</v>
      </c>
      <c r="B1848" s="2" t="s">
        <v>886</v>
      </c>
      <c r="C1848" s="8" t="s">
        <v>8</v>
      </c>
      <c r="D1848" s="2" t="s">
        <v>44</v>
      </c>
      <c r="F1848" s="2">
        <v>10</v>
      </c>
      <c r="G1848" s="3">
        <v>17</v>
      </c>
      <c r="H1848" s="3" t="str">
        <f>IF(E1848="","non terminato","terminato")</f>
        <v>non terminato</v>
      </c>
      <c r="J1848" s="2">
        <v>1850</v>
      </c>
      <c r="K1848" s="2" t="str">
        <f t="shared" si="189"/>
        <v>A1844716</v>
      </c>
      <c r="L1848" s="2" t="str">
        <f t="shared" si="190"/>
        <v>ITA</v>
      </c>
      <c r="M1848" s="2" t="str">
        <f t="shared" si="191"/>
        <v>zan pin SPA</v>
      </c>
      <c r="N1848" s="2" t="str">
        <f t="shared" si="192"/>
        <v/>
      </c>
      <c r="O1848" s="2">
        <v>10</v>
      </c>
      <c r="P1848" s="3">
        <v>17</v>
      </c>
      <c r="Q1848" s="3">
        <f t="shared" si="193"/>
        <v>170</v>
      </c>
      <c r="R1848" s="3" t="str">
        <f t="shared" si="194"/>
        <v>ITA-zan pin SPA-17</v>
      </c>
      <c r="S1848" s="3" t="str">
        <f t="shared" si="195"/>
        <v>844</v>
      </c>
    </row>
    <row r="1849" spans="1:19" ht="12.75" customHeight="1" x14ac:dyDescent="0.3">
      <c r="A1849" s="2">
        <v>1851</v>
      </c>
      <c r="B1849" s="2" t="s">
        <v>886</v>
      </c>
      <c r="C1849" s="8" t="s">
        <v>8</v>
      </c>
      <c r="D1849" s="2" t="s">
        <v>44</v>
      </c>
      <c r="E1849" s="7" t="s">
        <v>10</v>
      </c>
      <c r="F1849" s="2">
        <v>0</v>
      </c>
      <c r="G1849" s="3">
        <v>12</v>
      </c>
      <c r="H1849" s="3" t="s">
        <v>10</v>
      </c>
      <c r="J1849" s="2">
        <v>1851</v>
      </c>
      <c r="K1849" s="2" t="str">
        <f t="shared" si="189"/>
        <v>A1844716</v>
      </c>
      <c r="L1849" s="2" t="str">
        <f t="shared" si="190"/>
        <v>ITA</v>
      </c>
      <c r="M1849" s="2" t="str">
        <f t="shared" si="191"/>
        <v>zan pin SPA</v>
      </c>
      <c r="N1849" s="2" t="str">
        <f t="shared" si="192"/>
        <v>terminato</v>
      </c>
      <c r="O1849" s="2">
        <v>0</v>
      </c>
      <c r="P1849" s="3">
        <v>12</v>
      </c>
      <c r="Q1849" s="3" t="str">
        <f t="shared" si="193"/>
        <v/>
      </c>
      <c r="R1849" s="3" t="str">
        <f t="shared" si="194"/>
        <v>ITA-zan pin SPA-12</v>
      </c>
      <c r="S1849" s="3" t="str">
        <f t="shared" si="195"/>
        <v>844</v>
      </c>
    </row>
    <row r="1850" spans="1:19" ht="12.75" customHeight="1" x14ac:dyDescent="0.3">
      <c r="A1850" s="2">
        <v>1852</v>
      </c>
      <c r="B1850" s="2" t="s">
        <v>886</v>
      </c>
      <c r="C1850" s="8" t="s">
        <v>8</v>
      </c>
      <c r="D1850" s="2" t="s">
        <v>44</v>
      </c>
      <c r="F1850" s="2">
        <v>20</v>
      </c>
      <c r="G1850" s="3">
        <v>27</v>
      </c>
      <c r="H1850" s="3" t="str">
        <f>IF(E1850="","non terminato","terminato")</f>
        <v>non terminato</v>
      </c>
      <c r="J1850" s="2">
        <v>1852</v>
      </c>
      <c r="K1850" s="2" t="str">
        <f t="shared" si="189"/>
        <v>A1844716</v>
      </c>
      <c r="L1850" s="2" t="str">
        <f t="shared" si="190"/>
        <v>ITA</v>
      </c>
      <c r="M1850" s="2" t="str">
        <f t="shared" si="191"/>
        <v>zan pin SPA</v>
      </c>
      <c r="N1850" s="2" t="str">
        <f t="shared" si="192"/>
        <v/>
      </c>
      <c r="O1850" s="2">
        <v>20</v>
      </c>
      <c r="P1850" s="3">
        <v>27</v>
      </c>
      <c r="Q1850" s="3">
        <f t="shared" si="193"/>
        <v>540</v>
      </c>
      <c r="R1850" s="3" t="str">
        <f t="shared" si="194"/>
        <v>ITA-zan pin SPA-27</v>
      </c>
      <c r="S1850" s="3" t="str">
        <f t="shared" si="195"/>
        <v>844</v>
      </c>
    </row>
    <row r="1851" spans="1:19" ht="12.75" customHeight="1" x14ac:dyDescent="0.3">
      <c r="A1851" s="2">
        <v>1853</v>
      </c>
      <c r="B1851" s="2" t="s">
        <v>887</v>
      </c>
      <c r="C1851" s="8" t="s">
        <v>8</v>
      </c>
      <c r="D1851" s="2" t="s">
        <v>9</v>
      </c>
      <c r="E1851" s="7" t="s">
        <v>10</v>
      </c>
      <c r="F1851" s="2">
        <v>0</v>
      </c>
      <c r="G1851" s="3">
        <v>38</v>
      </c>
      <c r="H1851" s="3" t="s">
        <v>10</v>
      </c>
      <c r="J1851" s="2">
        <v>1853</v>
      </c>
      <c r="K1851" s="2" t="str">
        <f t="shared" si="189"/>
        <v>L5092144</v>
      </c>
      <c r="L1851" s="2" t="str">
        <f t="shared" si="190"/>
        <v>ITA</v>
      </c>
      <c r="M1851" s="2" t="str">
        <f t="shared" si="191"/>
        <v>SG</v>
      </c>
      <c r="N1851" s="2" t="str">
        <f t="shared" si="192"/>
        <v>terminato</v>
      </c>
      <c r="O1851" s="2">
        <v>0</v>
      </c>
      <c r="P1851" s="3">
        <v>38</v>
      </c>
      <c r="Q1851" s="3" t="str">
        <f t="shared" si="193"/>
        <v/>
      </c>
      <c r="R1851" s="3" t="str">
        <f t="shared" si="194"/>
        <v>ITA-SG-38</v>
      </c>
      <c r="S1851" s="3" t="str">
        <f t="shared" si="195"/>
        <v>092</v>
      </c>
    </row>
    <row r="1852" spans="1:19" ht="12.75" customHeight="1" x14ac:dyDescent="0.3">
      <c r="A1852" s="2">
        <v>1854</v>
      </c>
      <c r="B1852" s="2" t="s">
        <v>887</v>
      </c>
      <c r="C1852" s="8" t="s">
        <v>8</v>
      </c>
      <c r="D1852" s="2" t="s">
        <v>9</v>
      </c>
      <c r="F1852" s="2">
        <v>10</v>
      </c>
      <c r="G1852" s="3">
        <v>14</v>
      </c>
      <c r="H1852" s="3" t="str">
        <f>IF(E1852="","non terminato","terminato")</f>
        <v>non terminato</v>
      </c>
      <c r="J1852" s="2">
        <v>1854</v>
      </c>
      <c r="K1852" s="2" t="str">
        <f t="shared" si="189"/>
        <v>L5092144</v>
      </c>
      <c r="L1852" s="2" t="str">
        <f t="shared" si="190"/>
        <v>ITA</v>
      </c>
      <c r="M1852" s="2" t="str">
        <f t="shared" si="191"/>
        <v>SG</v>
      </c>
      <c r="N1852" s="2" t="str">
        <f t="shared" si="192"/>
        <v/>
      </c>
      <c r="O1852" s="2">
        <v>10</v>
      </c>
      <c r="P1852" s="3">
        <v>14</v>
      </c>
      <c r="Q1852" s="3">
        <f t="shared" si="193"/>
        <v>140</v>
      </c>
      <c r="R1852" s="3" t="str">
        <f t="shared" si="194"/>
        <v>ITA-SG-14</v>
      </c>
      <c r="S1852" s="3" t="str">
        <f t="shared" si="195"/>
        <v>092</v>
      </c>
    </row>
    <row r="1853" spans="1:19" ht="12.75" customHeight="1" x14ac:dyDescent="0.3">
      <c r="A1853" s="2">
        <v>1855</v>
      </c>
      <c r="B1853" s="2" t="s">
        <v>888</v>
      </c>
      <c r="C1853" s="8" t="s">
        <v>8</v>
      </c>
      <c r="D1853" s="2" t="s">
        <v>9</v>
      </c>
      <c r="F1853" s="2">
        <v>10</v>
      </c>
      <c r="G1853" s="3">
        <v>23</v>
      </c>
      <c r="H1853" s="3" t="str">
        <f>IF(E1853="","non terminato","terminato")</f>
        <v>non terminato</v>
      </c>
      <c r="J1853" s="2">
        <v>1855</v>
      </c>
      <c r="K1853" s="2" t="str">
        <f t="shared" si="189"/>
        <v>P1270603</v>
      </c>
      <c r="L1853" s="2" t="str">
        <f t="shared" si="190"/>
        <v>ITA</v>
      </c>
      <c r="M1853" s="2" t="str">
        <f t="shared" si="191"/>
        <v>SG</v>
      </c>
      <c r="N1853" s="2" t="str">
        <f t="shared" si="192"/>
        <v/>
      </c>
      <c r="O1853" s="2">
        <v>10</v>
      </c>
      <c r="P1853" s="3">
        <v>23</v>
      </c>
      <c r="Q1853" s="3">
        <f t="shared" si="193"/>
        <v>230</v>
      </c>
      <c r="R1853" s="3" t="str">
        <f t="shared" si="194"/>
        <v>ITA-SG-23</v>
      </c>
      <c r="S1853" s="3" t="str">
        <f t="shared" si="195"/>
        <v>270</v>
      </c>
    </row>
    <row r="1854" spans="1:19" ht="12.75" customHeight="1" x14ac:dyDescent="0.3">
      <c r="A1854" s="2">
        <v>1856</v>
      </c>
      <c r="B1854" s="2" t="s">
        <v>888</v>
      </c>
      <c r="C1854" s="8" t="s">
        <v>8</v>
      </c>
      <c r="D1854" s="2" t="s">
        <v>9</v>
      </c>
      <c r="E1854" s="7" t="s">
        <v>10</v>
      </c>
      <c r="F1854" s="2">
        <v>0</v>
      </c>
      <c r="G1854" s="3">
        <v>14</v>
      </c>
      <c r="H1854" s="3" t="s">
        <v>10</v>
      </c>
      <c r="J1854" s="2">
        <v>1856</v>
      </c>
      <c r="K1854" s="2" t="str">
        <f t="shared" si="189"/>
        <v>P1270603</v>
      </c>
      <c r="L1854" s="2" t="str">
        <f t="shared" si="190"/>
        <v>ITA</v>
      </c>
      <c r="M1854" s="2" t="str">
        <f t="shared" si="191"/>
        <v>SG</v>
      </c>
      <c r="N1854" s="2" t="str">
        <f t="shared" si="192"/>
        <v>terminato</v>
      </c>
      <c r="O1854" s="2">
        <v>0</v>
      </c>
      <c r="P1854" s="3">
        <v>14</v>
      </c>
      <c r="Q1854" s="3" t="str">
        <f t="shared" si="193"/>
        <v/>
      </c>
      <c r="R1854" s="3" t="str">
        <f t="shared" si="194"/>
        <v>ITA-SG-14</v>
      </c>
      <c r="S1854" s="3" t="str">
        <f t="shared" si="195"/>
        <v>270</v>
      </c>
    </row>
    <row r="1855" spans="1:19" ht="12.75" customHeight="1" x14ac:dyDescent="0.3">
      <c r="A1855" s="2">
        <v>1857</v>
      </c>
      <c r="B1855" s="2" t="s">
        <v>889</v>
      </c>
      <c r="C1855" s="8" t="s">
        <v>8</v>
      </c>
      <c r="D1855" s="2" t="s">
        <v>9</v>
      </c>
      <c r="F1855" s="2">
        <v>10</v>
      </c>
      <c r="G1855" s="3">
        <v>33</v>
      </c>
      <c r="H1855" s="3" t="str">
        <f>IF(E1855="","non terminato","terminato")</f>
        <v>non terminato</v>
      </c>
      <c r="J1855" s="2">
        <v>1857</v>
      </c>
      <c r="K1855" s="2" t="str">
        <f t="shared" si="189"/>
        <v>M3005300</v>
      </c>
      <c r="L1855" s="2" t="str">
        <f t="shared" si="190"/>
        <v>ITA</v>
      </c>
      <c r="M1855" s="2" t="str">
        <f t="shared" si="191"/>
        <v>SG</v>
      </c>
      <c r="N1855" s="2" t="str">
        <f t="shared" si="192"/>
        <v/>
      </c>
      <c r="O1855" s="2">
        <v>10</v>
      </c>
      <c r="P1855" s="3">
        <v>33</v>
      </c>
      <c r="Q1855" s="3">
        <f t="shared" si="193"/>
        <v>330</v>
      </c>
      <c r="R1855" s="3" t="str">
        <f t="shared" si="194"/>
        <v>ITA-SG-33</v>
      </c>
      <c r="S1855" s="3" t="str">
        <f t="shared" si="195"/>
        <v>005</v>
      </c>
    </row>
    <row r="1856" spans="1:19" ht="12.75" customHeight="1" x14ac:dyDescent="0.3">
      <c r="A1856" s="2">
        <v>1858</v>
      </c>
      <c r="B1856" s="2" t="s">
        <v>889</v>
      </c>
      <c r="C1856" s="8" t="s">
        <v>8</v>
      </c>
      <c r="D1856" s="2" t="s">
        <v>9</v>
      </c>
      <c r="E1856" s="7" t="s">
        <v>10</v>
      </c>
      <c r="F1856" s="2">
        <v>0</v>
      </c>
      <c r="G1856" s="3">
        <v>27</v>
      </c>
      <c r="H1856" s="3" t="s">
        <v>10</v>
      </c>
      <c r="J1856" s="2">
        <v>1858</v>
      </c>
      <c r="K1856" s="2" t="str">
        <f t="shared" si="189"/>
        <v>M3005300</v>
      </c>
      <c r="L1856" s="2" t="str">
        <f t="shared" si="190"/>
        <v>ITA</v>
      </c>
      <c r="M1856" s="2" t="str">
        <f t="shared" si="191"/>
        <v>SG</v>
      </c>
      <c r="N1856" s="2" t="str">
        <f t="shared" si="192"/>
        <v>terminato</v>
      </c>
      <c r="O1856" s="2">
        <v>0</v>
      </c>
      <c r="P1856" s="3">
        <v>27</v>
      </c>
      <c r="Q1856" s="3" t="str">
        <f t="shared" si="193"/>
        <v/>
      </c>
      <c r="R1856" s="3" t="str">
        <f t="shared" si="194"/>
        <v>ITA-SG-27</v>
      </c>
      <c r="S1856" s="3" t="str">
        <f t="shared" si="195"/>
        <v>005</v>
      </c>
    </row>
    <row r="1857" spans="1:19" ht="12.75" customHeight="1" x14ac:dyDescent="0.3">
      <c r="A1857" s="2">
        <v>1859</v>
      </c>
      <c r="B1857" s="2" t="s">
        <v>890</v>
      </c>
      <c r="C1857" s="8" t="s">
        <v>8</v>
      </c>
      <c r="D1857" s="2" t="s">
        <v>9</v>
      </c>
      <c r="E1857" s="7" t="s">
        <v>10</v>
      </c>
      <c r="F1857" s="2">
        <v>0</v>
      </c>
      <c r="G1857" s="3">
        <v>25</v>
      </c>
      <c r="H1857" s="3" t="s">
        <v>10</v>
      </c>
      <c r="J1857" s="2">
        <v>1859</v>
      </c>
      <c r="K1857" s="2" t="str">
        <f t="shared" si="189"/>
        <v>A7200885</v>
      </c>
      <c r="L1857" s="2" t="str">
        <f t="shared" si="190"/>
        <v>ITA</v>
      </c>
      <c r="M1857" s="2" t="str">
        <f t="shared" si="191"/>
        <v>SG</v>
      </c>
      <c r="N1857" s="2" t="str">
        <f t="shared" si="192"/>
        <v>terminato</v>
      </c>
      <c r="O1857" s="2">
        <v>0</v>
      </c>
      <c r="P1857" s="3">
        <v>25</v>
      </c>
      <c r="Q1857" s="3" t="str">
        <f t="shared" si="193"/>
        <v/>
      </c>
      <c r="R1857" s="3" t="str">
        <f t="shared" si="194"/>
        <v>ITA-SG-25</v>
      </c>
      <c r="S1857" s="3" t="str">
        <f t="shared" si="195"/>
        <v>200</v>
      </c>
    </row>
    <row r="1858" spans="1:19" ht="12.75" customHeight="1" x14ac:dyDescent="0.3">
      <c r="A1858" s="2">
        <v>1860</v>
      </c>
      <c r="B1858" s="2" t="s">
        <v>890</v>
      </c>
      <c r="C1858" s="8" t="s">
        <v>8</v>
      </c>
      <c r="D1858" s="2" t="s">
        <v>9</v>
      </c>
      <c r="F1858" s="2">
        <v>10</v>
      </c>
      <c r="G1858" s="3">
        <v>14</v>
      </c>
      <c r="H1858" s="3" t="str">
        <f>IF(E1858="","non terminato","terminato")</f>
        <v>non terminato</v>
      </c>
      <c r="J1858" s="2">
        <v>1860</v>
      </c>
      <c r="K1858" s="2" t="str">
        <f t="shared" ref="K1858:K1921" si="196">TRIM(B1858)</f>
        <v>A7200885</v>
      </c>
      <c r="L1858" s="2" t="str">
        <f t="shared" ref="L1858:L1921" si="197">TRIM(C1858)</f>
        <v>ITA</v>
      </c>
      <c r="M1858" s="2" t="str">
        <f t="shared" ref="M1858:M1921" si="198">TRIM(D1858)</f>
        <v>SG</v>
      </c>
      <c r="N1858" s="2" t="str">
        <f t="shared" ref="N1858:N1921" si="199">TRIM(E1858)</f>
        <v/>
      </c>
      <c r="O1858" s="2">
        <v>10</v>
      </c>
      <c r="P1858" s="3">
        <v>14</v>
      </c>
      <c r="Q1858" s="3">
        <f t="shared" si="193"/>
        <v>140</v>
      </c>
      <c r="R1858" s="3" t="str">
        <f t="shared" si="194"/>
        <v>ITA-SG-14</v>
      </c>
      <c r="S1858" s="3" t="str">
        <f t="shared" si="195"/>
        <v>200</v>
      </c>
    </row>
    <row r="1859" spans="1:19" ht="12.75" customHeight="1" x14ac:dyDescent="0.3">
      <c r="A1859" s="2">
        <v>1861</v>
      </c>
      <c r="B1859" s="2" t="s">
        <v>890</v>
      </c>
      <c r="C1859" s="8" t="s">
        <v>8</v>
      </c>
      <c r="D1859" s="2" t="s">
        <v>9</v>
      </c>
      <c r="F1859" s="2">
        <v>20</v>
      </c>
      <c r="G1859" s="3">
        <v>13</v>
      </c>
      <c r="H1859" s="3" t="str">
        <f>IF(E1859="","non terminato","terminato")</f>
        <v>non terminato</v>
      </c>
      <c r="J1859" s="2">
        <v>1861</v>
      </c>
      <c r="K1859" s="2" t="str">
        <f t="shared" si="196"/>
        <v>A7200885</v>
      </c>
      <c r="L1859" s="2" t="str">
        <f t="shared" si="197"/>
        <v>ITA</v>
      </c>
      <c r="M1859" s="2" t="str">
        <f t="shared" si="198"/>
        <v>SG</v>
      </c>
      <c r="N1859" s="2" t="str">
        <f t="shared" si="199"/>
        <v/>
      </c>
      <c r="O1859" s="2">
        <v>20</v>
      </c>
      <c r="P1859" s="3">
        <v>13</v>
      </c>
      <c r="Q1859" s="3">
        <f t="shared" ref="Q1859:Q1922" si="200">IF(F1859=0,"",F1859*G1859)</f>
        <v>260</v>
      </c>
      <c r="R1859" s="3" t="str">
        <f t="shared" ref="R1859:R1922" si="201">_xlfn.CONCAT(C1859,"-",D1859,"-",G1859)</f>
        <v>ITA-SG-13</v>
      </c>
      <c r="S1859" s="3" t="str">
        <f t="shared" ref="S1859:S1922" si="202">MID(B1859,3,3)</f>
        <v>200</v>
      </c>
    </row>
    <row r="1860" spans="1:19" ht="12.75" customHeight="1" x14ac:dyDescent="0.3">
      <c r="A1860" s="2">
        <v>1862</v>
      </c>
      <c r="B1860" s="2" t="s">
        <v>890</v>
      </c>
      <c r="C1860" s="8" t="s">
        <v>8</v>
      </c>
      <c r="D1860" s="2" t="s">
        <v>9</v>
      </c>
      <c r="F1860" s="2">
        <v>20</v>
      </c>
      <c r="G1860" s="3">
        <v>30</v>
      </c>
      <c r="H1860" s="3" t="str">
        <f>IF(E1860="","non terminato","terminato")</f>
        <v>non terminato</v>
      </c>
      <c r="J1860" s="2">
        <v>1862</v>
      </c>
      <c r="K1860" s="2" t="str">
        <f t="shared" si="196"/>
        <v>A7200885</v>
      </c>
      <c r="L1860" s="2" t="str">
        <f t="shared" si="197"/>
        <v>ITA</v>
      </c>
      <c r="M1860" s="2" t="str">
        <f t="shared" si="198"/>
        <v>SG</v>
      </c>
      <c r="N1860" s="2" t="str">
        <f t="shared" si="199"/>
        <v/>
      </c>
      <c r="O1860" s="2">
        <v>20</v>
      </c>
      <c r="P1860" s="3">
        <v>30</v>
      </c>
      <c r="Q1860" s="3">
        <f t="shared" si="200"/>
        <v>600</v>
      </c>
      <c r="R1860" s="3" t="str">
        <f t="shared" si="201"/>
        <v>ITA-SG-30</v>
      </c>
      <c r="S1860" s="3" t="str">
        <f t="shared" si="202"/>
        <v>200</v>
      </c>
    </row>
    <row r="1861" spans="1:19" ht="12.75" customHeight="1" x14ac:dyDescent="0.3">
      <c r="A1861" s="2">
        <v>1863</v>
      </c>
      <c r="B1861" s="2" t="s">
        <v>891</v>
      </c>
      <c r="C1861" s="8" t="s">
        <v>8</v>
      </c>
      <c r="D1861" s="2" t="s">
        <v>51</v>
      </c>
      <c r="E1861" s="7" t="s">
        <v>10</v>
      </c>
      <c r="F1861" s="2">
        <v>0</v>
      </c>
      <c r="G1861" s="3">
        <v>22</v>
      </c>
      <c r="H1861" s="3" t="s">
        <v>10</v>
      </c>
      <c r="J1861" s="2">
        <v>1863</v>
      </c>
      <c r="K1861" s="2" t="str">
        <f t="shared" si="196"/>
        <v>G0291591</v>
      </c>
      <c r="L1861" s="2" t="str">
        <f t="shared" si="197"/>
        <v>ITA</v>
      </c>
      <c r="M1861" s="2" t="str">
        <f t="shared" si="198"/>
        <v>zan S.R.L.</v>
      </c>
      <c r="N1861" s="2" t="str">
        <f t="shared" si="199"/>
        <v>terminato</v>
      </c>
      <c r="O1861" s="2">
        <v>0</v>
      </c>
      <c r="P1861" s="3">
        <v>22</v>
      </c>
      <c r="Q1861" s="3" t="str">
        <f t="shared" si="200"/>
        <v/>
      </c>
      <c r="R1861" s="3" t="str">
        <f t="shared" si="201"/>
        <v>ITA-zan S.R.L.-22</v>
      </c>
      <c r="S1861" s="3" t="str">
        <f t="shared" si="202"/>
        <v>291</v>
      </c>
    </row>
    <row r="1862" spans="1:19" ht="12.75" customHeight="1" x14ac:dyDescent="0.3">
      <c r="A1862" s="2">
        <v>1864</v>
      </c>
      <c r="B1862" s="2" t="s">
        <v>892</v>
      </c>
      <c r="C1862" s="8" t="s">
        <v>8</v>
      </c>
      <c r="D1862" s="2" t="s">
        <v>94</v>
      </c>
      <c r="E1862" s="7" t="s">
        <v>10</v>
      </c>
      <c r="F1862" s="2">
        <v>0</v>
      </c>
      <c r="G1862" s="3">
        <v>24</v>
      </c>
      <c r="H1862" s="3" t="s">
        <v>10</v>
      </c>
      <c r="J1862" s="2">
        <v>1864</v>
      </c>
      <c r="K1862" s="2" t="str">
        <f t="shared" si="196"/>
        <v>G6439925</v>
      </c>
      <c r="L1862" s="2" t="str">
        <f t="shared" si="197"/>
        <v>ITA</v>
      </c>
      <c r="M1862" s="2" t="str">
        <f t="shared" si="198"/>
        <v>zan SPA</v>
      </c>
      <c r="N1862" s="2" t="str">
        <f t="shared" si="199"/>
        <v>terminato</v>
      </c>
      <c r="O1862" s="2">
        <v>0</v>
      </c>
      <c r="P1862" s="3">
        <v>24</v>
      </c>
      <c r="Q1862" s="3" t="str">
        <f t="shared" si="200"/>
        <v/>
      </c>
      <c r="R1862" s="3" t="str">
        <f t="shared" si="201"/>
        <v>ITA-zan SPA-24</v>
      </c>
      <c r="S1862" s="3" t="str">
        <f t="shared" si="202"/>
        <v>439</v>
      </c>
    </row>
    <row r="1863" spans="1:19" ht="12.75" customHeight="1" x14ac:dyDescent="0.3">
      <c r="A1863" s="2">
        <v>1865</v>
      </c>
      <c r="B1863" s="2" t="s">
        <v>892</v>
      </c>
      <c r="C1863" s="8" t="s">
        <v>8</v>
      </c>
      <c r="D1863" s="2" t="s">
        <v>94</v>
      </c>
      <c r="F1863" s="2">
        <v>20</v>
      </c>
      <c r="G1863" s="3">
        <v>34</v>
      </c>
      <c r="H1863" s="3" t="str">
        <f>IF(E1863="","non terminato","terminato")</f>
        <v>non terminato</v>
      </c>
      <c r="J1863" s="2">
        <v>1865</v>
      </c>
      <c r="K1863" s="2" t="str">
        <f t="shared" si="196"/>
        <v>G6439925</v>
      </c>
      <c r="L1863" s="2" t="str">
        <f t="shared" si="197"/>
        <v>ITA</v>
      </c>
      <c r="M1863" s="2" t="str">
        <f t="shared" si="198"/>
        <v>zan SPA</v>
      </c>
      <c r="N1863" s="2" t="str">
        <f t="shared" si="199"/>
        <v/>
      </c>
      <c r="O1863" s="2">
        <v>20</v>
      </c>
      <c r="P1863" s="3">
        <v>34</v>
      </c>
      <c r="Q1863" s="3">
        <f t="shared" si="200"/>
        <v>680</v>
      </c>
      <c r="R1863" s="3" t="str">
        <f t="shared" si="201"/>
        <v>ITA-zan SPA-34</v>
      </c>
      <c r="S1863" s="3" t="str">
        <f t="shared" si="202"/>
        <v>439</v>
      </c>
    </row>
    <row r="1864" spans="1:19" ht="12.75" customHeight="1" x14ac:dyDescent="0.3">
      <c r="A1864" s="2">
        <v>1866</v>
      </c>
      <c r="B1864" s="2" t="s">
        <v>892</v>
      </c>
      <c r="C1864" s="8" t="s">
        <v>8</v>
      </c>
      <c r="D1864" s="2" t="s">
        <v>94</v>
      </c>
      <c r="F1864" s="2">
        <v>10</v>
      </c>
      <c r="G1864" s="3">
        <v>36</v>
      </c>
      <c r="H1864" s="3" t="str">
        <f>IF(E1864="","non terminato","terminato")</f>
        <v>non terminato</v>
      </c>
      <c r="J1864" s="2">
        <v>1866</v>
      </c>
      <c r="K1864" s="2" t="str">
        <f t="shared" si="196"/>
        <v>G6439925</v>
      </c>
      <c r="L1864" s="2" t="str">
        <f t="shared" si="197"/>
        <v>ITA</v>
      </c>
      <c r="M1864" s="2" t="str">
        <f t="shared" si="198"/>
        <v>zan SPA</v>
      </c>
      <c r="N1864" s="2" t="str">
        <f t="shared" si="199"/>
        <v/>
      </c>
      <c r="O1864" s="2">
        <v>10</v>
      </c>
      <c r="P1864" s="3">
        <v>36</v>
      </c>
      <c r="Q1864" s="3">
        <f t="shared" si="200"/>
        <v>360</v>
      </c>
      <c r="R1864" s="3" t="str">
        <f t="shared" si="201"/>
        <v>ITA-zan SPA-36</v>
      </c>
      <c r="S1864" s="3" t="str">
        <f t="shared" si="202"/>
        <v>439</v>
      </c>
    </row>
    <row r="1865" spans="1:19" ht="12.75" customHeight="1" x14ac:dyDescent="0.3">
      <c r="A1865" s="2">
        <v>1867</v>
      </c>
      <c r="B1865" s="2" t="s">
        <v>893</v>
      </c>
      <c r="C1865" s="8" t="s">
        <v>8</v>
      </c>
      <c r="D1865" s="2" t="s">
        <v>33</v>
      </c>
      <c r="F1865" s="2">
        <v>20</v>
      </c>
      <c r="G1865" s="3">
        <v>35</v>
      </c>
      <c r="H1865" s="3" t="str">
        <f>IF(E1865="","non terminato","terminato")</f>
        <v>non terminato</v>
      </c>
      <c r="J1865" s="2">
        <v>1867</v>
      </c>
      <c r="K1865" s="2" t="str">
        <f t="shared" si="196"/>
        <v>I8564743</v>
      </c>
      <c r="L1865" s="2" t="str">
        <f t="shared" si="197"/>
        <v>ITA</v>
      </c>
      <c r="M1865" s="2" t="str">
        <f t="shared" si="198"/>
        <v>zan VETRI</v>
      </c>
      <c r="N1865" s="2" t="str">
        <f t="shared" si="199"/>
        <v/>
      </c>
      <c r="O1865" s="2">
        <v>20</v>
      </c>
      <c r="P1865" s="3">
        <v>35</v>
      </c>
      <c r="Q1865" s="3">
        <f t="shared" si="200"/>
        <v>700</v>
      </c>
      <c r="R1865" s="3" t="str">
        <f t="shared" si="201"/>
        <v>ITA-zan VETRI-35</v>
      </c>
      <c r="S1865" s="3" t="str">
        <f t="shared" si="202"/>
        <v>564</v>
      </c>
    </row>
    <row r="1866" spans="1:19" ht="12.75" customHeight="1" x14ac:dyDescent="0.3">
      <c r="A1866" s="2">
        <v>1868</v>
      </c>
      <c r="B1866" s="2" t="s">
        <v>893</v>
      </c>
      <c r="C1866" s="8" t="s">
        <v>8</v>
      </c>
      <c r="D1866" s="2" t="s">
        <v>33</v>
      </c>
      <c r="E1866" s="7" t="s">
        <v>10</v>
      </c>
      <c r="F1866" s="2">
        <v>0</v>
      </c>
      <c r="G1866" s="3">
        <v>35</v>
      </c>
      <c r="H1866" s="3" t="s">
        <v>10</v>
      </c>
      <c r="J1866" s="2">
        <v>1868</v>
      </c>
      <c r="K1866" s="2" t="str">
        <f t="shared" si="196"/>
        <v>I8564743</v>
      </c>
      <c r="L1866" s="2" t="str">
        <f t="shared" si="197"/>
        <v>ITA</v>
      </c>
      <c r="M1866" s="2" t="str">
        <f t="shared" si="198"/>
        <v>zan VETRI</v>
      </c>
      <c r="N1866" s="2" t="str">
        <f t="shared" si="199"/>
        <v>terminato</v>
      </c>
      <c r="O1866" s="2">
        <v>0</v>
      </c>
      <c r="P1866" s="3">
        <v>35</v>
      </c>
      <c r="Q1866" s="3" t="str">
        <f t="shared" si="200"/>
        <v/>
      </c>
      <c r="R1866" s="3" t="str">
        <f t="shared" si="201"/>
        <v>ITA-zan VETRI-35</v>
      </c>
      <c r="S1866" s="3" t="str">
        <f t="shared" si="202"/>
        <v>564</v>
      </c>
    </row>
    <row r="1867" spans="1:19" ht="12.75" customHeight="1" x14ac:dyDescent="0.3">
      <c r="A1867" s="2">
        <v>1869</v>
      </c>
      <c r="B1867" s="2" t="s">
        <v>893</v>
      </c>
      <c r="C1867" s="8" t="s">
        <v>8</v>
      </c>
      <c r="D1867" s="2" t="s">
        <v>33</v>
      </c>
      <c r="F1867" s="2">
        <v>10</v>
      </c>
      <c r="G1867" s="3">
        <v>18</v>
      </c>
      <c r="H1867" s="3" t="str">
        <f>IF(E1867="","non terminato","terminato")</f>
        <v>non terminato</v>
      </c>
      <c r="J1867" s="2">
        <v>1869</v>
      </c>
      <c r="K1867" s="2" t="str">
        <f t="shared" si="196"/>
        <v>I8564743</v>
      </c>
      <c r="L1867" s="2" t="str">
        <f t="shared" si="197"/>
        <v>ITA</v>
      </c>
      <c r="M1867" s="2" t="str">
        <f t="shared" si="198"/>
        <v>zan VETRI</v>
      </c>
      <c r="N1867" s="2" t="str">
        <f t="shared" si="199"/>
        <v/>
      </c>
      <c r="O1867" s="2">
        <v>10</v>
      </c>
      <c r="P1867" s="3">
        <v>18</v>
      </c>
      <c r="Q1867" s="3">
        <f t="shared" si="200"/>
        <v>180</v>
      </c>
      <c r="R1867" s="3" t="str">
        <f t="shared" si="201"/>
        <v>ITA-zan VETRI-18</v>
      </c>
      <c r="S1867" s="3" t="str">
        <f t="shared" si="202"/>
        <v>564</v>
      </c>
    </row>
    <row r="1868" spans="1:19" ht="12.75" customHeight="1" x14ac:dyDescent="0.3">
      <c r="A1868" s="2">
        <v>1870</v>
      </c>
      <c r="B1868" s="2" t="s">
        <v>894</v>
      </c>
      <c r="C1868" s="8" t="s">
        <v>8</v>
      </c>
      <c r="D1868" s="2" t="s">
        <v>9</v>
      </c>
      <c r="E1868" s="7" t="s">
        <v>10</v>
      </c>
      <c r="F1868" s="2">
        <v>0</v>
      </c>
      <c r="G1868" s="3">
        <v>17</v>
      </c>
      <c r="H1868" s="3" t="s">
        <v>10</v>
      </c>
      <c r="J1868" s="2">
        <v>1870</v>
      </c>
      <c r="K1868" s="2" t="str">
        <f t="shared" si="196"/>
        <v>C1078714</v>
      </c>
      <c r="L1868" s="2" t="str">
        <f t="shared" si="197"/>
        <v>ITA</v>
      </c>
      <c r="M1868" s="2" t="str">
        <f t="shared" si="198"/>
        <v>SG</v>
      </c>
      <c r="N1868" s="2" t="str">
        <f t="shared" si="199"/>
        <v>terminato</v>
      </c>
      <c r="O1868" s="2">
        <v>0</v>
      </c>
      <c r="P1868" s="3">
        <v>17</v>
      </c>
      <c r="Q1868" s="3" t="str">
        <f t="shared" si="200"/>
        <v/>
      </c>
      <c r="R1868" s="3" t="str">
        <f t="shared" si="201"/>
        <v>ITA-SG-17</v>
      </c>
      <c r="S1868" s="3" t="str">
        <f t="shared" si="202"/>
        <v>078</v>
      </c>
    </row>
    <row r="1869" spans="1:19" ht="12.75" customHeight="1" x14ac:dyDescent="0.3">
      <c r="A1869" s="2">
        <v>1871</v>
      </c>
      <c r="B1869" s="2" t="s">
        <v>894</v>
      </c>
      <c r="C1869" s="8" t="s">
        <v>8</v>
      </c>
      <c r="D1869" s="2" t="s">
        <v>9</v>
      </c>
      <c r="F1869" s="2">
        <v>10</v>
      </c>
      <c r="G1869" s="3">
        <v>39</v>
      </c>
      <c r="H1869" s="3" t="str">
        <f>IF(E1869="","non terminato","terminato")</f>
        <v>non terminato</v>
      </c>
      <c r="J1869" s="2">
        <v>1871</v>
      </c>
      <c r="K1869" s="2" t="str">
        <f t="shared" si="196"/>
        <v>C1078714</v>
      </c>
      <c r="L1869" s="2" t="str">
        <f t="shared" si="197"/>
        <v>ITA</v>
      </c>
      <c r="M1869" s="2" t="str">
        <f t="shared" si="198"/>
        <v>SG</v>
      </c>
      <c r="N1869" s="2" t="str">
        <f t="shared" si="199"/>
        <v/>
      </c>
      <c r="O1869" s="2">
        <v>10</v>
      </c>
      <c r="P1869" s="3">
        <v>39</v>
      </c>
      <c r="Q1869" s="3">
        <f t="shared" si="200"/>
        <v>390</v>
      </c>
      <c r="R1869" s="3" t="str">
        <f t="shared" si="201"/>
        <v>ITA-SG-39</v>
      </c>
      <c r="S1869" s="3" t="str">
        <f t="shared" si="202"/>
        <v>078</v>
      </c>
    </row>
    <row r="1870" spans="1:19" ht="12.75" customHeight="1" x14ac:dyDescent="0.3">
      <c r="A1870" s="2">
        <v>1872</v>
      </c>
      <c r="B1870" s="2" t="s">
        <v>895</v>
      </c>
      <c r="C1870" s="8" t="s">
        <v>8</v>
      </c>
      <c r="D1870" s="2" t="s">
        <v>33</v>
      </c>
      <c r="E1870" s="7" t="s">
        <v>10</v>
      </c>
      <c r="F1870" s="2">
        <v>0</v>
      </c>
      <c r="G1870" s="3">
        <v>20</v>
      </c>
      <c r="H1870" s="3" t="s">
        <v>10</v>
      </c>
      <c r="J1870" s="2">
        <v>1872</v>
      </c>
      <c r="K1870" s="2" t="str">
        <f t="shared" si="196"/>
        <v>A6024917</v>
      </c>
      <c r="L1870" s="2" t="str">
        <f t="shared" si="197"/>
        <v>ITA</v>
      </c>
      <c r="M1870" s="2" t="str">
        <f t="shared" si="198"/>
        <v>zan VETRI</v>
      </c>
      <c r="N1870" s="2" t="str">
        <f t="shared" si="199"/>
        <v>terminato</v>
      </c>
      <c r="O1870" s="2">
        <v>0</v>
      </c>
      <c r="P1870" s="3">
        <v>20</v>
      </c>
      <c r="Q1870" s="3" t="str">
        <f t="shared" si="200"/>
        <v/>
      </c>
      <c r="R1870" s="3" t="str">
        <f t="shared" si="201"/>
        <v>ITA-zan VETRI-20</v>
      </c>
      <c r="S1870" s="3" t="str">
        <f t="shared" si="202"/>
        <v>024</v>
      </c>
    </row>
    <row r="1871" spans="1:19" ht="12.75" customHeight="1" x14ac:dyDescent="0.3">
      <c r="A1871" s="2">
        <v>1873</v>
      </c>
      <c r="B1871" s="2" t="s">
        <v>896</v>
      </c>
      <c r="C1871" s="8" t="s">
        <v>8</v>
      </c>
      <c r="D1871" s="2" t="s">
        <v>9</v>
      </c>
      <c r="E1871" s="7" t="s">
        <v>10</v>
      </c>
      <c r="F1871" s="2">
        <v>0</v>
      </c>
      <c r="G1871" s="3">
        <v>10</v>
      </c>
      <c r="H1871" s="3" t="s">
        <v>10</v>
      </c>
      <c r="J1871" s="2">
        <v>1873</v>
      </c>
      <c r="K1871" s="2" t="str">
        <f t="shared" si="196"/>
        <v>F5416217</v>
      </c>
      <c r="L1871" s="2" t="str">
        <f t="shared" si="197"/>
        <v>ITA</v>
      </c>
      <c r="M1871" s="2" t="str">
        <f t="shared" si="198"/>
        <v>SG</v>
      </c>
      <c r="N1871" s="2" t="str">
        <f t="shared" si="199"/>
        <v>terminato</v>
      </c>
      <c r="O1871" s="2">
        <v>0</v>
      </c>
      <c r="P1871" s="3">
        <v>10</v>
      </c>
      <c r="Q1871" s="3" t="str">
        <f t="shared" si="200"/>
        <v/>
      </c>
      <c r="R1871" s="3" t="str">
        <f t="shared" si="201"/>
        <v>ITA-SG-10</v>
      </c>
      <c r="S1871" s="3" t="str">
        <f t="shared" si="202"/>
        <v>416</v>
      </c>
    </row>
    <row r="1872" spans="1:19" ht="12.75" customHeight="1" x14ac:dyDescent="0.3">
      <c r="A1872" s="2">
        <v>1874</v>
      </c>
      <c r="B1872" s="2" t="s">
        <v>896</v>
      </c>
      <c r="C1872" s="8" t="s">
        <v>8</v>
      </c>
      <c r="D1872" s="2" t="s">
        <v>9</v>
      </c>
      <c r="F1872" s="2">
        <v>20</v>
      </c>
      <c r="G1872" s="3">
        <v>29</v>
      </c>
      <c r="H1872" s="3" t="str">
        <f>IF(E1872="","non terminato","terminato")</f>
        <v>non terminato</v>
      </c>
      <c r="J1872" s="2">
        <v>1874</v>
      </c>
      <c r="K1872" s="2" t="str">
        <f t="shared" si="196"/>
        <v>F5416217</v>
      </c>
      <c r="L1872" s="2" t="str">
        <f t="shared" si="197"/>
        <v>ITA</v>
      </c>
      <c r="M1872" s="2" t="str">
        <f t="shared" si="198"/>
        <v>SG</v>
      </c>
      <c r="N1872" s="2" t="str">
        <f t="shared" si="199"/>
        <v/>
      </c>
      <c r="O1872" s="2">
        <v>20</v>
      </c>
      <c r="P1872" s="3">
        <v>29</v>
      </c>
      <c r="Q1872" s="3">
        <f t="shared" si="200"/>
        <v>580</v>
      </c>
      <c r="R1872" s="3" t="str">
        <f t="shared" si="201"/>
        <v>ITA-SG-29</v>
      </c>
      <c r="S1872" s="3" t="str">
        <f t="shared" si="202"/>
        <v>416</v>
      </c>
    </row>
    <row r="1873" spans="1:19" ht="12.75" customHeight="1" x14ac:dyDescent="0.3">
      <c r="A1873" s="2">
        <v>1875</v>
      </c>
      <c r="B1873" s="2" t="s">
        <v>896</v>
      </c>
      <c r="C1873" s="8" t="s">
        <v>8</v>
      </c>
      <c r="D1873" s="2" t="s">
        <v>9</v>
      </c>
      <c r="F1873" s="2">
        <v>10</v>
      </c>
      <c r="G1873" s="3">
        <v>40</v>
      </c>
      <c r="H1873" s="3" t="str">
        <f>IF(E1873="","non terminato","terminato")</f>
        <v>non terminato</v>
      </c>
      <c r="J1873" s="2">
        <v>1875</v>
      </c>
      <c r="K1873" s="2" t="str">
        <f t="shared" si="196"/>
        <v>F5416217</v>
      </c>
      <c r="L1873" s="2" t="str">
        <f t="shared" si="197"/>
        <v>ITA</v>
      </c>
      <c r="M1873" s="2" t="str">
        <f t="shared" si="198"/>
        <v>SG</v>
      </c>
      <c r="N1873" s="2" t="str">
        <f t="shared" si="199"/>
        <v/>
      </c>
      <c r="O1873" s="2">
        <v>10</v>
      </c>
      <c r="P1873" s="3">
        <v>40</v>
      </c>
      <c r="Q1873" s="3">
        <f t="shared" si="200"/>
        <v>400</v>
      </c>
      <c r="R1873" s="3" t="str">
        <f t="shared" si="201"/>
        <v>ITA-SG-40</v>
      </c>
      <c r="S1873" s="3" t="str">
        <f t="shared" si="202"/>
        <v>416</v>
      </c>
    </row>
    <row r="1874" spans="1:19" ht="12.75" customHeight="1" x14ac:dyDescent="0.3">
      <c r="A1874" s="2">
        <v>1876</v>
      </c>
      <c r="B1874" s="2" t="s">
        <v>897</v>
      </c>
      <c r="C1874" s="8" t="s">
        <v>8</v>
      </c>
      <c r="D1874" s="2" t="s">
        <v>33</v>
      </c>
      <c r="E1874" s="7" t="s">
        <v>10</v>
      </c>
      <c r="F1874" s="2">
        <v>0</v>
      </c>
      <c r="G1874" s="3">
        <v>16</v>
      </c>
      <c r="H1874" s="3" t="s">
        <v>10</v>
      </c>
      <c r="J1874" s="2">
        <v>1876</v>
      </c>
      <c r="K1874" s="2" t="str">
        <f t="shared" si="196"/>
        <v>L3730794</v>
      </c>
      <c r="L1874" s="2" t="str">
        <f t="shared" si="197"/>
        <v>ITA</v>
      </c>
      <c r="M1874" s="2" t="str">
        <f t="shared" si="198"/>
        <v>zan VETRI</v>
      </c>
      <c r="N1874" s="2" t="str">
        <f t="shared" si="199"/>
        <v>terminato</v>
      </c>
      <c r="O1874" s="2">
        <v>0</v>
      </c>
      <c r="P1874" s="3">
        <v>16</v>
      </c>
      <c r="Q1874" s="3" t="str">
        <f t="shared" si="200"/>
        <v/>
      </c>
      <c r="R1874" s="3" t="str">
        <f t="shared" si="201"/>
        <v>ITA-zan VETRI-16</v>
      </c>
      <c r="S1874" s="3" t="str">
        <f t="shared" si="202"/>
        <v>730</v>
      </c>
    </row>
    <row r="1875" spans="1:19" ht="12.75" customHeight="1" x14ac:dyDescent="0.3">
      <c r="A1875" s="2">
        <v>1877</v>
      </c>
      <c r="B1875" s="2" t="s">
        <v>898</v>
      </c>
      <c r="C1875" s="8" t="s">
        <v>8</v>
      </c>
      <c r="D1875" s="2" t="s">
        <v>9</v>
      </c>
      <c r="F1875" s="2">
        <v>10</v>
      </c>
      <c r="G1875" s="3">
        <v>24</v>
      </c>
      <c r="H1875" s="3" t="str">
        <f>IF(E1875="","non terminato","terminato")</f>
        <v>non terminato</v>
      </c>
      <c r="J1875" s="2">
        <v>1877</v>
      </c>
      <c r="K1875" s="2" t="str">
        <f t="shared" si="196"/>
        <v>M4594881</v>
      </c>
      <c r="L1875" s="2" t="str">
        <f t="shared" si="197"/>
        <v>ITA</v>
      </c>
      <c r="M1875" s="2" t="str">
        <f t="shared" si="198"/>
        <v>SG</v>
      </c>
      <c r="N1875" s="2" t="str">
        <f t="shared" si="199"/>
        <v/>
      </c>
      <c r="O1875" s="2">
        <v>10</v>
      </c>
      <c r="P1875" s="3">
        <v>24</v>
      </c>
      <c r="Q1875" s="3">
        <f t="shared" si="200"/>
        <v>240</v>
      </c>
      <c r="R1875" s="3" t="str">
        <f t="shared" si="201"/>
        <v>ITA-SG-24</v>
      </c>
      <c r="S1875" s="3" t="str">
        <f t="shared" si="202"/>
        <v>594</v>
      </c>
    </row>
    <row r="1876" spans="1:19" ht="12.75" customHeight="1" x14ac:dyDescent="0.3">
      <c r="A1876" s="2">
        <v>1878</v>
      </c>
      <c r="B1876" s="2" t="s">
        <v>898</v>
      </c>
      <c r="C1876" s="8" t="s">
        <v>8</v>
      </c>
      <c r="D1876" s="2" t="s">
        <v>9</v>
      </c>
      <c r="E1876" s="7" t="s">
        <v>10</v>
      </c>
      <c r="F1876" s="2">
        <v>0</v>
      </c>
      <c r="G1876" s="3">
        <v>38</v>
      </c>
      <c r="H1876" s="3" t="s">
        <v>10</v>
      </c>
      <c r="J1876" s="2">
        <v>1878</v>
      </c>
      <c r="K1876" s="2" t="str">
        <f t="shared" si="196"/>
        <v>M4594881</v>
      </c>
      <c r="L1876" s="2" t="str">
        <f t="shared" si="197"/>
        <v>ITA</v>
      </c>
      <c r="M1876" s="2" t="str">
        <f t="shared" si="198"/>
        <v>SG</v>
      </c>
      <c r="N1876" s="2" t="str">
        <f t="shared" si="199"/>
        <v>terminato</v>
      </c>
      <c r="O1876" s="2">
        <v>0</v>
      </c>
      <c r="P1876" s="3">
        <v>38</v>
      </c>
      <c r="Q1876" s="3" t="str">
        <f t="shared" si="200"/>
        <v/>
      </c>
      <c r="R1876" s="3" t="str">
        <f t="shared" si="201"/>
        <v>ITA-SG-38</v>
      </c>
      <c r="S1876" s="3" t="str">
        <f t="shared" si="202"/>
        <v>594</v>
      </c>
    </row>
    <row r="1877" spans="1:19" ht="12.75" customHeight="1" x14ac:dyDescent="0.3">
      <c r="A1877" s="2">
        <v>1879</v>
      </c>
      <c r="B1877" s="2" t="s">
        <v>899</v>
      </c>
      <c r="C1877" s="8" t="s">
        <v>8</v>
      </c>
      <c r="D1877" s="2" t="s">
        <v>44</v>
      </c>
      <c r="E1877" s="7" t="s">
        <v>10</v>
      </c>
      <c r="F1877" s="2">
        <v>0</v>
      </c>
      <c r="G1877" s="3">
        <v>32</v>
      </c>
      <c r="H1877" s="3" t="s">
        <v>10</v>
      </c>
      <c r="J1877" s="2">
        <v>1879</v>
      </c>
      <c r="K1877" s="2" t="str">
        <f t="shared" si="196"/>
        <v>C5721167</v>
      </c>
      <c r="L1877" s="2" t="str">
        <f t="shared" si="197"/>
        <v>ITA</v>
      </c>
      <c r="M1877" s="2" t="str">
        <f t="shared" si="198"/>
        <v>zan pin SPA</v>
      </c>
      <c r="N1877" s="2" t="str">
        <f t="shared" si="199"/>
        <v>terminato</v>
      </c>
      <c r="O1877" s="2">
        <v>0</v>
      </c>
      <c r="P1877" s="3">
        <v>32</v>
      </c>
      <c r="Q1877" s="3" t="str">
        <f t="shared" si="200"/>
        <v/>
      </c>
      <c r="R1877" s="3" t="str">
        <f t="shared" si="201"/>
        <v>ITA-zan pin SPA-32</v>
      </c>
      <c r="S1877" s="3" t="str">
        <f t="shared" si="202"/>
        <v>721</v>
      </c>
    </row>
    <row r="1878" spans="1:19" ht="12.75" customHeight="1" x14ac:dyDescent="0.3">
      <c r="A1878" s="2">
        <v>1880</v>
      </c>
      <c r="B1878" s="2" t="s">
        <v>900</v>
      </c>
      <c r="C1878" s="8" t="s">
        <v>8</v>
      </c>
      <c r="D1878" s="2" t="s">
        <v>9</v>
      </c>
      <c r="F1878" s="2">
        <v>10</v>
      </c>
      <c r="G1878" s="3">
        <v>14</v>
      </c>
      <c r="H1878" s="3" t="str">
        <f>IF(E1878="","non terminato","terminato")</f>
        <v>non terminato</v>
      </c>
      <c r="J1878" s="2">
        <v>1880</v>
      </c>
      <c r="K1878" s="2" t="str">
        <f t="shared" si="196"/>
        <v>S0473513</v>
      </c>
      <c r="L1878" s="2" t="str">
        <f t="shared" si="197"/>
        <v>ITA</v>
      </c>
      <c r="M1878" s="2" t="str">
        <f t="shared" si="198"/>
        <v>SG</v>
      </c>
      <c r="N1878" s="2" t="str">
        <f t="shared" si="199"/>
        <v/>
      </c>
      <c r="O1878" s="2">
        <v>10</v>
      </c>
      <c r="P1878" s="3">
        <v>14</v>
      </c>
      <c r="Q1878" s="3">
        <f t="shared" si="200"/>
        <v>140</v>
      </c>
      <c r="R1878" s="3" t="str">
        <f t="shared" si="201"/>
        <v>ITA-SG-14</v>
      </c>
      <c r="S1878" s="3" t="str">
        <f t="shared" si="202"/>
        <v>473</v>
      </c>
    </row>
    <row r="1879" spans="1:19" ht="12.75" customHeight="1" x14ac:dyDescent="0.3">
      <c r="A1879" s="2">
        <v>1881</v>
      </c>
      <c r="B1879" s="2" t="s">
        <v>900</v>
      </c>
      <c r="C1879" s="8" t="s">
        <v>8</v>
      </c>
      <c r="D1879" s="2" t="s">
        <v>9</v>
      </c>
      <c r="E1879" s="7" t="s">
        <v>10</v>
      </c>
      <c r="F1879" s="2">
        <v>0</v>
      </c>
      <c r="G1879" s="3">
        <v>30</v>
      </c>
      <c r="H1879" s="3" t="s">
        <v>10</v>
      </c>
      <c r="J1879" s="2">
        <v>1881</v>
      </c>
      <c r="K1879" s="2" t="str">
        <f t="shared" si="196"/>
        <v>S0473513</v>
      </c>
      <c r="L1879" s="2" t="str">
        <f t="shared" si="197"/>
        <v>ITA</v>
      </c>
      <c r="M1879" s="2" t="str">
        <f t="shared" si="198"/>
        <v>SG</v>
      </c>
      <c r="N1879" s="2" t="str">
        <f t="shared" si="199"/>
        <v>terminato</v>
      </c>
      <c r="O1879" s="2">
        <v>0</v>
      </c>
      <c r="P1879" s="3">
        <v>30</v>
      </c>
      <c r="Q1879" s="3" t="str">
        <f t="shared" si="200"/>
        <v/>
      </c>
      <c r="R1879" s="3" t="str">
        <f t="shared" si="201"/>
        <v>ITA-SG-30</v>
      </c>
      <c r="S1879" s="3" t="str">
        <f t="shared" si="202"/>
        <v>473</v>
      </c>
    </row>
    <row r="1880" spans="1:19" ht="12.75" customHeight="1" x14ac:dyDescent="0.3">
      <c r="A1880" s="2">
        <v>1882</v>
      </c>
      <c r="B1880" s="2" t="s">
        <v>901</v>
      </c>
      <c r="C1880" s="8" t="s">
        <v>8</v>
      </c>
      <c r="D1880" s="2" t="s">
        <v>9</v>
      </c>
      <c r="F1880" s="2">
        <v>10</v>
      </c>
      <c r="G1880" s="3">
        <v>34</v>
      </c>
      <c r="H1880" s="3" t="str">
        <f>IF(E1880="","non terminato","terminato")</f>
        <v>non terminato</v>
      </c>
      <c r="J1880" s="2">
        <v>1882</v>
      </c>
      <c r="K1880" s="2" t="str">
        <f t="shared" si="196"/>
        <v>A3339893</v>
      </c>
      <c r="L1880" s="2" t="str">
        <f t="shared" si="197"/>
        <v>ITA</v>
      </c>
      <c r="M1880" s="2" t="str">
        <f t="shared" si="198"/>
        <v>SG</v>
      </c>
      <c r="N1880" s="2" t="str">
        <f t="shared" si="199"/>
        <v/>
      </c>
      <c r="O1880" s="2">
        <v>10</v>
      </c>
      <c r="P1880" s="3">
        <v>34</v>
      </c>
      <c r="Q1880" s="3">
        <f t="shared" si="200"/>
        <v>340</v>
      </c>
      <c r="R1880" s="3" t="str">
        <f t="shared" si="201"/>
        <v>ITA-SG-34</v>
      </c>
      <c r="S1880" s="3" t="str">
        <f t="shared" si="202"/>
        <v>339</v>
      </c>
    </row>
    <row r="1881" spans="1:19" ht="12.75" customHeight="1" x14ac:dyDescent="0.3">
      <c r="A1881" s="2">
        <v>1883</v>
      </c>
      <c r="B1881" s="2" t="s">
        <v>901</v>
      </c>
      <c r="C1881" s="8" t="s">
        <v>8</v>
      </c>
      <c r="D1881" s="2" t="s">
        <v>9</v>
      </c>
      <c r="E1881" s="7" t="s">
        <v>10</v>
      </c>
      <c r="F1881" s="2">
        <v>0</v>
      </c>
      <c r="G1881" s="3">
        <v>21</v>
      </c>
      <c r="H1881" s="3" t="s">
        <v>10</v>
      </c>
      <c r="J1881" s="2">
        <v>1883</v>
      </c>
      <c r="K1881" s="2" t="str">
        <f t="shared" si="196"/>
        <v>A3339893</v>
      </c>
      <c r="L1881" s="2" t="str">
        <f t="shared" si="197"/>
        <v>ITA</v>
      </c>
      <c r="M1881" s="2" t="str">
        <f t="shared" si="198"/>
        <v>SG</v>
      </c>
      <c r="N1881" s="2" t="str">
        <f t="shared" si="199"/>
        <v>terminato</v>
      </c>
      <c r="O1881" s="2">
        <v>0</v>
      </c>
      <c r="P1881" s="3">
        <v>21</v>
      </c>
      <c r="Q1881" s="3" t="str">
        <f t="shared" si="200"/>
        <v/>
      </c>
      <c r="R1881" s="3" t="str">
        <f t="shared" si="201"/>
        <v>ITA-SG-21</v>
      </c>
      <c r="S1881" s="3" t="str">
        <f t="shared" si="202"/>
        <v>339</v>
      </c>
    </row>
    <row r="1882" spans="1:19" ht="12.75" customHeight="1" x14ac:dyDescent="0.3">
      <c r="A1882" s="2">
        <v>1884</v>
      </c>
      <c r="B1882" s="2" t="s">
        <v>902</v>
      </c>
      <c r="C1882" s="8" t="s">
        <v>8</v>
      </c>
      <c r="D1882" s="2" t="s">
        <v>9</v>
      </c>
      <c r="E1882" s="7" t="s">
        <v>10</v>
      </c>
      <c r="F1882" s="2">
        <v>0</v>
      </c>
      <c r="G1882" s="3">
        <v>27</v>
      </c>
      <c r="H1882" s="3" t="s">
        <v>10</v>
      </c>
      <c r="J1882" s="2">
        <v>1884</v>
      </c>
      <c r="K1882" s="2" t="str">
        <f t="shared" si="196"/>
        <v>L8664833</v>
      </c>
      <c r="L1882" s="2" t="str">
        <f t="shared" si="197"/>
        <v>ITA</v>
      </c>
      <c r="M1882" s="2" t="str">
        <f t="shared" si="198"/>
        <v>SG</v>
      </c>
      <c r="N1882" s="2" t="str">
        <f t="shared" si="199"/>
        <v>terminato</v>
      </c>
      <c r="O1882" s="2">
        <v>0</v>
      </c>
      <c r="P1882" s="3">
        <v>27</v>
      </c>
      <c r="Q1882" s="3" t="str">
        <f t="shared" si="200"/>
        <v/>
      </c>
      <c r="R1882" s="3" t="str">
        <f t="shared" si="201"/>
        <v>ITA-SG-27</v>
      </c>
      <c r="S1882" s="3" t="str">
        <f t="shared" si="202"/>
        <v>664</v>
      </c>
    </row>
    <row r="1883" spans="1:19" ht="12.75" customHeight="1" x14ac:dyDescent="0.3">
      <c r="A1883" s="2">
        <v>1885</v>
      </c>
      <c r="B1883" s="2" t="s">
        <v>903</v>
      </c>
      <c r="C1883" s="8" t="s">
        <v>8</v>
      </c>
      <c r="D1883" s="2" t="s">
        <v>33</v>
      </c>
      <c r="E1883" s="7" t="s">
        <v>10</v>
      </c>
      <c r="F1883" s="2">
        <v>0</v>
      </c>
      <c r="G1883" s="3">
        <v>31</v>
      </c>
      <c r="H1883" s="3" t="s">
        <v>10</v>
      </c>
      <c r="J1883" s="2">
        <v>1885</v>
      </c>
      <c r="K1883" s="2" t="str">
        <f t="shared" si="196"/>
        <v>A8269869</v>
      </c>
      <c r="L1883" s="2" t="str">
        <f t="shared" si="197"/>
        <v>ITA</v>
      </c>
      <c r="M1883" s="2" t="str">
        <f t="shared" si="198"/>
        <v>zan VETRI</v>
      </c>
      <c r="N1883" s="2" t="str">
        <f t="shared" si="199"/>
        <v>terminato</v>
      </c>
      <c r="O1883" s="2">
        <v>0</v>
      </c>
      <c r="P1883" s="3">
        <v>31</v>
      </c>
      <c r="Q1883" s="3" t="str">
        <f t="shared" si="200"/>
        <v/>
      </c>
      <c r="R1883" s="3" t="str">
        <f t="shared" si="201"/>
        <v>ITA-zan VETRI-31</v>
      </c>
      <c r="S1883" s="3" t="str">
        <f t="shared" si="202"/>
        <v>269</v>
      </c>
    </row>
    <row r="1884" spans="1:19" ht="12.75" customHeight="1" x14ac:dyDescent="0.3">
      <c r="A1884" s="2">
        <v>1886</v>
      </c>
      <c r="B1884" s="2" t="s">
        <v>904</v>
      </c>
      <c r="C1884" s="8" t="s">
        <v>8</v>
      </c>
      <c r="D1884" s="2" t="s">
        <v>62</v>
      </c>
      <c r="E1884" s="7" t="s">
        <v>10</v>
      </c>
      <c r="F1884" s="2">
        <v>0</v>
      </c>
      <c r="G1884" s="3">
        <v>20</v>
      </c>
      <c r="H1884" s="3" t="s">
        <v>10</v>
      </c>
      <c r="J1884" s="2">
        <v>1886</v>
      </c>
      <c r="K1884" s="2" t="str">
        <f t="shared" si="196"/>
        <v>L1650387</v>
      </c>
      <c r="L1884" s="2" t="str">
        <f t="shared" si="197"/>
        <v>ITA</v>
      </c>
      <c r="M1884" s="2" t="str">
        <f t="shared" si="198"/>
        <v>zan PAM</v>
      </c>
      <c r="N1884" s="2" t="str">
        <f t="shared" si="199"/>
        <v>terminato</v>
      </c>
      <c r="O1884" s="2">
        <v>0</v>
      </c>
      <c r="P1884" s="3">
        <v>20</v>
      </c>
      <c r="Q1884" s="3" t="str">
        <f t="shared" si="200"/>
        <v/>
      </c>
      <c r="R1884" s="3" t="str">
        <f t="shared" si="201"/>
        <v>ITA-zan PAM-20</v>
      </c>
      <c r="S1884" s="3" t="str">
        <f t="shared" si="202"/>
        <v>650</v>
      </c>
    </row>
    <row r="1885" spans="1:19" ht="12.75" customHeight="1" x14ac:dyDescent="0.3">
      <c r="A1885" s="2">
        <v>1887</v>
      </c>
      <c r="B1885" s="2" t="s">
        <v>904</v>
      </c>
      <c r="C1885" s="8" t="s">
        <v>8</v>
      </c>
      <c r="D1885" s="2" t="s">
        <v>62</v>
      </c>
      <c r="F1885" s="2">
        <v>20</v>
      </c>
      <c r="G1885" s="3">
        <v>40</v>
      </c>
      <c r="H1885" s="3" t="str">
        <f>IF(E1885="","non terminato","terminato")</f>
        <v>non terminato</v>
      </c>
      <c r="J1885" s="2">
        <v>1887</v>
      </c>
      <c r="K1885" s="2" t="str">
        <f t="shared" si="196"/>
        <v>L1650387</v>
      </c>
      <c r="L1885" s="2" t="str">
        <f t="shared" si="197"/>
        <v>ITA</v>
      </c>
      <c r="M1885" s="2" t="str">
        <f t="shared" si="198"/>
        <v>zan PAM</v>
      </c>
      <c r="N1885" s="2" t="str">
        <f t="shared" si="199"/>
        <v/>
      </c>
      <c r="O1885" s="2">
        <v>20</v>
      </c>
      <c r="P1885" s="3">
        <v>40</v>
      </c>
      <c r="Q1885" s="3">
        <f t="shared" si="200"/>
        <v>800</v>
      </c>
      <c r="R1885" s="3" t="str">
        <f t="shared" si="201"/>
        <v>ITA-zan PAM-40</v>
      </c>
      <c r="S1885" s="3" t="str">
        <f t="shared" si="202"/>
        <v>650</v>
      </c>
    </row>
    <row r="1886" spans="1:19" ht="12.75" customHeight="1" x14ac:dyDescent="0.3">
      <c r="A1886" s="2">
        <v>1888</v>
      </c>
      <c r="B1886" s="2" t="s">
        <v>904</v>
      </c>
      <c r="C1886" s="8" t="s">
        <v>8</v>
      </c>
      <c r="D1886" s="2" t="s">
        <v>62</v>
      </c>
      <c r="F1886" s="2">
        <v>10</v>
      </c>
      <c r="G1886" s="3">
        <v>36</v>
      </c>
      <c r="H1886" s="3" t="str">
        <f>IF(E1886="","non terminato","terminato")</f>
        <v>non terminato</v>
      </c>
      <c r="J1886" s="2">
        <v>1888</v>
      </c>
      <c r="K1886" s="2" t="str">
        <f t="shared" si="196"/>
        <v>L1650387</v>
      </c>
      <c r="L1886" s="2" t="str">
        <f t="shared" si="197"/>
        <v>ITA</v>
      </c>
      <c r="M1886" s="2" t="str">
        <f t="shared" si="198"/>
        <v>zan PAM</v>
      </c>
      <c r="N1886" s="2" t="str">
        <f t="shared" si="199"/>
        <v/>
      </c>
      <c r="O1886" s="2">
        <v>10</v>
      </c>
      <c r="P1886" s="3">
        <v>36</v>
      </c>
      <c r="Q1886" s="3">
        <f t="shared" si="200"/>
        <v>360</v>
      </c>
      <c r="R1886" s="3" t="str">
        <f t="shared" si="201"/>
        <v>ITA-zan PAM-36</v>
      </c>
      <c r="S1886" s="3" t="str">
        <f t="shared" si="202"/>
        <v>650</v>
      </c>
    </row>
    <row r="1887" spans="1:19" ht="12.75" customHeight="1" x14ac:dyDescent="0.3">
      <c r="A1887" s="2">
        <v>1889</v>
      </c>
      <c r="B1887" s="2" t="s">
        <v>904</v>
      </c>
      <c r="C1887" s="8" t="s">
        <v>8</v>
      </c>
      <c r="D1887" s="2" t="s">
        <v>62</v>
      </c>
      <c r="F1887" s="2">
        <v>20</v>
      </c>
      <c r="G1887" s="3">
        <v>12</v>
      </c>
      <c r="H1887" s="3" t="str">
        <f>IF(E1887="","non terminato","terminato")</f>
        <v>non terminato</v>
      </c>
      <c r="J1887" s="2">
        <v>1889</v>
      </c>
      <c r="K1887" s="2" t="str">
        <f t="shared" si="196"/>
        <v>L1650387</v>
      </c>
      <c r="L1887" s="2" t="str">
        <f t="shared" si="197"/>
        <v>ITA</v>
      </c>
      <c r="M1887" s="2" t="str">
        <f t="shared" si="198"/>
        <v>zan PAM</v>
      </c>
      <c r="N1887" s="2" t="str">
        <f t="shared" si="199"/>
        <v/>
      </c>
      <c r="O1887" s="2">
        <v>20</v>
      </c>
      <c r="P1887" s="3">
        <v>12</v>
      </c>
      <c r="Q1887" s="3">
        <f t="shared" si="200"/>
        <v>240</v>
      </c>
      <c r="R1887" s="3" t="str">
        <f t="shared" si="201"/>
        <v>ITA-zan PAM-12</v>
      </c>
      <c r="S1887" s="3" t="str">
        <f t="shared" si="202"/>
        <v>650</v>
      </c>
    </row>
    <row r="1888" spans="1:19" ht="12.75" customHeight="1" x14ac:dyDescent="0.3">
      <c r="A1888" s="2">
        <v>1890</v>
      </c>
      <c r="B1888" s="2" t="s">
        <v>905</v>
      </c>
      <c r="C1888" s="8" t="s">
        <v>8</v>
      </c>
      <c r="D1888" s="2" t="s">
        <v>44</v>
      </c>
      <c r="E1888" s="7" t="s">
        <v>10</v>
      </c>
      <c r="F1888" s="2">
        <v>0</v>
      </c>
      <c r="G1888" s="3">
        <v>12</v>
      </c>
      <c r="H1888" s="3" t="s">
        <v>10</v>
      </c>
      <c r="J1888" s="2">
        <v>1890</v>
      </c>
      <c r="K1888" s="2" t="str">
        <f t="shared" si="196"/>
        <v>M2939658</v>
      </c>
      <c r="L1888" s="2" t="str">
        <f t="shared" si="197"/>
        <v>ITA</v>
      </c>
      <c r="M1888" s="2" t="str">
        <f t="shared" si="198"/>
        <v>zan pin SPA</v>
      </c>
      <c r="N1888" s="2" t="str">
        <f t="shared" si="199"/>
        <v>terminato</v>
      </c>
      <c r="O1888" s="2">
        <v>0</v>
      </c>
      <c r="P1888" s="3">
        <v>12</v>
      </c>
      <c r="Q1888" s="3" t="str">
        <f t="shared" si="200"/>
        <v/>
      </c>
      <c r="R1888" s="3" t="str">
        <f t="shared" si="201"/>
        <v>ITA-zan pin SPA-12</v>
      </c>
      <c r="S1888" s="3" t="str">
        <f t="shared" si="202"/>
        <v>939</v>
      </c>
    </row>
    <row r="1889" spans="1:19" ht="12.75" customHeight="1" x14ac:dyDescent="0.3">
      <c r="A1889" s="2">
        <v>1891</v>
      </c>
      <c r="B1889" s="2" t="s">
        <v>905</v>
      </c>
      <c r="C1889" s="8" t="s">
        <v>8</v>
      </c>
      <c r="D1889" s="2" t="s">
        <v>44</v>
      </c>
      <c r="F1889" s="2">
        <v>10</v>
      </c>
      <c r="G1889" s="3">
        <v>16</v>
      </c>
      <c r="H1889" s="3" t="str">
        <f>IF(E1889="","non terminato","terminato")</f>
        <v>non terminato</v>
      </c>
      <c r="J1889" s="2">
        <v>1891</v>
      </c>
      <c r="K1889" s="2" t="str">
        <f t="shared" si="196"/>
        <v>M2939658</v>
      </c>
      <c r="L1889" s="2" t="str">
        <f t="shared" si="197"/>
        <v>ITA</v>
      </c>
      <c r="M1889" s="2" t="str">
        <f t="shared" si="198"/>
        <v>zan pin SPA</v>
      </c>
      <c r="N1889" s="2" t="str">
        <f t="shared" si="199"/>
        <v/>
      </c>
      <c r="O1889" s="2">
        <v>10</v>
      </c>
      <c r="P1889" s="3">
        <v>16</v>
      </c>
      <c r="Q1889" s="3">
        <f t="shared" si="200"/>
        <v>160</v>
      </c>
      <c r="R1889" s="3" t="str">
        <f t="shared" si="201"/>
        <v>ITA-zan pin SPA-16</v>
      </c>
      <c r="S1889" s="3" t="str">
        <f t="shared" si="202"/>
        <v>939</v>
      </c>
    </row>
    <row r="1890" spans="1:19" ht="12.75" customHeight="1" x14ac:dyDescent="0.3">
      <c r="A1890" s="2">
        <v>1892</v>
      </c>
      <c r="B1890" s="2" t="s">
        <v>905</v>
      </c>
      <c r="C1890" s="8" t="s">
        <v>8</v>
      </c>
      <c r="D1890" s="2" t="s">
        <v>44</v>
      </c>
      <c r="F1890" s="2">
        <v>20</v>
      </c>
      <c r="G1890" s="3">
        <v>13</v>
      </c>
      <c r="H1890" s="3" t="str">
        <f>IF(E1890="","non terminato","terminato")</f>
        <v>non terminato</v>
      </c>
      <c r="J1890" s="2">
        <v>1892</v>
      </c>
      <c r="K1890" s="2" t="str">
        <f t="shared" si="196"/>
        <v>M2939658</v>
      </c>
      <c r="L1890" s="2" t="str">
        <f t="shared" si="197"/>
        <v>ITA</v>
      </c>
      <c r="M1890" s="2" t="str">
        <f t="shared" si="198"/>
        <v>zan pin SPA</v>
      </c>
      <c r="N1890" s="2" t="str">
        <f t="shared" si="199"/>
        <v/>
      </c>
      <c r="O1890" s="2">
        <v>20</v>
      </c>
      <c r="P1890" s="3">
        <v>13</v>
      </c>
      <c r="Q1890" s="3">
        <f t="shared" si="200"/>
        <v>260</v>
      </c>
      <c r="R1890" s="3" t="str">
        <f t="shared" si="201"/>
        <v>ITA-zan pin SPA-13</v>
      </c>
      <c r="S1890" s="3" t="str">
        <f t="shared" si="202"/>
        <v>939</v>
      </c>
    </row>
    <row r="1891" spans="1:19" ht="12.75" customHeight="1" x14ac:dyDescent="0.3">
      <c r="A1891" s="2">
        <v>1893</v>
      </c>
      <c r="B1891" s="2" t="s">
        <v>906</v>
      </c>
      <c r="C1891" s="8" t="s">
        <v>8</v>
      </c>
      <c r="D1891" s="2" t="s">
        <v>62</v>
      </c>
      <c r="F1891" s="2">
        <v>20</v>
      </c>
      <c r="G1891" s="3">
        <v>31</v>
      </c>
      <c r="H1891" s="3" t="str">
        <f>IF(E1891="","non terminato","terminato")</f>
        <v>non terminato</v>
      </c>
      <c r="J1891" s="2">
        <v>1893</v>
      </c>
      <c r="K1891" s="2" t="str">
        <f t="shared" si="196"/>
        <v>A0039231</v>
      </c>
      <c r="L1891" s="2" t="str">
        <f t="shared" si="197"/>
        <v>ITA</v>
      </c>
      <c r="M1891" s="2" t="str">
        <f t="shared" si="198"/>
        <v>zan PAM</v>
      </c>
      <c r="N1891" s="2" t="str">
        <f t="shared" si="199"/>
        <v/>
      </c>
      <c r="O1891" s="2">
        <v>20</v>
      </c>
      <c r="P1891" s="3">
        <v>31</v>
      </c>
      <c r="Q1891" s="3">
        <f t="shared" si="200"/>
        <v>620</v>
      </c>
      <c r="R1891" s="3" t="str">
        <f t="shared" si="201"/>
        <v>ITA-zan PAM-31</v>
      </c>
      <c r="S1891" s="3" t="str">
        <f t="shared" si="202"/>
        <v>039</v>
      </c>
    </row>
    <row r="1892" spans="1:19" ht="12.75" customHeight="1" x14ac:dyDescent="0.3">
      <c r="A1892" s="2">
        <v>1894</v>
      </c>
      <c r="B1892" s="2" t="s">
        <v>906</v>
      </c>
      <c r="C1892" s="8" t="s">
        <v>8</v>
      </c>
      <c r="D1892" s="2" t="s">
        <v>62</v>
      </c>
      <c r="E1892" s="7" t="s">
        <v>10</v>
      </c>
      <c r="F1892" s="2">
        <v>0</v>
      </c>
      <c r="G1892" s="3">
        <v>29</v>
      </c>
      <c r="H1892" s="3" t="s">
        <v>10</v>
      </c>
      <c r="J1892" s="2">
        <v>1894</v>
      </c>
      <c r="K1892" s="2" t="str">
        <f t="shared" si="196"/>
        <v>A0039231</v>
      </c>
      <c r="L1892" s="2" t="str">
        <f t="shared" si="197"/>
        <v>ITA</v>
      </c>
      <c r="M1892" s="2" t="str">
        <f t="shared" si="198"/>
        <v>zan PAM</v>
      </c>
      <c r="N1892" s="2" t="str">
        <f t="shared" si="199"/>
        <v>terminato</v>
      </c>
      <c r="O1892" s="2">
        <v>0</v>
      </c>
      <c r="P1892" s="3">
        <v>29</v>
      </c>
      <c r="Q1892" s="3" t="str">
        <f t="shared" si="200"/>
        <v/>
      </c>
      <c r="R1892" s="3" t="str">
        <f t="shared" si="201"/>
        <v>ITA-zan PAM-29</v>
      </c>
      <c r="S1892" s="3" t="str">
        <f t="shared" si="202"/>
        <v>039</v>
      </c>
    </row>
    <row r="1893" spans="1:19" ht="12.75" customHeight="1" x14ac:dyDescent="0.3">
      <c r="A1893" s="2">
        <v>1895</v>
      </c>
      <c r="B1893" s="2" t="s">
        <v>906</v>
      </c>
      <c r="C1893" s="8" t="s">
        <v>8</v>
      </c>
      <c r="D1893" s="2" t="s">
        <v>62</v>
      </c>
      <c r="F1893" s="2">
        <v>10</v>
      </c>
      <c r="G1893" s="3">
        <v>31</v>
      </c>
      <c r="H1893" s="3" t="str">
        <f>IF(E1893="","non terminato","terminato")</f>
        <v>non terminato</v>
      </c>
      <c r="J1893" s="2">
        <v>1895</v>
      </c>
      <c r="K1893" s="2" t="str">
        <f t="shared" si="196"/>
        <v>A0039231</v>
      </c>
      <c r="L1893" s="2" t="str">
        <f t="shared" si="197"/>
        <v>ITA</v>
      </c>
      <c r="M1893" s="2" t="str">
        <f t="shared" si="198"/>
        <v>zan PAM</v>
      </c>
      <c r="N1893" s="2" t="str">
        <f t="shared" si="199"/>
        <v/>
      </c>
      <c r="O1893" s="2">
        <v>10</v>
      </c>
      <c r="P1893" s="3">
        <v>31</v>
      </c>
      <c r="Q1893" s="3">
        <f t="shared" si="200"/>
        <v>310</v>
      </c>
      <c r="R1893" s="3" t="str">
        <f t="shared" si="201"/>
        <v>ITA-zan PAM-31</v>
      </c>
      <c r="S1893" s="3" t="str">
        <f t="shared" si="202"/>
        <v>039</v>
      </c>
    </row>
    <row r="1894" spans="1:19" ht="12.75" customHeight="1" x14ac:dyDescent="0.3">
      <c r="A1894" s="2">
        <v>1896</v>
      </c>
      <c r="B1894" s="2" t="s">
        <v>907</v>
      </c>
      <c r="C1894" s="8" t="s">
        <v>8</v>
      </c>
      <c r="D1894" s="2" t="s">
        <v>94</v>
      </c>
      <c r="F1894" s="2">
        <v>10</v>
      </c>
      <c r="G1894" s="3">
        <v>11</v>
      </c>
      <c r="H1894" s="3" t="str">
        <f>IF(E1894="","non terminato","terminato")</f>
        <v>non terminato</v>
      </c>
      <c r="J1894" s="2">
        <v>1896</v>
      </c>
      <c r="K1894" s="2" t="str">
        <f t="shared" si="196"/>
        <v>L1053378</v>
      </c>
      <c r="L1894" s="2" t="str">
        <f t="shared" si="197"/>
        <v>ITA</v>
      </c>
      <c r="M1894" s="2" t="str">
        <f t="shared" si="198"/>
        <v>zan SPA</v>
      </c>
      <c r="N1894" s="2" t="str">
        <f t="shared" si="199"/>
        <v/>
      </c>
      <c r="O1894" s="2">
        <v>10</v>
      </c>
      <c r="P1894" s="3">
        <v>11</v>
      </c>
      <c r="Q1894" s="3">
        <f t="shared" si="200"/>
        <v>110</v>
      </c>
      <c r="R1894" s="3" t="str">
        <f t="shared" si="201"/>
        <v>ITA-zan SPA-11</v>
      </c>
      <c r="S1894" s="3" t="str">
        <f t="shared" si="202"/>
        <v>053</v>
      </c>
    </row>
    <row r="1895" spans="1:19" ht="12.75" customHeight="1" x14ac:dyDescent="0.3">
      <c r="A1895" s="2">
        <v>1897</v>
      </c>
      <c r="B1895" s="2" t="s">
        <v>908</v>
      </c>
      <c r="C1895" s="8" t="s">
        <v>8</v>
      </c>
      <c r="D1895" s="2" t="s">
        <v>91</v>
      </c>
      <c r="F1895" s="2">
        <v>20</v>
      </c>
      <c r="G1895" s="3">
        <v>38</v>
      </c>
      <c r="H1895" s="3" t="str">
        <f>IF(E1895="","non terminato","terminato")</f>
        <v>non terminato</v>
      </c>
      <c r="J1895" s="2">
        <v>1897</v>
      </c>
      <c r="K1895" s="2" t="str">
        <f t="shared" si="196"/>
        <v>P5186560</v>
      </c>
      <c r="L1895" s="2" t="str">
        <f t="shared" si="197"/>
        <v>ITA</v>
      </c>
      <c r="M1895" s="2" t="str">
        <f t="shared" si="198"/>
        <v>SG palla S.R.L.</v>
      </c>
      <c r="N1895" s="2" t="str">
        <f t="shared" si="199"/>
        <v/>
      </c>
      <c r="O1895" s="2">
        <v>20</v>
      </c>
      <c r="P1895" s="3">
        <v>38</v>
      </c>
      <c r="Q1895" s="3">
        <f t="shared" si="200"/>
        <v>760</v>
      </c>
      <c r="R1895" s="3" t="str">
        <f t="shared" si="201"/>
        <v>ITA-SG palla S.R.L.-38</v>
      </c>
      <c r="S1895" s="3" t="str">
        <f t="shared" si="202"/>
        <v>186</v>
      </c>
    </row>
    <row r="1896" spans="1:19" ht="12.75" customHeight="1" x14ac:dyDescent="0.3">
      <c r="A1896" s="2">
        <v>1898</v>
      </c>
      <c r="B1896" s="2" t="s">
        <v>908</v>
      </c>
      <c r="C1896" s="8" t="s">
        <v>8</v>
      </c>
      <c r="D1896" s="2" t="s">
        <v>91</v>
      </c>
      <c r="F1896" s="2">
        <v>10</v>
      </c>
      <c r="G1896" s="3">
        <v>15</v>
      </c>
      <c r="H1896" s="3" t="str">
        <f>IF(E1896="","non terminato","terminato")</f>
        <v>non terminato</v>
      </c>
      <c r="J1896" s="2">
        <v>1898</v>
      </c>
      <c r="K1896" s="2" t="str">
        <f t="shared" si="196"/>
        <v>P5186560</v>
      </c>
      <c r="L1896" s="2" t="str">
        <f t="shared" si="197"/>
        <v>ITA</v>
      </c>
      <c r="M1896" s="2" t="str">
        <f t="shared" si="198"/>
        <v>SG palla S.R.L.</v>
      </c>
      <c r="N1896" s="2" t="str">
        <f t="shared" si="199"/>
        <v/>
      </c>
      <c r="O1896" s="2">
        <v>10</v>
      </c>
      <c r="P1896" s="3">
        <v>15</v>
      </c>
      <c r="Q1896" s="3">
        <f t="shared" si="200"/>
        <v>150</v>
      </c>
      <c r="R1896" s="3" t="str">
        <f t="shared" si="201"/>
        <v>ITA-SG palla S.R.L.-15</v>
      </c>
      <c r="S1896" s="3" t="str">
        <f t="shared" si="202"/>
        <v>186</v>
      </c>
    </row>
    <row r="1897" spans="1:19" ht="12.75" customHeight="1" x14ac:dyDescent="0.3">
      <c r="A1897" s="2">
        <v>1899</v>
      </c>
      <c r="B1897" s="2" t="s">
        <v>909</v>
      </c>
      <c r="C1897" s="8" t="s">
        <v>8</v>
      </c>
      <c r="D1897" s="2" t="s">
        <v>177</v>
      </c>
      <c r="F1897" s="2">
        <v>10</v>
      </c>
      <c r="G1897" s="3">
        <v>27</v>
      </c>
      <c r="H1897" s="3" t="str">
        <f>IF(E1897="","non terminato","terminato")</f>
        <v>non terminato</v>
      </c>
      <c r="J1897" s="2">
        <v>1899</v>
      </c>
      <c r="K1897" s="2" t="str">
        <f t="shared" si="196"/>
        <v>N1352983</v>
      </c>
      <c r="L1897" s="2" t="str">
        <f t="shared" si="197"/>
        <v>ITA</v>
      </c>
      <c r="M1897" s="2" t="str">
        <f t="shared" si="198"/>
        <v>mull</v>
      </c>
      <c r="N1897" s="2" t="str">
        <f t="shared" si="199"/>
        <v/>
      </c>
      <c r="O1897" s="2">
        <v>10</v>
      </c>
      <c r="P1897" s="3">
        <v>27</v>
      </c>
      <c r="Q1897" s="3">
        <f t="shared" si="200"/>
        <v>270</v>
      </c>
      <c r="R1897" s="3" t="str">
        <f t="shared" si="201"/>
        <v>ITA-mull-27</v>
      </c>
      <c r="S1897" s="3" t="str">
        <f t="shared" si="202"/>
        <v>352</v>
      </c>
    </row>
    <row r="1898" spans="1:19" ht="12.75" customHeight="1" x14ac:dyDescent="0.3">
      <c r="A1898" s="2">
        <v>1900</v>
      </c>
      <c r="B1898" s="2" t="s">
        <v>909</v>
      </c>
      <c r="C1898" s="8" t="s">
        <v>8</v>
      </c>
      <c r="D1898" s="2" t="s">
        <v>177</v>
      </c>
      <c r="E1898" s="7" t="s">
        <v>10</v>
      </c>
      <c r="F1898" s="2">
        <v>0</v>
      </c>
      <c r="G1898" s="3">
        <v>17</v>
      </c>
      <c r="H1898" s="3" t="s">
        <v>10</v>
      </c>
      <c r="J1898" s="2">
        <v>1900</v>
      </c>
      <c r="K1898" s="2" t="str">
        <f t="shared" si="196"/>
        <v>N1352983</v>
      </c>
      <c r="L1898" s="2" t="str">
        <f t="shared" si="197"/>
        <v>ITA</v>
      </c>
      <c r="M1898" s="2" t="str">
        <f t="shared" si="198"/>
        <v>mull</v>
      </c>
      <c r="N1898" s="2" t="str">
        <f t="shared" si="199"/>
        <v>terminato</v>
      </c>
      <c r="O1898" s="2">
        <v>0</v>
      </c>
      <c r="P1898" s="3">
        <v>17</v>
      </c>
      <c r="Q1898" s="3" t="str">
        <f t="shared" si="200"/>
        <v/>
      </c>
      <c r="R1898" s="3" t="str">
        <f t="shared" si="201"/>
        <v>ITA-mull-17</v>
      </c>
      <c r="S1898" s="3" t="str">
        <f t="shared" si="202"/>
        <v>352</v>
      </c>
    </row>
    <row r="1899" spans="1:19" ht="12.75" customHeight="1" x14ac:dyDescent="0.3">
      <c r="A1899" s="2">
        <v>1901</v>
      </c>
      <c r="B1899" s="2" t="s">
        <v>909</v>
      </c>
      <c r="C1899" s="8" t="s">
        <v>8</v>
      </c>
      <c r="D1899" s="2" t="s">
        <v>177</v>
      </c>
      <c r="F1899" s="2">
        <v>20</v>
      </c>
      <c r="G1899" s="3">
        <v>31</v>
      </c>
      <c r="H1899" s="3" t="str">
        <f>IF(E1899="","non terminato","terminato")</f>
        <v>non terminato</v>
      </c>
      <c r="J1899" s="2">
        <v>1901</v>
      </c>
      <c r="K1899" s="2" t="str">
        <f t="shared" si="196"/>
        <v>N1352983</v>
      </c>
      <c r="L1899" s="2" t="str">
        <f t="shared" si="197"/>
        <v>ITA</v>
      </c>
      <c r="M1899" s="2" t="str">
        <f t="shared" si="198"/>
        <v>mull</v>
      </c>
      <c r="N1899" s="2" t="str">
        <f t="shared" si="199"/>
        <v/>
      </c>
      <c r="O1899" s="2">
        <v>20</v>
      </c>
      <c r="P1899" s="3">
        <v>31</v>
      </c>
      <c r="Q1899" s="3">
        <f t="shared" si="200"/>
        <v>620</v>
      </c>
      <c r="R1899" s="3" t="str">
        <f t="shared" si="201"/>
        <v>ITA-mull-31</v>
      </c>
      <c r="S1899" s="3" t="str">
        <f t="shared" si="202"/>
        <v>352</v>
      </c>
    </row>
    <row r="1900" spans="1:19" ht="12.75" customHeight="1" x14ac:dyDescent="0.3">
      <c r="A1900" s="2">
        <v>1902</v>
      </c>
      <c r="B1900" s="2" t="s">
        <v>910</v>
      </c>
      <c r="C1900" s="8" t="s">
        <v>8</v>
      </c>
      <c r="D1900" s="2" t="s">
        <v>9</v>
      </c>
      <c r="E1900" s="7" t="s">
        <v>10</v>
      </c>
      <c r="F1900" s="2">
        <v>0</v>
      </c>
      <c r="G1900" s="3">
        <v>37</v>
      </c>
      <c r="H1900" s="3" t="s">
        <v>10</v>
      </c>
      <c r="J1900" s="2">
        <v>1902</v>
      </c>
      <c r="K1900" s="2" t="str">
        <f t="shared" si="196"/>
        <v>G5253621</v>
      </c>
      <c r="L1900" s="2" t="str">
        <f t="shared" si="197"/>
        <v>ITA</v>
      </c>
      <c r="M1900" s="2" t="str">
        <f t="shared" si="198"/>
        <v>SG</v>
      </c>
      <c r="N1900" s="2" t="str">
        <f t="shared" si="199"/>
        <v>terminato</v>
      </c>
      <c r="O1900" s="2">
        <v>0</v>
      </c>
      <c r="P1900" s="3">
        <v>37</v>
      </c>
      <c r="Q1900" s="3" t="str">
        <f t="shared" si="200"/>
        <v/>
      </c>
      <c r="R1900" s="3" t="str">
        <f t="shared" si="201"/>
        <v>ITA-SG-37</v>
      </c>
      <c r="S1900" s="3" t="str">
        <f t="shared" si="202"/>
        <v>253</v>
      </c>
    </row>
    <row r="1901" spans="1:19" ht="12.75" customHeight="1" x14ac:dyDescent="0.3">
      <c r="A1901" s="2">
        <v>1903</v>
      </c>
      <c r="B1901" s="2" t="s">
        <v>911</v>
      </c>
      <c r="C1901" s="2" t="s">
        <v>27</v>
      </c>
      <c r="D1901" s="2" t="s">
        <v>15</v>
      </c>
      <c r="E1901" s="7" t="s">
        <v>10</v>
      </c>
      <c r="F1901" s="2">
        <v>0</v>
      </c>
      <c r="G1901" s="3">
        <v>10</v>
      </c>
      <c r="H1901" s="3" t="s">
        <v>10</v>
      </c>
      <c r="J1901" s="2">
        <v>1903</v>
      </c>
      <c r="K1901" s="2" t="str">
        <f t="shared" si="196"/>
        <v>M6067192</v>
      </c>
      <c r="L1901" s="2" t="str">
        <f t="shared" si="197"/>
        <v>NON PRESENTE</v>
      </c>
      <c r="M1901" s="2" t="str">
        <f t="shared" si="198"/>
        <v>EGYPTIAN SAE</v>
      </c>
      <c r="N1901" s="2" t="str">
        <f t="shared" si="199"/>
        <v>terminato</v>
      </c>
      <c r="O1901" s="2">
        <v>0</v>
      </c>
      <c r="P1901" s="3">
        <v>10</v>
      </c>
      <c r="Q1901" s="3" t="str">
        <f t="shared" si="200"/>
        <v/>
      </c>
      <c r="R1901" s="3" t="str">
        <f t="shared" si="201"/>
        <v>NON PRESENTE-EGYPTIAN SAE-10</v>
      </c>
      <c r="S1901" s="3" t="str">
        <f t="shared" si="202"/>
        <v>067</v>
      </c>
    </row>
    <row r="1902" spans="1:19" ht="12.75" customHeight="1" x14ac:dyDescent="0.3">
      <c r="A1902" s="2">
        <v>1904</v>
      </c>
      <c r="B1902" s="2" t="s">
        <v>912</v>
      </c>
      <c r="C1902" s="8" t="s">
        <v>8</v>
      </c>
      <c r="D1902" s="2" t="s">
        <v>33</v>
      </c>
      <c r="E1902" s="7" t="s">
        <v>10</v>
      </c>
      <c r="F1902" s="2">
        <v>0</v>
      </c>
      <c r="G1902" s="3">
        <v>23</v>
      </c>
      <c r="H1902" s="3" t="s">
        <v>10</v>
      </c>
      <c r="J1902" s="2">
        <v>1904</v>
      </c>
      <c r="K1902" s="2" t="str">
        <f t="shared" si="196"/>
        <v>M4123976</v>
      </c>
      <c r="L1902" s="2" t="str">
        <f t="shared" si="197"/>
        <v>ITA</v>
      </c>
      <c r="M1902" s="2" t="str">
        <f t="shared" si="198"/>
        <v>zan VETRI</v>
      </c>
      <c r="N1902" s="2" t="str">
        <f t="shared" si="199"/>
        <v>terminato</v>
      </c>
      <c r="O1902" s="2">
        <v>0</v>
      </c>
      <c r="P1902" s="3">
        <v>23</v>
      </c>
      <c r="Q1902" s="3" t="str">
        <f t="shared" si="200"/>
        <v/>
      </c>
      <c r="R1902" s="3" t="str">
        <f t="shared" si="201"/>
        <v>ITA-zan VETRI-23</v>
      </c>
      <c r="S1902" s="3" t="str">
        <f t="shared" si="202"/>
        <v>123</v>
      </c>
    </row>
    <row r="1903" spans="1:19" ht="12.75" customHeight="1" x14ac:dyDescent="0.3">
      <c r="A1903" s="2">
        <v>1905</v>
      </c>
      <c r="B1903" s="2" t="s">
        <v>912</v>
      </c>
      <c r="C1903" s="8" t="s">
        <v>8</v>
      </c>
      <c r="D1903" s="2" t="s">
        <v>33</v>
      </c>
      <c r="F1903" s="2">
        <v>20</v>
      </c>
      <c r="G1903" s="3">
        <v>13</v>
      </c>
      <c r="H1903" s="3" t="str">
        <f>IF(E1903="","non terminato","terminato")</f>
        <v>non terminato</v>
      </c>
      <c r="J1903" s="2">
        <v>1905</v>
      </c>
      <c r="K1903" s="2" t="str">
        <f t="shared" si="196"/>
        <v>M4123976</v>
      </c>
      <c r="L1903" s="2" t="str">
        <f t="shared" si="197"/>
        <v>ITA</v>
      </c>
      <c r="M1903" s="2" t="str">
        <f t="shared" si="198"/>
        <v>zan VETRI</v>
      </c>
      <c r="N1903" s="2" t="str">
        <f t="shared" si="199"/>
        <v/>
      </c>
      <c r="O1903" s="2">
        <v>20</v>
      </c>
      <c r="P1903" s="3">
        <v>13</v>
      </c>
      <c r="Q1903" s="3">
        <f t="shared" si="200"/>
        <v>260</v>
      </c>
      <c r="R1903" s="3" t="str">
        <f t="shared" si="201"/>
        <v>ITA-zan VETRI-13</v>
      </c>
      <c r="S1903" s="3" t="str">
        <f t="shared" si="202"/>
        <v>123</v>
      </c>
    </row>
    <row r="1904" spans="1:19" ht="12.75" customHeight="1" x14ac:dyDescent="0.3">
      <c r="A1904" s="2">
        <v>1906</v>
      </c>
      <c r="B1904" s="2" t="s">
        <v>912</v>
      </c>
      <c r="C1904" s="8" t="s">
        <v>8</v>
      </c>
      <c r="D1904" s="2" t="s">
        <v>33</v>
      </c>
      <c r="F1904" s="2">
        <v>10</v>
      </c>
      <c r="G1904" s="3">
        <v>31</v>
      </c>
      <c r="H1904" s="3" t="str">
        <f>IF(E1904="","non terminato","terminato")</f>
        <v>non terminato</v>
      </c>
      <c r="J1904" s="2">
        <v>1906</v>
      </c>
      <c r="K1904" s="2" t="str">
        <f t="shared" si="196"/>
        <v>M4123976</v>
      </c>
      <c r="L1904" s="2" t="str">
        <f t="shared" si="197"/>
        <v>ITA</v>
      </c>
      <c r="M1904" s="2" t="str">
        <f t="shared" si="198"/>
        <v>zan VETRI</v>
      </c>
      <c r="N1904" s="2" t="str">
        <f t="shared" si="199"/>
        <v/>
      </c>
      <c r="O1904" s="2">
        <v>10</v>
      </c>
      <c r="P1904" s="3">
        <v>31</v>
      </c>
      <c r="Q1904" s="3">
        <f t="shared" si="200"/>
        <v>310</v>
      </c>
      <c r="R1904" s="3" t="str">
        <f t="shared" si="201"/>
        <v>ITA-zan VETRI-31</v>
      </c>
      <c r="S1904" s="3" t="str">
        <f t="shared" si="202"/>
        <v>123</v>
      </c>
    </row>
    <row r="1905" spans="1:19" ht="12.75" customHeight="1" x14ac:dyDescent="0.3">
      <c r="A1905" s="2">
        <v>1907</v>
      </c>
      <c r="B1905" s="2" t="s">
        <v>913</v>
      </c>
      <c r="C1905" s="2" t="s">
        <v>13</v>
      </c>
      <c r="D1905" s="2" t="s">
        <v>12</v>
      </c>
      <c r="F1905" s="2">
        <v>20</v>
      </c>
      <c r="G1905" s="3">
        <v>28</v>
      </c>
      <c r="H1905" s="3" t="str">
        <f>IF(E1905="","non terminato","terminato")</f>
        <v>non terminato</v>
      </c>
      <c r="J1905" s="2">
        <v>1907</v>
      </c>
      <c r="K1905" s="2" t="str">
        <f t="shared" si="196"/>
        <v>E3029001</v>
      </c>
      <c r="L1905" s="2" t="str">
        <f t="shared" si="197"/>
        <v>EGY</v>
      </c>
      <c r="M1905" s="2" t="str">
        <f t="shared" si="198"/>
        <v>ccc order</v>
      </c>
      <c r="N1905" s="2" t="str">
        <f t="shared" si="199"/>
        <v/>
      </c>
      <c r="O1905" s="2">
        <v>20</v>
      </c>
      <c r="P1905" s="3">
        <v>28</v>
      </c>
      <c r="Q1905" s="3">
        <f t="shared" si="200"/>
        <v>560</v>
      </c>
      <c r="R1905" s="3" t="str">
        <f t="shared" si="201"/>
        <v>EGY-ccc order-28</v>
      </c>
      <c r="S1905" s="3" t="str">
        <f t="shared" si="202"/>
        <v>029</v>
      </c>
    </row>
    <row r="1906" spans="1:19" ht="12.75" customHeight="1" x14ac:dyDescent="0.3">
      <c r="A1906" s="2">
        <v>1908</v>
      </c>
      <c r="B1906" s="2" t="s">
        <v>914</v>
      </c>
      <c r="C1906" s="2" t="s">
        <v>27</v>
      </c>
      <c r="D1906" s="2" t="s">
        <v>15</v>
      </c>
      <c r="F1906" s="2">
        <v>10</v>
      </c>
      <c r="G1906" s="3">
        <v>30</v>
      </c>
      <c r="H1906" s="3" t="str">
        <f>IF(E1906="","non terminato","terminato")</f>
        <v>non terminato</v>
      </c>
      <c r="J1906" s="2">
        <v>1908</v>
      </c>
      <c r="K1906" s="2" t="str">
        <f t="shared" si="196"/>
        <v>M0783822</v>
      </c>
      <c r="L1906" s="2" t="str">
        <f t="shared" si="197"/>
        <v>NON PRESENTE</v>
      </c>
      <c r="M1906" s="2" t="str">
        <f t="shared" si="198"/>
        <v>EGYPTIAN SAE</v>
      </c>
      <c r="N1906" s="2" t="str">
        <f t="shared" si="199"/>
        <v/>
      </c>
      <c r="O1906" s="2">
        <v>10</v>
      </c>
      <c r="P1906" s="3">
        <v>30</v>
      </c>
      <c r="Q1906" s="3">
        <f t="shared" si="200"/>
        <v>300</v>
      </c>
      <c r="R1906" s="3" t="str">
        <f t="shared" si="201"/>
        <v>NON PRESENTE-EGYPTIAN SAE-30</v>
      </c>
      <c r="S1906" s="3" t="str">
        <f t="shared" si="202"/>
        <v>783</v>
      </c>
    </row>
    <row r="1907" spans="1:19" ht="12.75" customHeight="1" x14ac:dyDescent="0.3">
      <c r="A1907" s="2">
        <v>1909</v>
      </c>
      <c r="B1907" s="2" t="s">
        <v>914</v>
      </c>
      <c r="C1907" s="2" t="s">
        <v>27</v>
      </c>
      <c r="D1907" s="2" t="s">
        <v>15</v>
      </c>
      <c r="F1907" s="2">
        <v>20</v>
      </c>
      <c r="G1907" s="3">
        <v>21</v>
      </c>
      <c r="H1907" s="3" t="str">
        <f>IF(E1907="","non terminato","terminato")</f>
        <v>non terminato</v>
      </c>
      <c r="J1907" s="2">
        <v>1909</v>
      </c>
      <c r="K1907" s="2" t="str">
        <f t="shared" si="196"/>
        <v>M0783822</v>
      </c>
      <c r="L1907" s="2" t="str">
        <f t="shared" si="197"/>
        <v>NON PRESENTE</v>
      </c>
      <c r="M1907" s="2" t="str">
        <f t="shared" si="198"/>
        <v>EGYPTIAN SAE</v>
      </c>
      <c r="N1907" s="2" t="str">
        <f t="shared" si="199"/>
        <v/>
      </c>
      <c r="O1907" s="2">
        <v>20</v>
      </c>
      <c r="P1907" s="3">
        <v>21</v>
      </c>
      <c r="Q1907" s="3">
        <f t="shared" si="200"/>
        <v>420</v>
      </c>
      <c r="R1907" s="3" t="str">
        <f t="shared" si="201"/>
        <v>NON PRESENTE-EGYPTIAN SAE-21</v>
      </c>
      <c r="S1907" s="3" t="str">
        <f t="shared" si="202"/>
        <v>783</v>
      </c>
    </row>
    <row r="1908" spans="1:19" ht="12.75" customHeight="1" x14ac:dyDescent="0.3">
      <c r="A1908" s="2">
        <v>1910</v>
      </c>
      <c r="B1908" s="2" t="s">
        <v>914</v>
      </c>
      <c r="C1908" s="2" t="s">
        <v>27</v>
      </c>
      <c r="D1908" s="2" t="s">
        <v>15</v>
      </c>
      <c r="E1908" s="7" t="s">
        <v>10</v>
      </c>
      <c r="F1908" s="2">
        <v>0</v>
      </c>
      <c r="G1908" s="3">
        <v>30</v>
      </c>
      <c r="H1908" s="3" t="s">
        <v>10</v>
      </c>
      <c r="J1908" s="2">
        <v>1910</v>
      </c>
      <c r="K1908" s="2" t="str">
        <f t="shared" si="196"/>
        <v>M0783822</v>
      </c>
      <c r="L1908" s="2" t="str">
        <f t="shared" si="197"/>
        <v>NON PRESENTE</v>
      </c>
      <c r="M1908" s="2" t="str">
        <f t="shared" si="198"/>
        <v>EGYPTIAN SAE</v>
      </c>
      <c r="N1908" s="2" t="str">
        <f t="shared" si="199"/>
        <v>terminato</v>
      </c>
      <c r="O1908" s="2">
        <v>0</v>
      </c>
      <c r="P1908" s="3">
        <v>30</v>
      </c>
      <c r="Q1908" s="3" t="str">
        <f t="shared" si="200"/>
        <v/>
      </c>
      <c r="R1908" s="3" t="str">
        <f t="shared" si="201"/>
        <v>NON PRESENTE-EGYPTIAN SAE-30</v>
      </c>
      <c r="S1908" s="3" t="str">
        <f t="shared" si="202"/>
        <v>783</v>
      </c>
    </row>
    <row r="1909" spans="1:19" ht="12.75" customHeight="1" x14ac:dyDescent="0.3">
      <c r="A1909" s="2">
        <v>1911</v>
      </c>
      <c r="B1909" s="2" t="s">
        <v>915</v>
      </c>
      <c r="C1909" s="8" t="s">
        <v>8</v>
      </c>
      <c r="D1909" s="2" t="s">
        <v>94</v>
      </c>
      <c r="F1909" s="2">
        <v>10</v>
      </c>
      <c r="G1909" s="3">
        <v>24</v>
      </c>
      <c r="H1909" s="3" t="str">
        <f>IF(E1909="","non terminato","terminato")</f>
        <v>non terminato</v>
      </c>
      <c r="J1909" s="2">
        <v>1911</v>
      </c>
      <c r="K1909" s="2" t="str">
        <f t="shared" si="196"/>
        <v>E6089135</v>
      </c>
      <c r="L1909" s="2" t="str">
        <f t="shared" si="197"/>
        <v>ITA</v>
      </c>
      <c r="M1909" s="2" t="str">
        <f t="shared" si="198"/>
        <v>zan SPA</v>
      </c>
      <c r="N1909" s="2" t="str">
        <f t="shared" si="199"/>
        <v/>
      </c>
      <c r="O1909" s="2">
        <v>10</v>
      </c>
      <c r="P1909" s="3">
        <v>24</v>
      </c>
      <c r="Q1909" s="3">
        <f t="shared" si="200"/>
        <v>240</v>
      </c>
      <c r="R1909" s="3" t="str">
        <f t="shared" si="201"/>
        <v>ITA-zan SPA-24</v>
      </c>
      <c r="S1909" s="3" t="str">
        <f t="shared" si="202"/>
        <v>089</v>
      </c>
    </row>
    <row r="1910" spans="1:19" ht="12.75" customHeight="1" x14ac:dyDescent="0.3">
      <c r="A1910" s="2">
        <v>1912</v>
      </c>
      <c r="B1910" s="2" t="s">
        <v>916</v>
      </c>
      <c r="C1910" s="8" t="s">
        <v>8</v>
      </c>
      <c r="D1910" s="2" t="s">
        <v>51</v>
      </c>
      <c r="F1910" s="2">
        <v>10</v>
      </c>
      <c r="G1910" s="3">
        <v>38</v>
      </c>
      <c r="H1910" s="3" t="str">
        <f>IF(E1910="","non terminato","terminato")</f>
        <v>non terminato</v>
      </c>
      <c r="J1910" s="2">
        <v>1912</v>
      </c>
      <c r="K1910" s="2" t="str">
        <f t="shared" si="196"/>
        <v>M9929654</v>
      </c>
      <c r="L1910" s="2" t="str">
        <f t="shared" si="197"/>
        <v>ITA</v>
      </c>
      <c r="M1910" s="2" t="str">
        <f t="shared" si="198"/>
        <v>zan S.R.L.</v>
      </c>
      <c r="N1910" s="2" t="str">
        <f t="shared" si="199"/>
        <v/>
      </c>
      <c r="O1910" s="2">
        <v>10</v>
      </c>
      <c r="P1910" s="3">
        <v>38</v>
      </c>
      <c r="Q1910" s="3">
        <f t="shared" si="200"/>
        <v>380</v>
      </c>
      <c r="R1910" s="3" t="str">
        <f t="shared" si="201"/>
        <v>ITA-zan S.R.L.-38</v>
      </c>
      <c r="S1910" s="3" t="str">
        <f t="shared" si="202"/>
        <v>929</v>
      </c>
    </row>
    <row r="1911" spans="1:19" ht="12.75" customHeight="1" x14ac:dyDescent="0.3">
      <c r="A1911" s="2">
        <v>1913</v>
      </c>
      <c r="B1911" s="2" t="s">
        <v>916</v>
      </c>
      <c r="C1911" s="8" t="s">
        <v>8</v>
      </c>
      <c r="D1911" s="2" t="s">
        <v>51</v>
      </c>
      <c r="F1911" s="2">
        <v>20</v>
      </c>
      <c r="G1911" s="3">
        <v>34</v>
      </c>
      <c r="H1911" s="3" t="str">
        <f>IF(E1911="","non terminato","terminato")</f>
        <v>non terminato</v>
      </c>
      <c r="J1911" s="2">
        <v>1913</v>
      </c>
      <c r="K1911" s="2" t="str">
        <f t="shared" si="196"/>
        <v>M9929654</v>
      </c>
      <c r="L1911" s="2" t="str">
        <f t="shared" si="197"/>
        <v>ITA</v>
      </c>
      <c r="M1911" s="2" t="str">
        <f t="shared" si="198"/>
        <v>zan S.R.L.</v>
      </c>
      <c r="N1911" s="2" t="str">
        <f t="shared" si="199"/>
        <v/>
      </c>
      <c r="O1911" s="2">
        <v>20</v>
      </c>
      <c r="P1911" s="3">
        <v>34</v>
      </c>
      <c r="Q1911" s="3">
        <f t="shared" si="200"/>
        <v>680</v>
      </c>
      <c r="R1911" s="3" t="str">
        <f t="shared" si="201"/>
        <v>ITA-zan S.R.L.-34</v>
      </c>
      <c r="S1911" s="3" t="str">
        <f t="shared" si="202"/>
        <v>929</v>
      </c>
    </row>
    <row r="1912" spans="1:19" ht="12.75" customHeight="1" x14ac:dyDescent="0.3">
      <c r="A1912" s="2">
        <v>1914</v>
      </c>
      <c r="B1912" s="2" t="s">
        <v>917</v>
      </c>
      <c r="C1912" s="2" t="s">
        <v>13</v>
      </c>
      <c r="D1912" s="2" t="s">
        <v>20</v>
      </c>
      <c r="E1912" s="7" t="s">
        <v>10</v>
      </c>
      <c r="F1912" s="2">
        <v>0</v>
      </c>
      <c r="G1912" s="3">
        <v>27</v>
      </c>
      <c r="H1912" s="3" t="s">
        <v>10</v>
      </c>
      <c r="J1912" s="2">
        <v>1914</v>
      </c>
      <c r="K1912" s="2" t="str">
        <f t="shared" si="196"/>
        <v>M7084716</v>
      </c>
      <c r="L1912" s="2" t="str">
        <f t="shared" si="197"/>
        <v>EGY</v>
      </c>
      <c r="M1912" s="2" t="str">
        <f t="shared" si="198"/>
        <v>zan pin assuf S.A.E.</v>
      </c>
      <c r="N1912" s="2" t="str">
        <f t="shared" si="199"/>
        <v>terminato</v>
      </c>
      <c r="O1912" s="2">
        <v>0</v>
      </c>
      <c r="P1912" s="3">
        <v>27</v>
      </c>
      <c r="Q1912" s="3" t="str">
        <f t="shared" si="200"/>
        <v/>
      </c>
      <c r="R1912" s="3" t="str">
        <f t="shared" si="201"/>
        <v>EGY-zan pin assuf S.A.E.-27</v>
      </c>
      <c r="S1912" s="3" t="str">
        <f t="shared" si="202"/>
        <v>084</v>
      </c>
    </row>
    <row r="1913" spans="1:19" ht="12.75" customHeight="1" x14ac:dyDescent="0.3">
      <c r="A1913" s="2">
        <v>1915</v>
      </c>
      <c r="B1913" s="2" t="s">
        <v>917</v>
      </c>
      <c r="C1913" s="2" t="s">
        <v>13</v>
      </c>
      <c r="D1913" s="2" t="s">
        <v>20</v>
      </c>
      <c r="F1913" s="2">
        <v>20</v>
      </c>
      <c r="G1913" s="3">
        <v>12</v>
      </c>
      <c r="H1913" s="3" t="str">
        <f>IF(E1913="","non terminato","terminato")</f>
        <v>non terminato</v>
      </c>
      <c r="J1913" s="2">
        <v>1915</v>
      </c>
      <c r="K1913" s="2" t="str">
        <f t="shared" si="196"/>
        <v>M7084716</v>
      </c>
      <c r="L1913" s="2" t="str">
        <f t="shared" si="197"/>
        <v>EGY</v>
      </c>
      <c r="M1913" s="2" t="str">
        <f t="shared" si="198"/>
        <v>zan pin assuf S.A.E.</v>
      </c>
      <c r="N1913" s="2" t="str">
        <f t="shared" si="199"/>
        <v/>
      </c>
      <c r="O1913" s="2">
        <v>20</v>
      </c>
      <c r="P1913" s="3">
        <v>12</v>
      </c>
      <c r="Q1913" s="3">
        <f t="shared" si="200"/>
        <v>240</v>
      </c>
      <c r="R1913" s="3" t="str">
        <f t="shared" si="201"/>
        <v>EGY-zan pin assuf S.A.E.-12</v>
      </c>
      <c r="S1913" s="3" t="str">
        <f t="shared" si="202"/>
        <v>084</v>
      </c>
    </row>
    <row r="1914" spans="1:19" ht="12.75" customHeight="1" x14ac:dyDescent="0.3">
      <c r="A1914" s="2">
        <v>1916</v>
      </c>
      <c r="B1914" s="2" t="s">
        <v>917</v>
      </c>
      <c r="C1914" s="2" t="s">
        <v>13</v>
      </c>
      <c r="D1914" s="2" t="s">
        <v>20</v>
      </c>
      <c r="F1914" s="2">
        <v>10</v>
      </c>
      <c r="G1914" s="3">
        <v>19</v>
      </c>
      <c r="H1914" s="3" t="str">
        <f>IF(E1914="","non terminato","terminato")</f>
        <v>non terminato</v>
      </c>
      <c r="J1914" s="2">
        <v>1916</v>
      </c>
      <c r="K1914" s="2" t="str">
        <f t="shared" si="196"/>
        <v>M7084716</v>
      </c>
      <c r="L1914" s="2" t="str">
        <f t="shared" si="197"/>
        <v>EGY</v>
      </c>
      <c r="M1914" s="2" t="str">
        <f t="shared" si="198"/>
        <v>zan pin assuf S.A.E.</v>
      </c>
      <c r="N1914" s="2" t="str">
        <f t="shared" si="199"/>
        <v/>
      </c>
      <c r="O1914" s="2">
        <v>10</v>
      </c>
      <c r="P1914" s="3">
        <v>19</v>
      </c>
      <c r="Q1914" s="3">
        <f t="shared" si="200"/>
        <v>190</v>
      </c>
      <c r="R1914" s="3" t="str">
        <f t="shared" si="201"/>
        <v>EGY-zan pin assuf S.A.E.-19</v>
      </c>
      <c r="S1914" s="3" t="str">
        <f t="shared" si="202"/>
        <v>084</v>
      </c>
    </row>
    <row r="1915" spans="1:19" ht="12.75" customHeight="1" x14ac:dyDescent="0.3">
      <c r="A1915" s="2">
        <v>1917</v>
      </c>
      <c r="B1915" s="2" t="s">
        <v>918</v>
      </c>
      <c r="C1915" s="2" t="s">
        <v>13</v>
      </c>
      <c r="D1915" s="2" t="s">
        <v>20</v>
      </c>
      <c r="E1915" s="7" t="s">
        <v>10</v>
      </c>
      <c r="F1915" s="2">
        <v>0</v>
      </c>
      <c r="G1915" s="3">
        <v>10</v>
      </c>
      <c r="H1915" s="3" t="s">
        <v>10</v>
      </c>
      <c r="J1915" s="2">
        <v>1917</v>
      </c>
      <c r="K1915" s="2" t="str">
        <f t="shared" si="196"/>
        <v>N9023682</v>
      </c>
      <c r="L1915" s="2" t="str">
        <f t="shared" si="197"/>
        <v>EGY</v>
      </c>
      <c r="M1915" s="2" t="str">
        <f t="shared" si="198"/>
        <v>zan pin assuf S.A.E.</v>
      </c>
      <c r="N1915" s="2" t="str">
        <f t="shared" si="199"/>
        <v>terminato</v>
      </c>
      <c r="O1915" s="2">
        <v>0</v>
      </c>
      <c r="P1915" s="3">
        <v>10</v>
      </c>
      <c r="Q1915" s="3" t="str">
        <f t="shared" si="200"/>
        <v/>
      </c>
      <c r="R1915" s="3" t="str">
        <f t="shared" si="201"/>
        <v>EGY-zan pin assuf S.A.E.-10</v>
      </c>
      <c r="S1915" s="3" t="str">
        <f t="shared" si="202"/>
        <v>023</v>
      </c>
    </row>
    <row r="1916" spans="1:19" ht="12.75" customHeight="1" x14ac:dyDescent="0.3">
      <c r="A1916" s="2">
        <v>1918</v>
      </c>
      <c r="B1916" s="2" t="s">
        <v>918</v>
      </c>
      <c r="C1916" s="2" t="s">
        <v>13</v>
      </c>
      <c r="D1916" s="2" t="s">
        <v>20</v>
      </c>
      <c r="F1916" s="2">
        <v>10</v>
      </c>
      <c r="G1916" s="3">
        <v>17</v>
      </c>
      <c r="H1916" s="3" t="str">
        <f>IF(E1916="","non terminato","terminato")</f>
        <v>non terminato</v>
      </c>
      <c r="J1916" s="2">
        <v>1918</v>
      </c>
      <c r="K1916" s="2" t="str">
        <f t="shared" si="196"/>
        <v>N9023682</v>
      </c>
      <c r="L1916" s="2" t="str">
        <f t="shared" si="197"/>
        <v>EGY</v>
      </c>
      <c r="M1916" s="2" t="str">
        <f t="shared" si="198"/>
        <v>zan pin assuf S.A.E.</v>
      </c>
      <c r="N1916" s="2" t="str">
        <f t="shared" si="199"/>
        <v/>
      </c>
      <c r="O1916" s="2">
        <v>10</v>
      </c>
      <c r="P1916" s="3">
        <v>17</v>
      </c>
      <c r="Q1916" s="3">
        <f t="shared" si="200"/>
        <v>170</v>
      </c>
      <c r="R1916" s="3" t="str">
        <f t="shared" si="201"/>
        <v>EGY-zan pin assuf S.A.E.-17</v>
      </c>
      <c r="S1916" s="3" t="str">
        <f t="shared" si="202"/>
        <v>023</v>
      </c>
    </row>
    <row r="1917" spans="1:19" ht="12.75" customHeight="1" x14ac:dyDescent="0.3">
      <c r="A1917" s="2">
        <v>1919</v>
      </c>
      <c r="B1917" s="2" t="s">
        <v>918</v>
      </c>
      <c r="C1917" s="2" t="s">
        <v>13</v>
      </c>
      <c r="D1917" s="2" t="s">
        <v>20</v>
      </c>
      <c r="F1917" s="2">
        <v>20</v>
      </c>
      <c r="G1917" s="3">
        <v>31</v>
      </c>
      <c r="H1917" s="3" t="str">
        <f>IF(E1917="","non terminato","terminato")</f>
        <v>non terminato</v>
      </c>
      <c r="J1917" s="2">
        <v>1919</v>
      </c>
      <c r="K1917" s="2" t="str">
        <f t="shared" si="196"/>
        <v>N9023682</v>
      </c>
      <c r="L1917" s="2" t="str">
        <f t="shared" si="197"/>
        <v>EGY</v>
      </c>
      <c r="M1917" s="2" t="str">
        <f t="shared" si="198"/>
        <v>zan pin assuf S.A.E.</v>
      </c>
      <c r="N1917" s="2" t="str">
        <f t="shared" si="199"/>
        <v/>
      </c>
      <c r="O1917" s="2">
        <v>20</v>
      </c>
      <c r="P1917" s="3">
        <v>31</v>
      </c>
      <c r="Q1917" s="3">
        <f t="shared" si="200"/>
        <v>620</v>
      </c>
      <c r="R1917" s="3" t="str">
        <f t="shared" si="201"/>
        <v>EGY-zan pin assuf S.A.E.-31</v>
      </c>
      <c r="S1917" s="3" t="str">
        <f t="shared" si="202"/>
        <v>023</v>
      </c>
    </row>
    <row r="1918" spans="1:19" ht="12.75" customHeight="1" x14ac:dyDescent="0.3">
      <c r="A1918" s="2">
        <v>1920</v>
      </c>
      <c r="B1918" s="2" t="s">
        <v>919</v>
      </c>
      <c r="C1918" s="2" t="s">
        <v>27</v>
      </c>
      <c r="D1918" s="2" t="s">
        <v>15</v>
      </c>
      <c r="E1918" s="7" t="s">
        <v>10</v>
      </c>
      <c r="F1918" s="2">
        <v>0</v>
      </c>
      <c r="G1918" s="3">
        <v>15</v>
      </c>
      <c r="H1918" s="3" t="s">
        <v>10</v>
      </c>
      <c r="J1918" s="2">
        <v>1920</v>
      </c>
      <c r="K1918" s="2" t="str">
        <f t="shared" si="196"/>
        <v>M7071422</v>
      </c>
      <c r="L1918" s="2" t="str">
        <f t="shared" si="197"/>
        <v>NON PRESENTE</v>
      </c>
      <c r="M1918" s="2" t="str">
        <f t="shared" si="198"/>
        <v>EGYPTIAN SAE</v>
      </c>
      <c r="N1918" s="2" t="str">
        <f t="shared" si="199"/>
        <v>terminato</v>
      </c>
      <c r="O1918" s="2">
        <v>0</v>
      </c>
      <c r="P1918" s="3">
        <v>15</v>
      </c>
      <c r="Q1918" s="3" t="str">
        <f t="shared" si="200"/>
        <v/>
      </c>
      <c r="R1918" s="3" t="str">
        <f t="shared" si="201"/>
        <v>NON PRESENTE-EGYPTIAN SAE-15</v>
      </c>
      <c r="S1918" s="3" t="str">
        <f t="shared" si="202"/>
        <v>071</v>
      </c>
    </row>
    <row r="1919" spans="1:19" ht="12.75" customHeight="1" x14ac:dyDescent="0.3">
      <c r="A1919" s="2">
        <v>1921</v>
      </c>
      <c r="B1919" s="2" t="s">
        <v>919</v>
      </c>
      <c r="C1919" s="2" t="s">
        <v>27</v>
      </c>
      <c r="D1919" s="2" t="s">
        <v>15</v>
      </c>
      <c r="F1919" s="2">
        <v>10</v>
      </c>
      <c r="G1919" s="3">
        <v>16</v>
      </c>
      <c r="H1919" s="3" t="str">
        <f>IF(E1919="","non terminato","terminato")</f>
        <v>non terminato</v>
      </c>
      <c r="J1919" s="2">
        <v>1921</v>
      </c>
      <c r="K1919" s="2" t="str">
        <f t="shared" si="196"/>
        <v>M7071422</v>
      </c>
      <c r="L1919" s="2" t="str">
        <f t="shared" si="197"/>
        <v>NON PRESENTE</v>
      </c>
      <c r="M1919" s="2" t="str">
        <f t="shared" si="198"/>
        <v>EGYPTIAN SAE</v>
      </c>
      <c r="N1919" s="2" t="str">
        <f t="shared" si="199"/>
        <v/>
      </c>
      <c r="O1919" s="2">
        <v>10</v>
      </c>
      <c r="P1919" s="3">
        <v>16</v>
      </c>
      <c r="Q1919" s="3">
        <f t="shared" si="200"/>
        <v>160</v>
      </c>
      <c r="R1919" s="3" t="str">
        <f t="shared" si="201"/>
        <v>NON PRESENTE-EGYPTIAN SAE-16</v>
      </c>
      <c r="S1919" s="3" t="str">
        <f t="shared" si="202"/>
        <v>071</v>
      </c>
    </row>
    <row r="1920" spans="1:19" ht="12.75" customHeight="1" x14ac:dyDescent="0.3">
      <c r="A1920" s="2">
        <v>1922</v>
      </c>
      <c r="B1920" s="2" t="s">
        <v>919</v>
      </c>
      <c r="C1920" s="2" t="s">
        <v>27</v>
      </c>
      <c r="D1920" s="2" t="s">
        <v>15</v>
      </c>
      <c r="F1920" s="2">
        <v>20</v>
      </c>
      <c r="G1920" s="3">
        <v>16</v>
      </c>
      <c r="H1920" s="3" t="str">
        <f>IF(E1920="","non terminato","terminato")</f>
        <v>non terminato</v>
      </c>
      <c r="J1920" s="2">
        <v>1922</v>
      </c>
      <c r="K1920" s="2" t="str">
        <f t="shared" si="196"/>
        <v>M7071422</v>
      </c>
      <c r="L1920" s="2" t="str">
        <f t="shared" si="197"/>
        <v>NON PRESENTE</v>
      </c>
      <c r="M1920" s="2" t="str">
        <f t="shared" si="198"/>
        <v>EGYPTIAN SAE</v>
      </c>
      <c r="N1920" s="2" t="str">
        <f t="shared" si="199"/>
        <v/>
      </c>
      <c r="O1920" s="2">
        <v>20</v>
      </c>
      <c r="P1920" s="3">
        <v>16</v>
      </c>
      <c r="Q1920" s="3">
        <f t="shared" si="200"/>
        <v>320</v>
      </c>
      <c r="R1920" s="3" t="str">
        <f t="shared" si="201"/>
        <v>NON PRESENTE-EGYPTIAN SAE-16</v>
      </c>
      <c r="S1920" s="3" t="str">
        <f t="shared" si="202"/>
        <v>071</v>
      </c>
    </row>
    <row r="1921" spans="1:19" ht="12.75" customHeight="1" x14ac:dyDescent="0.3">
      <c r="A1921" s="2">
        <v>1923</v>
      </c>
      <c r="B1921" s="2" t="s">
        <v>920</v>
      </c>
      <c r="C1921" s="8" t="s">
        <v>8</v>
      </c>
      <c r="D1921" s="2" t="s">
        <v>9</v>
      </c>
      <c r="F1921" s="2">
        <v>10</v>
      </c>
      <c r="G1921" s="3">
        <v>34</v>
      </c>
      <c r="H1921" s="3" t="str">
        <f>IF(E1921="","non terminato","terminato")</f>
        <v>non terminato</v>
      </c>
      <c r="J1921" s="2">
        <v>1923</v>
      </c>
      <c r="K1921" s="2" t="str">
        <f t="shared" si="196"/>
        <v>F7175538</v>
      </c>
      <c r="L1921" s="2" t="str">
        <f t="shared" si="197"/>
        <v>ITA</v>
      </c>
      <c r="M1921" s="2" t="str">
        <f t="shared" si="198"/>
        <v>SG</v>
      </c>
      <c r="N1921" s="2" t="str">
        <f t="shared" si="199"/>
        <v/>
      </c>
      <c r="O1921" s="2">
        <v>10</v>
      </c>
      <c r="P1921" s="3">
        <v>34</v>
      </c>
      <c r="Q1921" s="3">
        <f t="shared" si="200"/>
        <v>340</v>
      </c>
      <c r="R1921" s="3" t="str">
        <f t="shared" si="201"/>
        <v>ITA-SG-34</v>
      </c>
      <c r="S1921" s="3" t="str">
        <f t="shared" si="202"/>
        <v>175</v>
      </c>
    </row>
    <row r="1922" spans="1:19" ht="12.75" customHeight="1" x14ac:dyDescent="0.3">
      <c r="A1922" s="2">
        <v>1924</v>
      </c>
      <c r="B1922" s="2" t="s">
        <v>920</v>
      </c>
      <c r="C1922" s="8" t="s">
        <v>8</v>
      </c>
      <c r="D1922" s="2" t="s">
        <v>9</v>
      </c>
      <c r="E1922" s="7" t="s">
        <v>10</v>
      </c>
      <c r="F1922" s="2">
        <v>0</v>
      </c>
      <c r="G1922" s="3">
        <v>35</v>
      </c>
      <c r="H1922" s="3" t="s">
        <v>10</v>
      </c>
      <c r="J1922" s="2">
        <v>1924</v>
      </c>
      <c r="K1922" s="2" t="str">
        <f t="shared" ref="K1922:K1985" si="203">TRIM(B1922)</f>
        <v>F7175538</v>
      </c>
      <c r="L1922" s="2" t="str">
        <f t="shared" ref="L1922:L1985" si="204">TRIM(C1922)</f>
        <v>ITA</v>
      </c>
      <c r="M1922" s="2" t="str">
        <f t="shared" ref="M1922:M1985" si="205">TRIM(D1922)</f>
        <v>SG</v>
      </c>
      <c r="N1922" s="2" t="str">
        <f t="shared" ref="N1922:N1985" si="206">TRIM(E1922)</f>
        <v>terminato</v>
      </c>
      <c r="O1922" s="2">
        <v>0</v>
      </c>
      <c r="P1922" s="3">
        <v>35</v>
      </c>
      <c r="Q1922" s="3" t="str">
        <f t="shared" si="200"/>
        <v/>
      </c>
      <c r="R1922" s="3" t="str">
        <f t="shared" si="201"/>
        <v>ITA-SG-35</v>
      </c>
      <c r="S1922" s="3" t="str">
        <f t="shared" si="202"/>
        <v>175</v>
      </c>
    </row>
    <row r="1923" spans="1:19" ht="12.75" customHeight="1" x14ac:dyDescent="0.3">
      <c r="A1923" s="2">
        <v>1925</v>
      </c>
      <c r="B1923" s="2" t="s">
        <v>921</v>
      </c>
      <c r="C1923" s="8" t="s">
        <v>8</v>
      </c>
      <c r="D1923" s="2" t="s">
        <v>9</v>
      </c>
      <c r="F1923" s="2">
        <v>10</v>
      </c>
      <c r="G1923" s="3">
        <v>37</v>
      </c>
      <c r="H1923" s="3" t="str">
        <f>IF(E1923="","non terminato","terminato")</f>
        <v>non terminato</v>
      </c>
      <c r="J1923" s="2">
        <v>1925</v>
      </c>
      <c r="K1923" s="2" t="str">
        <f t="shared" si="203"/>
        <v>M2658814</v>
      </c>
      <c r="L1923" s="2" t="str">
        <f t="shared" si="204"/>
        <v>ITA</v>
      </c>
      <c r="M1923" s="2" t="str">
        <f t="shared" si="205"/>
        <v>SG</v>
      </c>
      <c r="N1923" s="2" t="str">
        <f t="shared" si="206"/>
        <v/>
      </c>
      <c r="O1923" s="2">
        <v>10</v>
      </c>
      <c r="P1923" s="3">
        <v>37</v>
      </c>
      <c r="Q1923" s="3">
        <f t="shared" ref="Q1923:Q1986" si="207">IF(F1923=0,"",F1923*G1923)</f>
        <v>370</v>
      </c>
      <c r="R1923" s="3" t="str">
        <f t="shared" ref="R1923:R1986" si="208">_xlfn.CONCAT(C1923,"-",D1923,"-",G1923)</f>
        <v>ITA-SG-37</v>
      </c>
      <c r="S1923" s="3" t="str">
        <f t="shared" ref="S1923:S1986" si="209">MID(B1923,3,3)</f>
        <v>658</v>
      </c>
    </row>
    <row r="1924" spans="1:19" ht="12.75" customHeight="1" x14ac:dyDescent="0.3">
      <c r="A1924" s="2">
        <v>1926</v>
      </c>
      <c r="B1924" s="2" t="s">
        <v>921</v>
      </c>
      <c r="C1924" s="8" t="s">
        <v>8</v>
      </c>
      <c r="D1924" s="2" t="s">
        <v>9</v>
      </c>
      <c r="E1924" s="7" t="s">
        <v>10</v>
      </c>
      <c r="F1924" s="2">
        <v>0</v>
      </c>
      <c r="G1924" s="3">
        <v>39</v>
      </c>
      <c r="H1924" s="3" t="s">
        <v>10</v>
      </c>
      <c r="J1924" s="2">
        <v>1926</v>
      </c>
      <c r="K1924" s="2" t="str">
        <f t="shared" si="203"/>
        <v>M2658814</v>
      </c>
      <c r="L1924" s="2" t="str">
        <f t="shared" si="204"/>
        <v>ITA</v>
      </c>
      <c r="M1924" s="2" t="str">
        <f t="shared" si="205"/>
        <v>SG</v>
      </c>
      <c r="N1924" s="2" t="str">
        <f t="shared" si="206"/>
        <v>terminato</v>
      </c>
      <c r="O1924" s="2">
        <v>0</v>
      </c>
      <c r="P1924" s="3">
        <v>39</v>
      </c>
      <c r="Q1924" s="3" t="str">
        <f t="shared" si="207"/>
        <v/>
      </c>
      <c r="R1924" s="3" t="str">
        <f t="shared" si="208"/>
        <v>ITA-SG-39</v>
      </c>
      <c r="S1924" s="3" t="str">
        <f t="shared" si="209"/>
        <v>658</v>
      </c>
    </row>
    <row r="1925" spans="1:19" ht="12.75" customHeight="1" x14ac:dyDescent="0.3">
      <c r="A1925" s="2">
        <v>1927</v>
      </c>
      <c r="B1925" s="2" t="s">
        <v>921</v>
      </c>
      <c r="C1925" s="8" t="s">
        <v>8</v>
      </c>
      <c r="D1925" s="2" t="s">
        <v>9</v>
      </c>
      <c r="F1925" s="2">
        <v>20</v>
      </c>
      <c r="G1925" s="3">
        <v>31</v>
      </c>
      <c r="H1925" s="3" t="str">
        <f>IF(E1925="","non terminato","terminato")</f>
        <v>non terminato</v>
      </c>
      <c r="J1925" s="2">
        <v>1927</v>
      </c>
      <c r="K1925" s="2" t="str">
        <f t="shared" si="203"/>
        <v>M2658814</v>
      </c>
      <c r="L1925" s="2" t="str">
        <f t="shared" si="204"/>
        <v>ITA</v>
      </c>
      <c r="M1925" s="2" t="str">
        <f t="shared" si="205"/>
        <v>SG</v>
      </c>
      <c r="N1925" s="2" t="str">
        <f t="shared" si="206"/>
        <v/>
      </c>
      <c r="O1925" s="2">
        <v>20</v>
      </c>
      <c r="P1925" s="3">
        <v>31</v>
      </c>
      <c r="Q1925" s="3">
        <f t="shared" si="207"/>
        <v>620</v>
      </c>
      <c r="R1925" s="3" t="str">
        <f t="shared" si="208"/>
        <v>ITA-SG-31</v>
      </c>
      <c r="S1925" s="3" t="str">
        <f t="shared" si="209"/>
        <v>658</v>
      </c>
    </row>
    <row r="1926" spans="1:19" ht="12.75" customHeight="1" x14ac:dyDescent="0.3">
      <c r="A1926" s="2">
        <v>1928</v>
      </c>
      <c r="B1926" s="2" t="s">
        <v>922</v>
      </c>
      <c r="C1926" s="8" t="s">
        <v>8</v>
      </c>
      <c r="D1926" s="2" t="s">
        <v>9</v>
      </c>
      <c r="E1926" s="7" t="s">
        <v>10</v>
      </c>
      <c r="F1926" s="2">
        <v>0</v>
      </c>
      <c r="G1926" s="3">
        <v>10</v>
      </c>
      <c r="H1926" s="3" t="s">
        <v>10</v>
      </c>
      <c r="J1926" s="2">
        <v>1928</v>
      </c>
      <c r="K1926" s="2" t="str">
        <f t="shared" si="203"/>
        <v>G8253932</v>
      </c>
      <c r="L1926" s="2" t="str">
        <f t="shared" si="204"/>
        <v>ITA</v>
      </c>
      <c r="M1926" s="2" t="str">
        <f t="shared" si="205"/>
        <v>SG</v>
      </c>
      <c r="N1926" s="2" t="str">
        <f t="shared" si="206"/>
        <v>terminato</v>
      </c>
      <c r="O1926" s="2">
        <v>0</v>
      </c>
      <c r="P1926" s="3">
        <v>10</v>
      </c>
      <c r="Q1926" s="3" t="str">
        <f t="shared" si="207"/>
        <v/>
      </c>
      <c r="R1926" s="3" t="str">
        <f t="shared" si="208"/>
        <v>ITA-SG-10</v>
      </c>
      <c r="S1926" s="3" t="str">
        <f t="shared" si="209"/>
        <v>253</v>
      </c>
    </row>
    <row r="1927" spans="1:19" ht="12.75" customHeight="1" x14ac:dyDescent="0.3">
      <c r="A1927" s="2">
        <v>1929</v>
      </c>
      <c r="B1927" s="2" t="s">
        <v>923</v>
      </c>
      <c r="C1927" s="8" t="s">
        <v>8</v>
      </c>
      <c r="D1927" s="2" t="s">
        <v>9</v>
      </c>
      <c r="E1927" s="7" t="s">
        <v>10</v>
      </c>
      <c r="F1927" s="2">
        <v>0</v>
      </c>
      <c r="G1927" s="3">
        <v>10</v>
      </c>
      <c r="H1927" s="3" t="s">
        <v>10</v>
      </c>
      <c r="J1927" s="2">
        <v>1929</v>
      </c>
      <c r="K1927" s="2" t="str">
        <f t="shared" si="203"/>
        <v>P1931030</v>
      </c>
      <c r="L1927" s="2" t="str">
        <f t="shared" si="204"/>
        <v>ITA</v>
      </c>
      <c r="M1927" s="2" t="str">
        <f t="shared" si="205"/>
        <v>SG</v>
      </c>
      <c r="N1927" s="2" t="str">
        <f t="shared" si="206"/>
        <v>terminato</v>
      </c>
      <c r="O1927" s="2">
        <v>0</v>
      </c>
      <c r="P1927" s="3">
        <v>10</v>
      </c>
      <c r="Q1927" s="3" t="str">
        <f t="shared" si="207"/>
        <v/>
      </c>
      <c r="R1927" s="3" t="str">
        <f t="shared" si="208"/>
        <v>ITA-SG-10</v>
      </c>
      <c r="S1927" s="3" t="str">
        <f t="shared" si="209"/>
        <v>931</v>
      </c>
    </row>
    <row r="1928" spans="1:19" ht="12.75" customHeight="1" x14ac:dyDescent="0.3">
      <c r="A1928" s="2">
        <v>1930</v>
      </c>
      <c r="B1928" s="2" t="s">
        <v>923</v>
      </c>
      <c r="C1928" s="8" t="s">
        <v>8</v>
      </c>
      <c r="D1928" s="2" t="s">
        <v>9</v>
      </c>
      <c r="F1928" s="2">
        <v>10</v>
      </c>
      <c r="G1928" s="3">
        <v>24</v>
      </c>
      <c r="H1928" s="3" t="str">
        <f>IF(E1928="","non terminato","terminato")</f>
        <v>non terminato</v>
      </c>
      <c r="J1928" s="2">
        <v>1930</v>
      </c>
      <c r="K1928" s="2" t="str">
        <f t="shared" si="203"/>
        <v>P1931030</v>
      </c>
      <c r="L1928" s="2" t="str">
        <f t="shared" si="204"/>
        <v>ITA</v>
      </c>
      <c r="M1928" s="2" t="str">
        <f t="shared" si="205"/>
        <v>SG</v>
      </c>
      <c r="N1928" s="2" t="str">
        <f t="shared" si="206"/>
        <v/>
      </c>
      <c r="O1928" s="2">
        <v>10</v>
      </c>
      <c r="P1928" s="3">
        <v>24</v>
      </c>
      <c r="Q1928" s="3">
        <f t="shared" si="207"/>
        <v>240</v>
      </c>
      <c r="R1928" s="3" t="str">
        <f t="shared" si="208"/>
        <v>ITA-SG-24</v>
      </c>
      <c r="S1928" s="3" t="str">
        <f t="shared" si="209"/>
        <v>931</v>
      </c>
    </row>
    <row r="1929" spans="1:19" ht="12.75" customHeight="1" x14ac:dyDescent="0.3">
      <c r="A1929" s="2">
        <v>1931</v>
      </c>
      <c r="B1929" s="2" t="s">
        <v>924</v>
      </c>
      <c r="C1929" s="2" t="s">
        <v>13</v>
      </c>
      <c r="D1929" s="2" t="s">
        <v>28</v>
      </c>
      <c r="F1929" s="2">
        <v>10</v>
      </c>
      <c r="G1929" s="3">
        <v>13</v>
      </c>
      <c r="H1929" s="3" t="str">
        <f>IF(E1929="","non terminato","terminato")</f>
        <v>non terminato</v>
      </c>
      <c r="J1929" s="2">
        <v>1931</v>
      </c>
      <c r="K1929" s="2" t="str">
        <f t="shared" si="203"/>
        <v>W2497531</v>
      </c>
      <c r="L1929" s="2" t="str">
        <f t="shared" si="204"/>
        <v>EGY</v>
      </c>
      <c r="M1929" s="2" t="str">
        <f t="shared" si="205"/>
        <v>order For Trading SARL</v>
      </c>
      <c r="N1929" s="2" t="str">
        <f t="shared" si="206"/>
        <v/>
      </c>
      <c r="O1929" s="2">
        <v>10</v>
      </c>
      <c r="P1929" s="3">
        <v>13</v>
      </c>
      <c r="Q1929" s="3">
        <f t="shared" si="207"/>
        <v>130</v>
      </c>
      <c r="R1929" s="3" t="str">
        <f t="shared" si="208"/>
        <v>EGY-order For Trading SARL-13</v>
      </c>
      <c r="S1929" s="3" t="str">
        <f t="shared" si="209"/>
        <v>497</v>
      </c>
    </row>
    <row r="1930" spans="1:19" ht="12.75" customHeight="1" x14ac:dyDescent="0.3">
      <c r="A1930" s="2">
        <v>1932</v>
      </c>
      <c r="B1930" s="2" t="s">
        <v>924</v>
      </c>
      <c r="C1930" s="2" t="s">
        <v>13</v>
      </c>
      <c r="D1930" s="2" t="s">
        <v>28</v>
      </c>
      <c r="F1930" s="2">
        <v>20</v>
      </c>
      <c r="G1930" s="3">
        <v>15</v>
      </c>
      <c r="H1930" s="3" t="str">
        <f>IF(E1930="","non terminato","terminato")</f>
        <v>non terminato</v>
      </c>
      <c r="J1930" s="2">
        <v>1932</v>
      </c>
      <c r="K1930" s="2" t="str">
        <f t="shared" si="203"/>
        <v>W2497531</v>
      </c>
      <c r="L1930" s="2" t="str">
        <f t="shared" si="204"/>
        <v>EGY</v>
      </c>
      <c r="M1930" s="2" t="str">
        <f t="shared" si="205"/>
        <v>order For Trading SARL</v>
      </c>
      <c r="N1930" s="2" t="str">
        <f t="shared" si="206"/>
        <v/>
      </c>
      <c r="O1930" s="2">
        <v>20</v>
      </c>
      <c r="P1930" s="3">
        <v>15</v>
      </c>
      <c r="Q1930" s="3">
        <f t="shared" si="207"/>
        <v>300</v>
      </c>
      <c r="R1930" s="3" t="str">
        <f t="shared" si="208"/>
        <v>EGY-order For Trading SARL-15</v>
      </c>
      <c r="S1930" s="3" t="str">
        <f t="shared" si="209"/>
        <v>497</v>
      </c>
    </row>
    <row r="1931" spans="1:19" ht="12.75" customHeight="1" x14ac:dyDescent="0.3">
      <c r="A1931" s="2">
        <v>1933</v>
      </c>
      <c r="B1931" s="2" t="s">
        <v>924</v>
      </c>
      <c r="C1931" s="2" t="s">
        <v>13</v>
      </c>
      <c r="D1931" s="2" t="s">
        <v>28</v>
      </c>
      <c r="E1931" s="7" t="s">
        <v>10</v>
      </c>
      <c r="F1931" s="2">
        <v>0</v>
      </c>
      <c r="G1931" s="3">
        <v>26</v>
      </c>
      <c r="H1931" s="3" t="s">
        <v>10</v>
      </c>
      <c r="J1931" s="2">
        <v>1933</v>
      </c>
      <c r="K1931" s="2" t="str">
        <f t="shared" si="203"/>
        <v>W2497531</v>
      </c>
      <c r="L1931" s="2" t="str">
        <f t="shared" si="204"/>
        <v>EGY</v>
      </c>
      <c r="M1931" s="2" t="str">
        <f t="shared" si="205"/>
        <v>order For Trading SARL</v>
      </c>
      <c r="N1931" s="2" t="str">
        <f t="shared" si="206"/>
        <v>terminato</v>
      </c>
      <c r="O1931" s="2">
        <v>0</v>
      </c>
      <c r="P1931" s="3">
        <v>26</v>
      </c>
      <c r="Q1931" s="3" t="str">
        <f t="shared" si="207"/>
        <v/>
      </c>
      <c r="R1931" s="3" t="str">
        <f t="shared" si="208"/>
        <v>EGY-order For Trading SARL-26</v>
      </c>
      <c r="S1931" s="3" t="str">
        <f t="shared" si="209"/>
        <v>497</v>
      </c>
    </row>
    <row r="1932" spans="1:19" ht="12.75" customHeight="1" x14ac:dyDescent="0.3">
      <c r="A1932" s="2">
        <v>1934</v>
      </c>
      <c r="B1932" s="2" t="s">
        <v>925</v>
      </c>
      <c r="C1932" s="8" t="s">
        <v>8</v>
      </c>
      <c r="D1932" s="2" t="s">
        <v>9</v>
      </c>
      <c r="E1932" s="7" t="s">
        <v>10</v>
      </c>
      <c r="F1932" s="2">
        <v>0</v>
      </c>
      <c r="G1932" s="3">
        <v>27</v>
      </c>
      <c r="H1932" s="3" t="s">
        <v>10</v>
      </c>
      <c r="J1932" s="2">
        <v>1934</v>
      </c>
      <c r="K1932" s="2" t="str">
        <f t="shared" si="203"/>
        <v>M0636157</v>
      </c>
      <c r="L1932" s="2" t="str">
        <f t="shared" si="204"/>
        <v>ITA</v>
      </c>
      <c r="M1932" s="2" t="str">
        <f t="shared" si="205"/>
        <v>SG</v>
      </c>
      <c r="N1932" s="2" t="str">
        <f t="shared" si="206"/>
        <v>terminato</v>
      </c>
      <c r="O1932" s="2">
        <v>0</v>
      </c>
      <c r="P1932" s="3">
        <v>27</v>
      </c>
      <c r="Q1932" s="3" t="str">
        <f t="shared" si="207"/>
        <v/>
      </c>
      <c r="R1932" s="3" t="str">
        <f t="shared" si="208"/>
        <v>ITA-SG-27</v>
      </c>
      <c r="S1932" s="3" t="str">
        <f t="shared" si="209"/>
        <v>636</v>
      </c>
    </row>
    <row r="1933" spans="1:19" ht="12.75" customHeight="1" x14ac:dyDescent="0.3">
      <c r="A1933" s="2">
        <v>1935</v>
      </c>
      <c r="B1933" s="2" t="s">
        <v>925</v>
      </c>
      <c r="C1933" s="8" t="s">
        <v>8</v>
      </c>
      <c r="D1933" s="2" t="s">
        <v>9</v>
      </c>
      <c r="F1933" s="2">
        <v>20</v>
      </c>
      <c r="G1933" s="3">
        <v>35</v>
      </c>
      <c r="H1933" s="3" t="str">
        <f>IF(E1933="","non terminato","terminato")</f>
        <v>non terminato</v>
      </c>
      <c r="J1933" s="2">
        <v>1935</v>
      </c>
      <c r="K1933" s="2" t="str">
        <f t="shared" si="203"/>
        <v>M0636157</v>
      </c>
      <c r="L1933" s="2" t="str">
        <f t="shared" si="204"/>
        <v>ITA</v>
      </c>
      <c r="M1933" s="2" t="str">
        <f t="shared" si="205"/>
        <v>SG</v>
      </c>
      <c r="N1933" s="2" t="str">
        <f t="shared" si="206"/>
        <v/>
      </c>
      <c r="O1933" s="2">
        <v>20</v>
      </c>
      <c r="P1933" s="3">
        <v>35</v>
      </c>
      <c r="Q1933" s="3">
        <f t="shared" si="207"/>
        <v>700</v>
      </c>
      <c r="R1933" s="3" t="str">
        <f t="shared" si="208"/>
        <v>ITA-SG-35</v>
      </c>
      <c r="S1933" s="3" t="str">
        <f t="shared" si="209"/>
        <v>636</v>
      </c>
    </row>
    <row r="1934" spans="1:19" ht="12.75" customHeight="1" x14ac:dyDescent="0.3">
      <c r="A1934" s="2">
        <v>1936</v>
      </c>
      <c r="B1934" s="2" t="s">
        <v>925</v>
      </c>
      <c r="C1934" s="8" t="s">
        <v>8</v>
      </c>
      <c r="D1934" s="2" t="s">
        <v>9</v>
      </c>
      <c r="F1934" s="2">
        <v>10</v>
      </c>
      <c r="G1934" s="3">
        <v>34</v>
      </c>
      <c r="H1934" s="3" t="str">
        <f>IF(E1934="","non terminato","terminato")</f>
        <v>non terminato</v>
      </c>
      <c r="J1934" s="2">
        <v>1936</v>
      </c>
      <c r="K1934" s="2" t="str">
        <f t="shared" si="203"/>
        <v>M0636157</v>
      </c>
      <c r="L1934" s="2" t="str">
        <f t="shared" si="204"/>
        <v>ITA</v>
      </c>
      <c r="M1934" s="2" t="str">
        <f t="shared" si="205"/>
        <v>SG</v>
      </c>
      <c r="N1934" s="2" t="str">
        <f t="shared" si="206"/>
        <v/>
      </c>
      <c r="O1934" s="2">
        <v>10</v>
      </c>
      <c r="P1934" s="3">
        <v>34</v>
      </c>
      <c r="Q1934" s="3">
        <f t="shared" si="207"/>
        <v>340</v>
      </c>
      <c r="R1934" s="3" t="str">
        <f t="shared" si="208"/>
        <v>ITA-SG-34</v>
      </c>
      <c r="S1934" s="3" t="str">
        <f t="shared" si="209"/>
        <v>636</v>
      </c>
    </row>
    <row r="1935" spans="1:19" ht="12.75" customHeight="1" x14ac:dyDescent="0.3">
      <c r="A1935" s="2">
        <v>1937</v>
      </c>
      <c r="B1935" s="2" t="s">
        <v>926</v>
      </c>
      <c r="C1935" s="8" t="s">
        <v>8</v>
      </c>
      <c r="D1935" s="2" t="s">
        <v>9</v>
      </c>
      <c r="F1935" s="2">
        <v>20</v>
      </c>
      <c r="G1935" s="3">
        <v>26</v>
      </c>
      <c r="H1935" s="3" t="str">
        <f>IF(E1935="","non terminato","terminato")</f>
        <v>non terminato</v>
      </c>
      <c r="J1935" s="2">
        <v>1937</v>
      </c>
      <c r="K1935" s="2" t="str">
        <f t="shared" si="203"/>
        <v>D5288431</v>
      </c>
      <c r="L1935" s="2" t="str">
        <f t="shared" si="204"/>
        <v>ITA</v>
      </c>
      <c r="M1935" s="2" t="str">
        <f t="shared" si="205"/>
        <v>SG</v>
      </c>
      <c r="N1935" s="2" t="str">
        <f t="shared" si="206"/>
        <v/>
      </c>
      <c r="O1935" s="2">
        <v>20</v>
      </c>
      <c r="P1935" s="3">
        <v>26</v>
      </c>
      <c r="Q1935" s="3">
        <f t="shared" si="207"/>
        <v>520</v>
      </c>
      <c r="R1935" s="3" t="str">
        <f t="shared" si="208"/>
        <v>ITA-SG-26</v>
      </c>
      <c r="S1935" s="3" t="str">
        <f t="shared" si="209"/>
        <v>288</v>
      </c>
    </row>
    <row r="1936" spans="1:19" ht="12.75" customHeight="1" x14ac:dyDescent="0.3">
      <c r="A1936" s="2">
        <v>1938</v>
      </c>
      <c r="B1936" s="2" t="s">
        <v>926</v>
      </c>
      <c r="C1936" s="8" t="s">
        <v>8</v>
      </c>
      <c r="D1936" s="2" t="s">
        <v>9</v>
      </c>
      <c r="F1936" s="2">
        <v>10</v>
      </c>
      <c r="G1936" s="3">
        <v>39</v>
      </c>
      <c r="H1936" s="3" t="str">
        <f>IF(E1936="","non terminato","terminato")</f>
        <v>non terminato</v>
      </c>
      <c r="J1936" s="2">
        <v>1938</v>
      </c>
      <c r="K1936" s="2" t="str">
        <f t="shared" si="203"/>
        <v>D5288431</v>
      </c>
      <c r="L1936" s="2" t="str">
        <f t="shared" si="204"/>
        <v>ITA</v>
      </c>
      <c r="M1936" s="2" t="str">
        <f t="shared" si="205"/>
        <v>SG</v>
      </c>
      <c r="N1936" s="2" t="str">
        <f t="shared" si="206"/>
        <v/>
      </c>
      <c r="O1936" s="2">
        <v>10</v>
      </c>
      <c r="P1936" s="3">
        <v>39</v>
      </c>
      <c r="Q1936" s="3">
        <f t="shared" si="207"/>
        <v>390</v>
      </c>
      <c r="R1936" s="3" t="str">
        <f t="shared" si="208"/>
        <v>ITA-SG-39</v>
      </c>
      <c r="S1936" s="3" t="str">
        <f t="shared" si="209"/>
        <v>288</v>
      </c>
    </row>
    <row r="1937" spans="1:19" ht="12.75" customHeight="1" x14ac:dyDescent="0.3">
      <c r="A1937" s="2">
        <v>1939</v>
      </c>
      <c r="B1937" s="2" t="s">
        <v>927</v>
      </c>
      <c r="C1937" s="8" t="s">
        <v>8</v>
      </c>
      <c r="D1937" s="2" t="s">
        <v>46</v>
      </c>
      <c r="F1937" s="2">
        <v>20</v>
      </c>
      <c r="G1937" s="3">
        <v>30</v>
      </c>
      <c r="H1937" s="3" t="str">
        <f>IF(E1937="","non terminato","terminato")</f>
        <v>non terminato</v>
      </c>
      <c r="J1937" s="2">
        <v>1939</v>
      </c>
      <c r="K1937" s="2" t="str">
        <f t="shared" si="203"/>
        <v>C8504119</v>
      </c>
      <c r="L1937" s="2" t="str">
        <f t="shared" si="204"/>
        <v>ITA</v>
      </c>
      <c r="M1937" s="2" t="str">
        <f t="shared" si="205"/>
        <v>SICURpin SUD S.r.l</v>
      </c>
      <c r="N1937" s="2" t="str">
        <f t="shared" si="206"/>
        <v/>
      </c>
      <c r="O1937" s="2">
        <v>20</v>
      </c>
      <c r="P1937" s="3">
        <v>30</v>
      </c>
      <c r="Q1937" s="3">
        <f t="shared" si="207"/>
        <v>600</v>
      </c>
      <c r="R1937" s="3" t="str">
        <f t="shared" si="208"/>
        <v>ITA-SICURpin SUD S.r.l-30</v>
      </c>
      <c r="S1937" s="3" t="str">
        <f t="shared" si="209"/>
        <v>504</v>
      </c>
    </row>
    <row r="1938" spans="1:19" ht="12.75" customHeight="1" x14ac:dyDescent="0.3">
      <c r="A1938" s="2">
        <v>1940</v>
      </c>
      <c r="B1938" s="2" t="s">
        <v>928</v>
      </c>
      <c r="C1938" s="8" t="s">
        <v>8</v>
      </c>
      <c r="D1938" s="2" t="s">
        <v>44</v>
      </c>
      <c r="E1938" s="7" t="s">
        <v>10</v>
      </c>
      <c r="F1938" s="2">
        <v>0</v>
      </c>
      <c r="G1938" s="3">
        <v>37</v>
      </c>
      <c r="H1938" s="3" t="s">
        <v>10</v>
      </c>
      <c r="J1938" s="2">
        <v>1940</v>
      </c>
      <c r="K1938" s="2" t="str">
        <f t="shared" si="203"/>
        <v>P4766908</v>
      </c>
      <c r="L1938" s="2" t="str">
        <f t="shared" si="204"/>
        <v>ITA</v>
      </c>
      <c r="M1938" s="2" t="str">
        <f t="shared" si="205"/>
        <v>zan pin SPA</v>
      </c>
      <c r="N1938" s="2" t="str">
        <f t="shared" si="206"/>
        <v>terminato</v>
      </c>
      <c r="O1938" s="2">
        <v>0</v>
      </c>
      <c r="P1938" s="3">
        <v>37</v>
      </c>
      <c r="Q1938" s="3" t="str">
        <f t="shared" si="207"/>
        <v/>
      </c>
      <c r="R1938" s="3" t="str">
        <f t="shared" si="208"/>
        <v>ITA-zan pin SPA-37</v>
      </c>
      <c r="S1938" s="3" t="str">
        <f t="shared" si="209"/>
        <v>766</v>
      </c>
    </row>
    <row r="1939" spans="1:19" ht="12.75" customHeight="1" x14ac:dyDescent="0.3">
      <c r="A1939" s="2">
        <v>1941</v>
      </c>
      <c r="B1939" s="2" t="s">
        <v>929</v>
      </c>
      <c r="C1939" s="8" t="s">
        <v>8</v>
      </c>
      <c r="D1939" s="2" t="s">
        <v>94</v>
      </c>
      <c r="F1939" s="2">
        <v>10</v>
      </c>
      <c r="G1939" s="3">
        <v>17</v>
      </c>
      <c r="H1939" s="3" t="str">
        <f>IF(E1939="","non terminato","terminato")</f>
        <v>non terminato</v>
      </c>
      <c r="J1939" s="2">
        <v>1941</v>
      </c>
      <c r="K1939" s="2" t="str">
        <f t="shared" si="203"/>
        <v>A9029561</v>
      </c>
      <c r="L1939" s="2" t="str">
        <f t="shared" si="204"/>
        <v>ITA</v>
      </c>
      <c r="M1939" s="2" t="str">
        <f t="shared" si="205"/>
        <v>zan SPA</v>
      </c>
      <c r="N1939" s="2" t="str">
        <f t="shared" si="206"/>
        <v/>
      </c>
      <c r="O1939" s="2">
        <v>10</v>
      </c>
      <c r="P1939" s="3">
        <v>17</v>
      </c>
      <c r="Q1939" s="3">
        <f t="shared" si="207"/>
        <v>170</v>
      </c>
      <c r="R1939" s="3" t="str">
        <f t="shared" si="208"/>
        <v>ITA-zan SPA-17</v>
      </c>
      <c r="S1939" s="3" t="str">
        <f t="shared" si="209"/>
        <v>029</v>
      </c>
    </row>
    <row r="1940" spans="1:19" ht="12.75" customHeight="1" x14ac:dyDescent="0.3">
      <c r="A1940" s="2">
        <v>1942</v>
      </c>
      <c r="B1940" s="2" t="s">
        <v>929</v>
      </c>
      <c r="C1940" s="8" t="s">
        <v>8</v>
      </c>
      <c r="D1940" s="2" t="s">
        <v>94</v>
      </c>
      <c r="F1940" s="2">
        <v>20</v>
      </c>
      <c r="G1940" s="3">
        <v>26</v>
      </c>
      <c r="H1940" s="3" t="str">
        <f>IF(E1940="","non terminato","terminato")</f>
        <v>non terminato</v>
      </c>
      <c r="J1940" s="2">
        <v>1942</v>
      </c>
      <c r="K1940" s="2" t="str">
        <f t="shared" si="203"/>
        <v>A9029561</v>
      </c>
      <c r="L1940" s="2" t="str">
        <f t="shared" si="204"/>
        <v>ITA</v>
      </c>
      <c r="M1940" s="2" t="str">
        <f t="shared" si="205"/>
        <v>zan SPA</v>
      </c>
      <c r="N1940" s="2" t="str">
        <f t="shared" si="206"/>
        <v/>
      </c>
      <c r="O1940" s="2">
        <v>20</v>
      </c>
      <c r="P1940" s="3">
        <v>26</v>
      </c>
      <c r="Q1940" s="3">
        <f t="shared" si="207"/>
        <v>520</v>
      </c>
      <c r="R1940" s="3" t="str">
        <f t="shared" si="208"/>
        <v>ITA-zan SPA-26</v>
      </c>
      <c r="S1940" s="3" t="str">
        <f t="shared" si="209"/>
        <v>029</v>
      </c>
    </row>
    <row r="1941" spans="1:19" ht="12.75" customHeight="1" x14ac:dyDescent="0.3">
      <c r="A1941" s="2">
        <v>1943</v>
      </c>
      <c r="B1941" s="2" t="s">
        <v>930</v>
      </c>
      <c r="C1941" s="8" t="s">
        <v>8</v>
      </c>
      <c r="D1941" s="2" t="s">
        <v>9</v>
      </c>
      <c r="E1941" s="7" t="s">
        <v>10</v>
      </c>
      <c r="F1941" s="2">
        <v>0</v>
      </c>
      <c r="G1941" s="3">
        <v>39</v>
      </c>
      <c r="H1941" s="3" t="s">
        <v>10</v>
      </c>
      <c r="J1941" s="2">
        <v>1943</v>
      </c>
      <c r="K1941" s="2" t="str">
        <f t="shared" si="203"/>
        <v>F0467750</v>
      </c>
      <c r="L1941" s="2" t="str">
        <f t="shared" si="204"/>
        <v>ITA</v>
      </c>
      <c r="M1941" s="2" t="str">
        <f t="shared" si="205"/>
        <v>SG</v>
      </c>
      <c r="N1941" s="2" t="str">
        <f t="shared" si="206"/>
        <v>terminato</v>
      </c>
      <c r="O1941" s="2">
        <v>0</v>
      </c>
      <c r="P1941" s="3">
        <v>39</v>
      </c>
      <c r="Q1941" s="3" t="str">
        <f t="shared" si="207"/>
        <v/>
      </c>
      <c r="R1941" s="3" t="str">
        <f t="shared" si="208"/>
        <v>ITA-SG-39</v>
      </c>
      <c r="S1941" s="3" t="str">
        <f t="shared" si="209"/>
        <v>467</v>
      </c>
    </row>
    <row r="1942" spans="1:19" ht="12.75" customHeight="1" x14ac:dyDescent="0.3">
      <c r="A1942" s="2">
        <v>1944</v>
      </c>
      <c r="B1942" s="2" t="s">
        <v>931</v>
      </c>
      <c r="C1942" s="2" t="s">
        <v>27</v>
      </c>
      <c r="D1942" s="2" t="s">
        <v>15</v>
      </c>
      <c r="E1942" s="7" t="s">
        <v>10</v>
      </c>
      <c r="F1942" s="2">
        <v>0</v>
      </c>
      <c r="G1942" s="3">
        <v>23</v>
      </c>
      <c r="H1942" s="3" t="s">
        <v>10</v>
      </c>
      <c r="J1942" s="2">
        <v>1944</v>
      </c>
      <c r="K1942" s="2" t="str">
        <f t="shared" si="203"/>
        <v>A3102443</v>
      </c>
      <c r="L1942" s="2" t="str">
        <f t="shared" si="204"/>
        <v>NON PRESENTE</v>
      </c>
      <c r="M1942" s="2" t="str">
        <f t="shared" si="205"/>
        <v>EGYPTIAN SAE</v>
      </c>
      <c r="N1942" s="2" t="str">
        <f t="shared" si="206"/>
        <v>terminato</v>
      </c>
      <c r="O1942" s="2">
        <v>0</v>
      </c>
      <c r="P1942" s="3">
        <v>23</v>
      </c>
      <c r="Q1942" s="3" t="str">
        <f t="shared" si="207"/>
        <v/>
      </c>
      <c r="R1942" s="3" t="str">
        <f t="shared" si="208"/>
        <v>NON PRESENTE-EGYPTIAN SAE-23</v>
      </c>
      <c r="S1942" s="3" t="str">
        <f t="shared" si="209"/>
        <v>102</v>
      </c>
    </row>
    <row r="1943" spans="1:19" ht="12.75" customHeight="1" x14ac:dyDescent="0.3">
      <c r="A1943" s="2">
        <v>1945</v>
      </c>
      <c r="B1943" s="2" t="s">
        <v>932</v>
      </c>
      <c r="C1943" s="2" t="s">
        <v>13</v>
      </c>
      <c r="D1943" s="2" t="s">
        <v>20</v>
      </c>
      <c r="F1943" s="2">
        <v>10</v>
      </c>
      <c r="G1943" s="3">
        <v>25</v>
      </c>
      <c r="H1943" s="3" t="str">
        <f>IF(E1943="","non terminato","terminato")</f>
        <v>non terminato</v>
      </c>
      <c r="J1943" s="2">
        <v>1945</v>
      </c>
      <c r="K1943" s="2" t="str">
        <f t="shared" si="203"/>
        <v>M1531142</v>
      </c>
      <c r="L1943" s="2" t="str">
        <f t="shared" si="204"/>
        <v>EGY</v>
      </c>
      <c r="M1943" s="2" t="str">
        <f t="shared" si="205"/>
        <v>zan pin assuf S.A.E.</v>
      </c>
      <c r="N1943" s="2" t="str">
        <f t="shared" si="206"/>
        <v/>
      </c>
      <c r="O1943" s="2">
        <v>10</v>
      </c>
      <c r="P1943" s="3">
        <v>25</v>
      </c>
      <c r="Q1943" s="3">
        <f t="shared" si="207"/>
        <v>250</v>
      </c>
      <c r="R1943" s="3" t="str">
        <f t="shared" si="208"/>
        <v>EGY-zan pin assuf S.A.E.-25</v>
      </c>
      <c r="S1943" s="3" t="str">
        <f t="shared" si="209"/>
        <v>531</v>
      </c>
    </row>
    <row r="1944" spans="1:19" ht="12.75" customHeight="1" x14ac:dyDescent="0.3">
      <c r="A1944" s="2">
        <v>1946</v>
      </c>
      <c r="B1944" s="2" t="s">
        <v>933</v>
      </c>
      <c r="C1944" s="8" t="s">
        <v>8</v>
      </c>
      <c r="D1944" s="2" t="s">
        <v>33</v>
      </c>
      <c r="E1944" s="7" t="s">
        <v>10</v>
      </c>
      <c r="F1944" s="2">
        <v>0</v>
      </c>
      <c r="G1944" s="3">
        <v>31</v>
      </c>
      <c r="H1944" s="3" t="s">
        <v>10</v>
      </c>
      <c r="J1944" s="2">
        <v>1946</v>
      </c>
      <c r="K1944" s="2" t="str">
        <f t="shared" si="203"/>
        <v>A6938994</v>
      </c>
      <c r="L1944" s="2" t="str">
        <f t="shared" si="204"/>
        <v>ITA</v>
      </c>
      <c r="M1944" s="2" t="str">
        <f t="shared" si="205"/>
        <v>zan VETRI</v>
      </c>
      <c r="N1944" s="2" t="str">
        <f t="shared" si="206"/>
        <v>terminato</v>
      </c>
      <c r="O1944" s="2">
        <v>0</v>
      </c>
      <c r="P1944" s="3">
        <v>31</v>
      </c>
      <c r="Q1944" s="3" t="str">
        <f t="shared" si="207"/>
        <v/>
      </c>
      <c r="R1944" s="3" t="str">
        <f t="shared" si="208"/>
        <v>ITA-zan VETRI-31</v>
      </c>
      <c r="S1944" s="3" t="str">
        <f t="shared" si="209"/>
        <v>938</v>
      </c>
    </row>
    <row r="1945" spans="1:19" ht="12.75" customHeight="1" x14ac:dyDescent="0.3">
      <c r="A1945" s="2">
        <v>1947</v>
      </c>
      <c r="B1945" s="2" t="s">
        <v>933</v>
      </c>
      <c r="C1945" s="8" t="s">
        <v>8</v>
      </c>
      <c r="D1945" s="2" t="s">
        <v>33</v>
      </c>
      <c r="F1945" s="2">
        <v>10</v>
      </c>
      <c r="G1945" s="3">
        <v>36</v>
      </c>
      <c r="H1945" s="3" t="str">
        <f>IF(E1945="","non terminato","terminato")</f>
        <v>non terminato</v>
      </c>
      <c r="J1945" s="2">
        <v>1947</v>
      </c>
      <c r="K1945" s="2" t="str">
        <f t="shared" si="203"/>
        <v>A6938994</v>
      </c>
      <c r="L1945" s="2" t="str">
        <f t="shared" si="204"/>
        <v>ITA</v>
      </c>
      <c r="M1945" s="2" t="str">
        <f t="shared" si="205"/>
        <v>zan VETRI</v>
      </c>
      <c r="N1945" s="2" t="str">
        <f t="shared" si="206"/>
        <v/>
      </c>
      <c r="O1945" s="2">
        <v>10</v>
      </c>
      <c r="P1945" s="3">
        <v>36</v>
      </c>
      <c r="Q1945" s="3">
        <f t="shared" si="207"/>
        <v>360</v>
      </c>
      <c r="R1945" s="3" t="str">
        <f t="shared" si="208"/>
        <v>ITA-zan VETRI-36</v>
      </c>
      <c r="S1945" s="3" t="str">
        <f t="shared" si="209"/>
        <v>938</v>
      </c>
    </row>
    <row r="1946" spans="1:19" ht="12.75" customHeight="1" x14ac:dyDescent="0.3">
      <c r="A1946" s="2">
        <v>1948</v>
      </c>
      <c r="B1946" s="2" t="s">
        <v>933</v>
      </c>
      <c r="C1946" s="8" t="s">
        <v>8</v>
      </c>
      <c r="D1946" s="2" t="s">
        <v>33</v>
      </c>
      <c r="F1946" s="2">
        <v>20</v>
      </c>
      <c r="G1946" s="3">
        <v>40</v>
      </c>
      <c r="H1946" s="3" t="str">
        <f>IF(E1946="","non terminato","terminato")</f>
        <v>non terminato</v>
      </c>
      <c r="J1946" s="2">
        <v>1948</v>
      </c>
      <c r="K1946" s="2" t="str">
        <f t="shared" si="203"/>
        <v>A6938994</v>
      </c>
      <c r="L1946" s="2" t="str">
        <f t="shared" si="204"/>
        <v>ITA</v>
      </c>
      <c r="M1946" s="2" t="str">
        <f t="shared" si="205"/>
        <v>zan VETRI</v>
      </c>
      <c r="N1946" s="2" t="str">
        <f t="shared" si="206"/>
        <v/>
      </c>
      <c r="O1946" s="2">
        <v>20</v>
      </c>
      <c r="P1946" s="3">
        <v>40</v>
      </c>
      <c r="Q1946" s="3">
        <f t="shared" si="207"/>
        <v>800</v>
      </c>
      <c r="R1946" s="3" t="str">
        <f t="shared" si="208"/>
        <v>ITA-zan VETRI-40</v>
      </c>
      <c r="S1946" s="3" t="str">
        <f t="shared" si="209"/>
        <v>938</v>
      </c>
    </row>
    <row r="1947" spans="1:19" ht="12.75" customHeight="1" x14ac:dyDescent="0.3">
      <c r="A1947" s="2">
        <v>1949</v>
      </c>
      <c r="B1947" s="2" t="s">
        <v>934</v>
      </c>
      <c r="C1947" s="8" t="s">
        <v>8</v>
      </c>
      <c r="D1947" s="2" t="s">
        <v>94</v>
      </c>
      <c r="F1947" s="2">
        <v>20</v>
      </c>
      <c r="G1947" s="3">
        <v>15</v>
      </c>
      <c r="H1947" s="3" t="str">
        <f>IF(E1947="","non terminato","terminato")</f>
        <v>non terminato</v>
      </c>
      <c r="J1947" s="2">
        <v>1949</v>
      </c>
      <c r="K1947" s="2" t="str">
        <f t="shared" si="203"/>
        <v>S1753616</v>
      </c>
      <c r="L1947" s="2" t="str">
        <f t="shared" si="204"/>
        <v>ITA</v>
      </c>
      <c r="M1947" s="2" t="str">
        <f t="shared" si="205"/>
        <v>zan SPA</v>
      </c>
      <c r="N1947" s="2" t="str">
        <f t="shared" si="206"/>
        <v/>
      </c>
      <c r="O1947" s="2">
        <v>20</v>
      </c>
      <c r="P1947" s="3">
        <v>15</v>
      </c>
      <c r="Q1947" s="3">
        <f t="shared" si="207"/>
        <v>300</v>
      </c>
      <c r="R1947" s="3" t="str">
        <f t="shared" si="208"/>
        <v>ITA-zan SPA-15</v>
      </c>
      <c r="S1947" s="3" t="str">
        <f t="shared" si="209"/>
        <v>753</v>
      </c>
    </row>
    <row r="1948" spans="1:19" ht="12.75" customHeight="1" x14ac:dyDescent="0.3">
      <c r="A1948" s="2">
        <v>1950</v>
      </c>
      <c r="B1948" s="2" t="s">
        <v>934</v>
      </c>
      <c r="C1948" s="8" t="s">
        <v>8</v>
      </c>
      <c r="D1948" s="2" t="s">
        <v>94</v>
      </c>
      <c r="F1948" s="2">
        <v>10</v>
      </c>
      <c r="G1948" s="3">
        <v>37</v>
      </c>
      <c r="H1948" s="3" t="str">
        <f>IF(E1948="","non terminato","terminato")</f>
        <v>non terminato</v>
      </c>
      <c r="J1948" s="2">
        <v>1950</v>
      </c>
      <c r="K1948" s="2" t="str">
        <f t="shared" si="203"/>
        <v>S1753616</v>
      </c>
      <c r="L1948" s="2" t="str">
        <f t="shared" si="204"/>
        <v>ITA</v>
      </c>
      <c r="M1948" s="2" t="str">
        <f t="shared" si="205"/>
        <v>zan SPA</v>
      </c>
      <c r="N1948" s="2" t="str">
        <f t="shared" si="206"/>
        <v/>
      </c>
      <c r="O1948" s="2">
        <v>10</v>
      </c>
      <c r="P1948" s="3">
        <v>37</v>
      </c>
      <c r="Q1948" s="3">
        <f t="shared" si="207"/>
        <v>370</v>
      </c>
      <c r="R1948" s="3" t="str">
        <f t="shared" si="208"/>
        <v>ITA-zan SPA-37</v>
      </c>
      <c r="S1948" s="3" t="str">
        <f t="shared" si="209"/>
        <v>753</v>
      </c>
    </row>
    <row r="1949" spans="1:19" ht="12.75" customHeight="1" x14ac:dyDescent="0.3">
      <c r="A1949" s="2">
        <v>1951</v>
      </c>
      <c r="B1949" s="2" t="s">
        <v>935</v>
      </c>
      <c r="C1949" s="8" t="s">
        <v>8</v>
      </c>
      <c r="D1949" s="2" t="s">
        <v>62</v>
      </c>
      <c r="F1949" s="2">
        <v>20</v>
      </c>
      <c r="G1949" s="3">
        <v>34</v>
      </c>
      <c r="H1949" s="3" t="str">
        <f>IF(E1949="","non terminato","terminato")</f>
        <v>non terminato</v>
      </c>
      <c r="J1949" s="2">
        <v>1951</v>
      </c>
      <c r="K1949" s="2" t="str">
        <f t="shared" si="203"/>
        <v>L4568252</v>
      </c>
      <c r="L1949" s="2" t="str">
        <f t="shared" si="204"/>
        <v>ITA</v>
      </c>
      <c r="M1949" s="2" t="str">
        <f t="shared" si="205"/>
        <v>zan PAM</v>
      </c>
      <c r="N1949" s="2" t="str">
        <f t="shared" si="206"/>
        <v/>
      </c>
      <c r="O1949" s="2">
        <v>20</v>
      </c>
      <c r="P1949" s="3">
        <v>34</v>
      </c>
      <c r="Q1949" s="3">
        <f t="shared" si="207"/>
        <v>680</v>
      </c>
      <c r="R1949" s="3" t="str">
        <f t="shared" si="208"/>
        <v>ITA-zan PAM-34</v>
      </c>
      <c r="S1949" s="3" t="str">
        <f t="shared" si="209"/>
        <v>568</v>
      </c>
    </row>
    <row r="1950" spans="1:19" ht="12.75" customHeight="1" x14ac:dyDescent="0.3">
      <c r="A1950" s="2">
        <v>1952</v>
      </c>
      <c r="B1950" s="2" t="s">
        <v>935</v>
      </c>
      <c r="C1950" s="8" t="s">
        <v>8</v>
      </c>
      <c r="D1950" s="2" t="s">
        <v>62</v>
      </c>
      <c r="E1950" s="7" t="s">
        <v>10</v>
      </c>
      <c r="F1950" s="2">
        <v>0</v>
      </c>
      <c r="G1950" s="3">
        <v>11</v>
      </c>
      <c r="H1950" s="3" t="s">
        <v>10</v>
      </c>
      <c r="J1950" s="2">
        <v>1952</v>
      </c>
      <c r="K1950" s="2" t="str">
        <f t="shared" si="203"/>
        <v>L4568252</v>
      </c>
      <c r="L1950" s="2" t="str">
        <f t="shared" si="204"/>
        <v>ITA</v>
      </c>
      <c r="M1950" s="2" t="str">
        <f t="shared" si="205"/>
        <v>zan PAM</v>
      </c>
      <c r="N1950" s="2" t="str">
        <f t="shared" si="206"/>
        <v>terminato</v>
      </c>
      <c r="O1950" s="2">
        <v>0</v>
      </c>
      <c r="P1950" s="3">
        <v>11</v>
      </c>
      <c r="Q1950" s="3" t="str">
        <f t="shared" si="207"/>
        <v/>
      </c>
      <c r="R1950" s="3" t="str">
        <f t="shared" si="208"/>
        <v>ITA-zan PAM-11</v>
      </c>
      <c r="S1950" s="3" t="str">
        <f t="shared" si="209"/>
        <v>568</v>
      </c>
    </row>
    <row r="1951" spans="1:19" ht="12.75" customHeight="1" x14ac:dyDescent="0.3">
      <c r="A1951" s="2">
        <v>1953</v>
      </c>
      <c r="B1951" s="2" t="s">
        <v>936</v>
      </c>
      <c r="C1951" s="8" t="s">
        <v>8</v>
      </c>
      <c r="D1951" s="2" t="s">
        <v>46</v>
      </c>
      <c r="F1951" s="2">
        <v>10</v>
      </c>
      <c r="G1951" s="3">
        <v>22</v>
      </c>
      <c r="H1951" s="3" t="str">
        <f>IF(E1951="","non terminato","terminato")</f>
        <v>non terminato</v>
      </c>
      <c r="J1951" s="2">
        <v>1953</v>
      </c>
      <c r="K1951" s="2" t="str">
        <f t="shared" si="203"/>
        <v>S7244761</v>
      </c>
      <c r="L1951" s="2" t="str">
        <f t="shared" si="204"/>
        <v>ITA</v>
      </c>
      <c r="M1951" s="2" t="str">
        <f t="shared" si="205"/>
        <v>SICURpin SUD S.r.l</v>
      </c>
      <c r="N1951" s="2" t="str">
        <f t="shared" si="206"/>
        <v/>
      </c>
      <c r="O1951" s="2">
        <v>10</v>
      </c>
      <c r="P1951" s="3">
        <v>22</v>
      </c>
      <c r="Q1951" s="3">
        <f t="shared" si="207"/>
        <v>220</v>
      </c>
      <c r="R1951" s="3" t="str">
        <f t="shared" si="208"/>
        <v>ITA-SICURpin SUD S.r.l-22</v>
      </c>
      <c r="S1951" s="3" t="str">
        <f t="shared" si="209"/>
        <v>244</v>
      </c>
    </row>
    <row r="1952" spans="1:19" ht="12.75" customHeight="1" x14ac:dyDescent="0.3">
      <c r="A1952" s="2">
        <v>1954</v>
      </c>
      <c r="B1952" s="2" t="s">
        <v>937</v>
      </c>
      <c r="C1952" s="8" t="s">
        <v>8</v>
      </c>
      <c r="D1952" s="2" t="s">
        <v>51</v>
      </c>
      <c r="E1952" s="7" t="s">
        <v>10</v>
      </c>
      <c r="F1952" s="2">
        <v>0</v>
      </c>
      <c r="G1952" s="3">
        <v>34</v>
      </c>
      <c r="H1952" s="3" t="s">
        <v>10</v>
      </c>
      <c r="J1952" s="2">
        <v>1954</v>
      </c>
      <c r="K1952" s="2" t="str">
        <f t="shared" si="203"/>
        <v>I8008269</v>
      </c>
      <c r="L1952" s="2" t="str">
        <f t="shared" si="204"/>
        <v>ITA</v>
      </c>
      <c r="M1952" s="2" t="str">
        <f t="shared" si="205"/>
        <v>zan S.R.L.</v>
      </c>
      <c r="N1952" s="2" t="str">
        <f t="shared" si="206"/>
        <v>terminato</v>
      </c>
      <c r="O1952" s="2">
        <v>0</v>
      </c>
      <c r="P1952" s="3">
        <v>34</v>
      </c>
      <c r="Q1952" s="3" t="str">
        <f t="shared" si="207"/>
        <v/>
      </c>
      <c r="R1952" s="3" t="str">
        <f t="shared" si="208"/>
        <v>ITA-zan S.R.L.-34</v>
      </c>
      <c r="S1952" s="3" t="str">
        <f t="shared" si="209"/>
        <v>008</v>
      </c>
    </row>
    <row r="1953" spans="1:19" ht="12.75" customHeight="1" x14ac:dyDescent="0.3">
      <c r="A1953" s="2">
        <v>1955</v>
      </c>
      <c r="B1953" s="2" t="s">
        <v>938</v>
      </c>
      <c r="C1953" s="8" t="s">
        <v>8</v>
      </c>
      <c r="D1953" s="2" t="s">
        <v>44</v>
      </c>
      <c r="F1953" s="2">
        <v>10</v>
      </c>
      <c r="G1953" s="3">
        <v>19</v>
      </c>
      <c r="H1953" s="3" t="str">
        <f>IF(E1953="","non terminato","terminato")</f>
        <v>non terminato</v>
      </c>
      <c r="J1953" s="2">
        <v>1955</v>
      </c>
      <c r="K1953" s="2" t="str">
        <f t="shared" si="203"/>
        <v>D9346708</v>
      </c>
      <c r="L1953" s="2" t="str">
        <f t="shared" si="204"/>
        <v>ITA</v>
      </c>
      <c r="M1953" s="2" t="str">
        <f t="shared" si="205"/>
        <v>zan pin SPA</v>
      </c>
      <c r="N1953" s="2" t="str">
        <f t="shared" si="206"/>
        <v/>
      </c>
      <c r="O1953" s="2">
        <v>10</v>
      </c>
      <c r="P1953" s="3">
        <v>19</v>
      </c>
      <c r="Q1953" s="3">
        <f t="shared" si="207"/>
        <v>190</v>
      </c>
      <c r="R1953" s="3" t="str">
        <f t="shared" si="208"/>
        <v>ITA-zan pin SPA-19</v>
      </c>
      <c r="S1953" s="3" t="str">
        <f t="shared" si="209"/>
        <v>346</v>
      </c>
    </row>
    <row r="1954" spans="1:19" ht="12.75" customHeight="1" x14ac:dyDescent="0.3">
      <c r="A1954" s="2">
        <v>1956</v>
      </c>
      <c r="B1954" s="2" t="s">
        <v>938</v>
      </c>
      <c r="C1954" s="8" t="s">
        <v>8</v>
      </c>
      <c r="D1954" s="2" t="s">
        <v>44</v>
      </c>
      <c r="E1954" s="7" t="s">
        <v>10</v>
      </c>
      <c r="F1954" s="2">
        <v>0</v>
      </c>
      <c r="G1954" s="3">
        <v>10</v>
      </c>
      <c r="H1954" s="3" t="s">
        <v>10</v>
      </c>
      <c r="J1954" s="2">
        <v>1956</v>
      </c>
      <c r="K1954" s="2" t="str">
        <f t="shared" si="203"/>
        <v>D9346708</v>
      </c>
      <c r="L1954" s="2" t="str">
        <f t="shared" si="204"/>
        <v>ITA</v>
      </c>
      <c r="M1954" s="2" t="str">
        <f t="shared" si="205"/>
        <v>zan pin SPA</v>
      </c>
      <c r="N1954" s="2" t="str">
        <f t="shared" si="206"/>
        <v>terminato</v>
      </c>
      <c r="O1954" s="2">
        <v>0</v>
      </c>
      <c r="P1954" s="3">
        <v>10</v>
      </c>
      <c r="Q1954" s="3" t="str">
        <f t="shared" si="207"/>
        <v/>
      </c>
      <c r="R1954" s="3" t="str">
        <f t="shared" si="208"/>
        <v>ITA-zan pin SPA-10</v>
      </c>
      <c r="S1954" s="3" t="str">
        <f t="shared" si="209"/>
        <v>346</v>
      </c>
    </row>
    <row r="1955" spans="1:19" ht="12.75" customHeight="1" x14ac:dyDescent="0.3">
      <c r="A1955" s="2">
        <v>1957</v>
      </c>
      <c r="B1955" s="2" t="s">
        <v>939</v>
      </c>
      <c r="C1955" s="8" t="s">
        <v>8</v>
      </c>
      <c r="D1955" s="2" t="s">
        <v>33</v>
      </c>
      <c r="F1955" s="2">
        <v>20</v>
      </c>
      <c r="G1955" s="3">
        <v>26</v>
      </c>
      <c r="H1955" s="3" t="str">
        <f>IF(E1955="","non terminato","terminato")</f>
        <v>non terminato</v>
      </c>
      <c r="J1955" s="2">
        <v>1957</v>
      </c>
      <c r="K1955" s="2" t="str">
        <f t="shared" si="203"/>
        <v>S5614236</v>
      </c>
      <c r="L1955" s="2" t="str">
        <f t="shared" si="204"/>
        <v>ITA</v>
      </c>
      <c r="M1955" s="2" t="str">
        <f t="shared" si="205"/>
        <v>zan VETRI</v>
      </c>
      <c r="N1955" s="2" t="str">
        <f t="shared" si="206"/>
        <v/>
      </c>
      <c r="O1955" s="2">
        <v>20</v>
      </c>
      <c r="P1955" s="3">
        <v>26</v>
      </c>
      <c r="Q1955" s="3">
        <f t="shared" si="207"/>
        <v>520</v>
      </c>
      <c r="R1955" s="3" t="str">
        <f t="shared" si="208"/>
        <v>ITA-zan VETRI-26</v>
      </c>
      <c r="S1955" s="3" t="str">
        <f t="shared" si="209"/>
        <v>614</v>
      </c>
    </row>
    <row r="1956" spans="1:19" ht="12.75" customHeight="1" x14ac:dyDescent="0.3">
      <c r="A1956" s="2">
        <v>1958</v>
      </c>
      <c r="B1956" s="2" t="s">
        <v>939</v>
      </c>
      <c r="C1956" s="8" t="s">
        <v>8</v>
      </c>
      <c r="D1956" s="2" t="s">
        <v>33</v>
      </c>
      <c r="F1956" s="2">
        <v>10</v>
      </c>
      <c r="G1956" s="3">
        <v>35</v>
      </c>
      <c r="H1956" s="3" t="str">
        <f>IF(E1956="","non terminato","terminato")</f>
        <v>non terminato</v>
      </c>
      <c r="J1956" s="2">
        <v>1958</v>
      </c>
      <c r="K1956" s="2" t="str">
        <f t="shared" si="203"/>
        <v>S5614236</v>
      </c>
      <c r="L1956" s="2" t="str">
        <f t="shared" si="204"/>
        <v>ITA</v>
      </c>
      <c r="M1956" s="2" t="str">
        <f t="shared" si="205"/>
        <v>zan VETRI</v>
      </c>
      <c r="N1956" s="2" t="str">
        <f t="shared" si="206"/>
        <v/>
      </c>
      <c r="O1956" s="2">
        <v>10</v>
      </c>
      <c r="P1956" s="3">
        <v>35</v>
      </c>
      <c r="Q1956" s="3">
        <f t="shared" si="207"/>
        <v>350</v>
      </c>
      <c r="R1956" s="3" t="str">
        <f t="shared" si="208"/>
        <v>ITA-zan VETRI-35</v>
      </c>
      <c r="S1956" s="3" t="str">
        <f t="shared" si="209"/>
        <v>614</v>
      </c>
    </row>
    <row r="1957" spans="1:19" ht="12.75" customHeight="1" x14ac:dyDescent="0.3">
      <c r="A1957" s="2">
        <v>1959</v>
      </c>
      <c r="B1957" s="2" t="s">
        <v>939</v>
      </c>
      <c r="C1957" s="8" t="s">
        <v>8</v>
      </c>
      <c r="D1957" s="2" t="s">
        <v>33</v>
      </c>
      <c r="E1957" s="7" t="s">
        <v>10</v>
      </c>
      <c r="F1957" s="2">
        <v>0</v>
      </c>
      <c r="G1957" s="3">
        <v>32</v>
      </c>
      <c r="H1957" s="3" t="s">
        <v>10</v>
      </c>
      <c r="J1957" s="2">
        <v>1959</v>
      </c>
      <c r="K1957" s="2" t="str">
        <f t="shared" si="203"/>
        <v>S5614236</v>
      </c>
      <c r="L1957" s="2" t="str">
        <f t="shared" si="204"/>
        <v>ITA</v>
      </c>
      <c r="M1957" s="2" t="str">
        <f t="shared" si="205"/>
        <v>zan VETRI</v>
      </c>
      <c r="N1957" s="2" t="str">
        <f t="shared" si="206"/>
        <v>terminato</v>
      </c>
      <c r="O1957" s="2">
        <v>0</v>
      </c>
      <c r="P1957" s="3">
        <v>32</v>
      </c>
      <c r="Q1957" s="3" t="str">
        <f t="shared" si="207"/>
        <v/>
      </c>
      <c r="R1957" s="3" t="str">
        <f t="shared" si="208"/>
        <v>ITA-zan VETRI-32</v>
      </c>
      <c r="S1957" s="3" t="str">
        <f t="shared" si="209"/>
        <v>614</v>
      </c>
    </row>
    <row r="1958" spans="1:19" ht="12.75" customHeight="1" x14ac:dyDescent="0.3">
      <c r="A1958" s="2">
        <v>1960</v>
      </c>
      <c r="B1958" s="2" t="s">
        <v>940</v>
      </c>
      <c r="C1958" s="8" t="s">
        <v>8</v>
      </c>
      <c r="D1958" s="2" t="s">
        <v>44</v>
      </c>
      <c r="F1958" s="2">
        <v>20</v>
      </c>
      <c r="G1958" s="3">
        <v>25</v>
      </c>
      <c r="H1958" s="3" t="str">
        <f>IF(E1958="","non terminato","terminato")</f>
        <v>non terminato</v>
      </c>
      <c r="J1958" s="2">
        <v>1960</v>
      </c>
      <c r="K1958" s="2" t="str">
        <f t="shared" si="203"/>
        <v>M1477487</v>
      </c>
      <c r="L1958" s="2" t="str">
        <f t="shared" si="204"/>
        <v>ITA</v>
      </c>
      <c r="M1958" s="2" t="str">
        <f t="shared" si="205"/>
        <v>zan pin SPA</v>
      </c>
      <c r="N1958" s="2" t="str">
        <f t="shared" si="206"/>
        <v/>
      </c>
      <c r="O1958" s="2">
        <v>20</v>
      </c>
      <c r="P1958" s="3">
        <v>25</v>
      </c>
      <c r="Q1958" s="3">
        <f t="shared" si="207"/>
        <v>500</v>
      </c>
      <c r="R1958" s="3" t="str">
        <f t="shared" si="208"/>
        <v>ITA-zan pin SPA-25</v>
      </c>
      <c r="S1958" s="3" t="str">
        <f t="shared" si="209"/>
        <v>477</v>
      </c>
    </row>
    <row r="1959" spans="1:19" ht="12.75" customHeight="1" x14ac:dyDescent="0.3">
      <c r="A1959" s="2">
        <v>1961</v>
      </c>
      <c r="B1959" s="2" t="s">
        <v>940</v>
      </c>
      <c r="C1959" s="8" t="s">
        <v>8</v>
      </c>
      <c r="D1959" s="2" t="s">
        <v>44</v>
      </c>
      <c r="E1959" s="7" t="s">
        <v>10</v>
      </c>
      <c r="F1959" s="2">
        <v>0</v>
      </c>
      <c r="G1959" s="3">
        <v>13</v>
      </c>
      <c r="H1959" s="3" t="s">
        <v>10</v>
      </c>
      <c r="J1959" s="2">
        <v>1961</v>
      </c>
      <c r="K1959" s="2" t="str">
        <f t="shared" si="203"/>
        <v>M1477487</v>
      </c>
      <c r="L1959" s="2" t="str">
        <f t="shared" si="204"/>
        <v>ITA</v>
      </c>
      <c r="M1959" s="2" t="str">
        <f t="shared" si="205"/>
        <v>zan pin SPA</v>
      </c>
      <c r="N1959" s="2" t="str">
        <f t="shared" si="206"/>
        <v>terminato</v>
      </c>
      <c r="O1959" s="2">
        <v>0</v>
      </c>
      <c r="P1959" s="3">
        <v>13</v>
      </c>
      <c r="Q1959" s="3" t="str">
        <f t="shared" si="207"/>
        <v/>
      </c>
      <c r="R1959" s="3" t="str">
        <f t="shared" si="208"/>
        <v>ITA-zan pin SPA-13</v>
      </c>
      <c r="S1959" s="3" t="str">
        <f t="shared" si="209"/>
        <v>477</v>
      </c>
    </row>
    <row r="1960" spans="1:19" ht="12.75" customHeight="1" x14ac:dyDescent="0.3">
      <c r="A1960" s="2">
        <v>1962</v>
      </c>
      <c r="B1960" s="2" t="s">
        <v>940</v>
      </c>
      <c r="C1960" s="8" t="s">
        <v>8</v>
      </c>
      <c r="D1960" s="2" t="s">
        <v>44</v>
      </c>
      <c r="F1960" s="2">
        <v>10</v>
      </c>
      <c r="G1960" s="3">
        <v>38</v>
      </c>
      <c r="H1960" s="3" t="str">
        <f>IF(E1960="","non terminato","terminato")</f>
        <v>non terminato</v>
      </c>
      <c r="J1960" s="2">
        <v>1962</v>
      </c>
      <c r="K1960" s="2" t="str">
        <f t="shared" si="203"/>
        <v>M1477487</v>
      </c>
      <c r="L1960" s="2" t="str">
        <f t="shared" si="204"/>
        <v>ITA</v>
      </c>
      <c r="M1960" s="2" t="str">
        <f t="shared" si="205"/>
        <v>zan pin SPA</v>
      </c>
      <c r="N1960" s="2" t="str">
        <f t="shared" si="206"/>
        <v/>
      </c>
      <c r="O1960" s="2">
        <v>10</v>
      </c>
      <c r="P1960" s="3">
        <v>38</v>
      </c>
      <c r="Q1960" s="3">
        <f t="shared" si="207"/>
        <v>380</v>
      </c>
      <c r="R1960" s="3" t="str">
        <f t="shared" si="208"/>
        <v>ITA-zan pin SPA-38</v>
      </c>
      <c r="S1960" s="3" t="str">
        <f t="shared" si="209"/>
        <v>477</v>
      </c>
    </row>
    <row r="1961" spans="1:19" ht="12.75" customHeight="1" x14ac:dyDescent="0.3">
      <c r="A1961" s="2">
        <v>1963</v>
      </c>
      <c r="B1961" s="2" t="s">
        <v>941</v>
      </c>
      <c r="C1961" s="8" t="s">
        <v>8</v>
      </c>
      <c r="D1961" s="2" t="s">
        <v>9</v>
      </c>
      <c r="E1961" s="7" t="s">
        <v>10</v>
      </c>
      <c r="F1961" s="2">
        <v>0</v>
      </c>
      <c r="G1961" s="3">
        <v>33</v>
      </c>
      <c r="H1961" s="3" t="s">
        <v>10</v>
      </c>
      <c r="J1961" s="2">
        <v>1963</v>
      </c>
      <c r="K1961" s="2" t="str">
        <f t="shared" si="203"/>
        <v>A9017321</v>
      </c>
      <c r="L1961" s="2" t="str">
        <f t="shared" si="204"/>
        <v>ITA</v>
      </c>
      <c r="M1961" s="2" t="str">
        <f t="shared" si="205"/>
        <v>SG</v>
      </c>
      <c r="N1961" s="2" t="str">
        <f t="shared" si="206"/>
        <v>terminato</v>
      </c>
      <c r="O1961" s="2">
        <v>0</v>
      </c>
      <c r="P1961" s="3">
        <v>33</v>
      </c>
      <c r="Q1961" s="3" t="str">
        <f t="shared" si="207"/>
        <v/>
      </c>
      <c r="R1961" s="3" t="str">
        <f t="shared" si="208"/>
        <v>ITA-SG-33</v>
      </c>
      <c r="S1961" s="3" t="str">
        <f t="shared" si="209"/>
        <v>017</v>
      </c>
    </row>
    <row r="1962" spans="1:19" ht="12.75" customHeight="1" x14ac:dyDescent="0.3">
      <c r="A1962" s="2">
        <v>1964</v>
      </c>
      <c r="B1962" s="2" t="s">
        <v>942</v>
      </c>
      <c r="C1962" s="8" t="s">
        <v>8</v>
      </c>
      <c r="D1962" s="2" t="s">
        <v>51</v>
      </c>
      <c r="E1962" s="7" t="s">
        <v>10</v>
      </c>
      <c r="F1962" s="2">
        <v>0</v>
      </c>
      <c r="G1962" s="3">
        <v>27</v>
      </c>
      <c r="H1962" s="3" t="s">
        <v>10</v>
      </c>
      <c r="J1962" s="2">
        <v>1964</v>
      </c>
      <c r="K1962" s="2" t="str">
        <f t="shared" si="203"/>
        <v>I8303893</v>
      </c>
      <c r="L1962" s="2" t="str">
        <f t="shared" si="204"/>
        <v>ITA</v>
      </c>
      <c r="M1962" s="2" t="str">
        <f t="shared" si="205"/>
        <v>zan S.R.L.</v>
      </c>
      <c r="N1962" s="2" t="str">
        <f t="shared" si="206"/>
        <v>terminato</v>
      </c>
      <c r="O1962" s="2">
        <v>0</v>
      </c>
      <c r="P1962" s="3">
        <v>27</v>
      </c>
      <c r="Q1962" s="3" t="str">
        <f t="shared" si="207"/>
        <v/>
      </c>
      <c r="R1962" s="3" t="str">
        <f t="shared" si="208"/>
        <v>ITA-zan S.R.L.-27</v>
      </c>
      <c r="S1962" s="3" t="str">
        <f t="shared" si="209"/>
        <v>303</v>
      </c>
    </row>
    <row r="1963" spans="1:19" ht="12.75" customHeight="1" x14ac:dyDescent="0.3">
      <c r="A1963" s="2">
        <v>1965</v>
      </c>
      <c r="B1963" s="2" t="s">
        <v>942</v>
      </c>
      <c r="C1963" s="8" t="s">
        <v>8</v>
      </c>
      <c r="D1963" s="2" t="s">
        <v>51</v>
      </c>
      <c r="F1963" s="2">
        <v>20</v>
      </c>
      <c r="G1963" s="3">
        <v>32</v>
      </c>
      <c r="H1963" s="3" t="str">
        <f>IF(E1963="","non terminato","terminato")</f>
        <v>non terminato</v>
      </c>
      <c r="J1963" s="2">
        <v>1965</v>
      </c>
      <c r="K1963" s="2" t="str">
        <f t="shared" si="203"/>
        <v>I8303893</v>
      </c>
      <c r="L1963" s="2" t="str">
        <f t="shared" si="204"/>
        <v>ITA</v>
      </c>
      <c r="M1963" s="2" t="str">
        <f t="shared" si="205"/>
        <v>zan S.R.L.</v>
      </c>
      <c r="N1963" s="2" t="str">
        <f t="shared" si="206"/>
        <v/>
      </c>
      <c r="O1963" s="2">
        <v>20</v>
      </c>
      <c r="P1963" s="3">
        <v>32</v>
      </c>
      <c r="Q1963" s="3">
        <f t="shared" si="207"/>
        <v>640</v>
      </c>
      <c r="R1963" s="3" t="str">
        <f t="shared" si="208"/>
        <v>ITA-zan S.R.L.-32</v>
      </c>
      <c r="S1963" s="3" t="str">
        <f t="shared" si="209"/>
        <v>303</v>
      </c>
    </row>
    <row r="1964" spans="1:19" ht="12.75" customHeight="1" x14ac:dyDescent="0.3">
      <c r="A1964" s="2">
        <v>1966</v>
      </c>
      <c r="B1964" s="2" t="s">
        <v>942</v>
      </c>
      <c r="C1964" s="8" t="s">
        <v>8</v>
      </c>
      <c r="D1964" s="2" t="s">
        <v>51</v>
      </c>
      <c r="F1964" s="2">
        <v>10</v>
      </c>
      <c r="G1964" s="3">
        <v>27</v>
      </c>
      <c r="H1964" s="3" t="str">
        <f>IF(E1964="","non terminato","terminato")</f>
        <v>non terminato</v>
      </c>
      <c r="J1964" s="2">
        <v>1966</v>
      </c>
      <c r="K1964" s="2" t="str">
        <f t="shared" si="203"/>
        <v>I8303893</v>
      </c>
      <c r="L1964" s="2" t="str">
        <f t="shared" si="204"/>
        <v>ITA</v>
      </c>
      <c r="M1964" s="2" t="str">
        <f t="shared" si="205"/>
        <v>zan S.R.L.</v>
      </c>
      <c r="N1964" s="2" t="str">
        <f t="shared" si="206"/>
        <v/>
      </c>
      <c r="O1964" s="2">
        <v>10</v>
      </c>
      <c r="P1964" s="3">
        <v>27</v>
      </c>
      <c r="Q1964" s="3">
        <f t="shared" si="207"/>
        <v>270</v>
      </c>
      <c r="R1964" s="3" t="str">
        <f t="shared" si="208"/>
        <v>ITA-zan S.R.L.-27</v>
      </c>
      <c r="S1964" s="3" t="str">
        <f t="shared" si="209"/>
        <v>303</v>
      </c>
    </row>
    <row r="1965" spans="1:19" ht="12.75" customHeight="1" x14ac:dyDescent="0.3">
      <c r="A1965" s="2">
        <v>1967</v>
      </c>
      <c r="B1965" s="2" t="s">
        <v>943</v>
      </c>
      <c r="C1965" s="2" t="s">
        <v>80</v>
      </c>
      <c r="D1965" s="2" t="s">
        <v>196</v>
      </c>
      <c r="E1965" s="7" t="s">
        <v>10</v>
      </c>
      <c r="F1965" s="2">
        <v>0</v>
      </c>
      <c r="G1965" s="3">
        <v>20</v>
      </c>
      <c r="H1965" s="3" t="s">
        <v>10</v>
      </c>
      <c r="J1965" s="2">
        <v>1967</v>
      </c>
      <c r="K1965" s="2" t="str">
        <f t="shared" si="203"/>
        <v>N4058567</v>
      </c>
      <c r="L1965" s="2" t="str">
        <f t="shared" si="204"/>
        <v>GRC</v>
      </c>
      <c r="M1965" s="2" t="str">
        <f t="shared" si="205"/>
        <v>zan palla SA</v>
      </c>
      <c r="N1965" s="2" t="str">
        <f t="shared" si="206"/>
        <v>terminato</v>
      </c>
      <c r="O1965" s="2">
        <v>0</v>
      </c>
      <c r="P1965" s="3">
        <v>20</v>
      </c>
      <c r="Q1965" s="3" t="str">
        <f t="shared" si="207"/>
        <v/>
      </c>
      <c r="R1965" s="3" t="str">
        <f t="shared" si="208"/>
        <v>GRC-zan palla SA-20</v>
      </c>
      <c r="S1965" s="3" t="str">
        <f t="shared" si="209"/>
        <v>058</v>
      </c>
    </row>
    <row r="1966" spans="1:19" ht="12.75" customHeight="1" x14ac:dyDescent="0.3">
      <c r="A1966" s="2">
        <v>1968</v>
      </c>
      <c r="B1966" s="2" t="s">
        <v>943</v>
      </c>
      <c r="C1966" s="2" t="s">
        <v>80</v>
      </c>
      <c r="D1966" s="2" t="s">
        <v>196</v>
      </c>
      <c r="F1966" s="2">
        <v>10</v>
      </c>
      <c r="G1966" s="3">
        <v>23</v>
      </c>
      <c r="H1966" s="3" t="str">
        <f>IF(E1966="","non terminato","terminato")</f>
        <v>non terminato</v>
      </c>
      <c r="J1966" s="2">
        <v>1968</v>
      </c>
      <c r="K1966" s="2" t="str">
        <f t="shared" si="203"/>
        <v>N4058567</v>
      </c>
      <c r="L1966" s="2" t="str">
        <f t="shared" si="204"/>
        <v>GRC</v>
      </c>
      <c r="M1966" s="2" t="str">
        <f t="shared" si="205"/>
        <v>zan palla SA</v>
      </c>
      <c r="N1966" s="2" t="str">
        <f t="shared" si="206"/>
        <v/>
      </c>
      <c r="O1966" s="2">
        <v>10</v>
      </c>
      <c r="P1966" s="3">
        <v>23</v>
      </c>
      <c r="Q1966" s="3">
        <f t="shared" si="207"/>
        <v>230</v>
      </c>
      <c r="R1966" s="3" t="str">
        <f t="shared" si="208"/>
        <v>GRC-zan palla SA-23</v>
      </c>
      <c r="S1966" s="3" t="str">
        <f t="shared" si="209"/>
        <v>058</v>
      </c>
    </row>
    <row r="1967" spans="1:19" ht="12.75" customHeight="1" x14ac:dyDescent="0.3">
      <c r="A1967" s="2">
        <v>1969</v>
      </c>
      <c r="B1967" s="2" t="s">
        <v>943</v>
      </c>
      <c r="C1967" s="2" t="s">
        <v>80</v>
      </c>
      <c r="D1967" s="2" t="s">
        <v>196</v>
      </c>
      <c r="F1967" s="2">
        <v>20</v>
      </c>
      <c r="G1967" s="3">
        <v>18</v>
      </c>
      <c r="H1967" s="3" t="str">
        <f>IF(E1967="","non terminato","terminato")</f>
        <v>non terminato</v>
      </c>
      <c r="J1967" s="2">
        <v>1969</v>
      </c>
      <c r="K1967" s="2" t="str">
        <f t="shared" si="203"/>
        <v>N4058567</v>
      </c>
      <c r="L1967" s="2" t="str">
        <f t="shared" si="204"/>
        <v>GRC</v>
      </c>
      <c r="M1967" s="2" t="str">
        <f t="shared" si="205"/>
        <v>zan palla SA</v>
      </c>
      <c r="N1967" s="2" t="str">
        <f t="shared" si="206"/>
        <v/>
      </c>
      <c r="O1967" s="2">
        <v>20</v>
      </c>
      <c r="P1967" s="3">
        <v>18</v>
      </c>
      <c r="Q1967" s="3">
        <f t="shared" si="207"/>
        <v>360</v>
      </c>
      <c r="R1967" s="3" t="str">
        <f t="shared" si="208"/>
        <v>GRC-zan palla SA-18</v>
      </c>
      <c r="S1967" s="3" t="str">
        <f t="shared" si="209"/>
        <v>058</v>
      </c>
    </row>
    <row r="1968" spans="1:19" ht="12.75" customHeight="1" x14ac:dyDescent="0.3">
      <c r="A1968" s="2">
        <v>1970</v>
      </c>
      <c r="B1968" s="2" t="s">
        <v>944</v>
      </c>
      <c r="C1968" s="8" t="s">
        <v>8</v>
      </c>
      <c r="D1968" s="2" t="s">
        <v>44</v>
      </c>
      <c r="E1968" s="7" t="s">
        <v>10</v>
      </c>
      <c r="F1968" s="2">
        <v>0</v>
      </c>
      <c r="G1968" s="3">
        <v>20</v>
      </c>
      <c r="H1968" s="3" t="s">
        <v>10</v>
      </c>
      <c r="J1968" s="2">
        <v>1970</v>
      </c>
      <c r="K1968" s="2" t="str">
        <f t="shared" si="203"/>
        <v>F1322030</v>
      </c>
      <c r="L1968" s="2" t="str">
        <f t="shared" si="204"/>
        <v>ITA</v>
      </c>
      <c r="M1968" s="2" t="str">
        <f t="shared" si="205"/>
        <v>zan pin SPA</v>
      </c>
      <c r="N1968" s="2" t="str">
        <f t="shared" si="206"/>
        <v>terminato</v>
      </c>
      <c r="O1968" s="2">
        <v>0</v>
      </c>
      <c r="P1968" s="3">
        <v>20</v>
      </c>
      <c r="Q1968" s="3" t="str">
        <f t="shared" si="207"/>
        <v/>
      </c>
      <c r="R1968" s="3" t="str">
        <f t="shared" si="208"/>
        <v>ITA-zan pin SPA-20</v>
      </c>
      <c r="S1968" s="3" t="str">
        <f t="shared" si="209"/>
        <v>322</v>
      </c>
    </row>
    <row r="1969" spans="1:19" ht="12.75" customHeight="1" x14ac:dyDescent="0.3">
      <c r="A1969" s="2">
        <v>1971</v>
      </c>
      <c r="B1969" s="2" t="s">
        <v>944</v>
      </c>
      <c r="C1969" s="8" t="s">
        <v>8</v>
      </c>
      <c r="D1969" s="2" t="s">
        <v>44</v>
      </c>
      <c r="F1969" s="2">
        <v>20</v>
      </c>
      <c r="G1969" s="3">
        <v>32</v>
      </c>
      <c r="H1969" s="3" t="str">
        <f>IF(E1969="","non terminato","terminato")</f>
        <v>non terminato</v>
      </c>
      <c r="J1969" s="2">
        <v>1971</v>
      </c>
      <c r="K1969" s="2" t="str">
        <f t="shared" si="203"/>
        <v>F1322030</v>
      </c>
      <c r="L1969" s="2" t="str">
        <f t="shared" si="204"/>
        <v>ITA</v>
      </c>
      <c r="M1969" s="2" t="str">
        <f t="shared" si="205"/>
        <v>zan pin SPA</v>
      </c>
      <c r="N1969" s="2" t="str">
        <f t="shared" si="206"/>
        <v/>
      </c>
      <c r="O1969" s="2">
        <v>20</v>
      </c>
      <c r="P1969" s="3">
        <v>32</v>
      </c>
      <c r="Q1969" s="3">
        <f t="shared" si="207"/>
        <v>640</v>
      </c>
      <c r="R1969" s="3" t="str">
        <f t="shared" si="208"/>
        <v>ITA-zan pin SPA-32</v>
      </c>
      <c r="S1969" s="3" t="str">
        <f t="shared" si="209"/>
        <v>322</v>
      </c>
    </row>
    <row r="1970" spans="1:19" ht="12.75" customHeight="1" x14ac:dyDescent="0.3">
      <c r="A1970" s="2">
        <v>1972</v>
      </c>
      <c r="B1970" s="2" t="s">
        <v>945</v>
      </c>
      <c r="C1970" s="8" t="s">
        <v>8</v>
      </c>
      <c r="D1970" s="2" t="s">
        <v>9</v>
      </c>
      <c r="E1970" s="7" t="s">
        <v>10</v>
      </c>
      <c r="F1970" s="2">
        <v>0</v>
      </c>
      <c r="G1970" s="3">
        <v>28</v>
      </c>
      <c r="H1970" s="3" t="s">
        <v>10</v>
      </c>
      <c r="J1970" s="2">
        <v>1972</v>
      </c>
      <c r="K1970" s="2" t="str">
        <f t="shared" si="203"/>
        <v>C9163999</v>
      </c>
      <c r="L1970" s="2" t="str">
        <f t="shared" si="204"/>
        <v>ITA</v>
      </c>
      <c r="M1970" s="2" t="str">
        <f t="shared" si="205"/>
        <v>SG</v>
      </c>
      <c r="N1970" s="2" t="str">
        <f t="shared" si="206"/>
        <v>terminato</v>
      </c>
      <c r="O1970" s="2">
        <v>0</v>
      </c>
      <c r="P1970" s="3">
        <v>28</v>
      </c>
      <c r="Q1970" s="3" t="str">
        <f t="shared" si="207"/>
        <v/>
      </c>
      <c r="R1970" s="3" t="str">
        <f t="shared" si="208"/>
        <v>ITA-SG-28</v>
      </c>
      <c r="S1970" s="3" t="str">
        <f t="shared" si="209"/>
        <v>163</v>
      </c>
    </row>
    <row r="1971" spans="1:19" ht="12.75" customHeight="1" x14ac:dyDescent="0.3">
      <c r="A1971" s="2">
        <v>1973</v>
      </c>
      <c r="B1971" s="2" t="s">
        <v>945</v>
      </c>
      <c r="C1971" s="8" t="s">
        <v>8</v>
      </c>
      <c r="D1971" s="2" t="s">
        <v>9</v>
      </c>
      <c r="F1971" s="2">
        <v>10</v>
      </c>
      <c r="G1971" s="3">
        <v>27</v>
      </c>
      <c r="H1971" s="3" t="str">
        <f>IF(E1971="","non terminato","terminato")</f>
        <v>non terminato</v>
      </c>
      <c r="J1971" s="2">
        <v>1973</v>
      </c>
      <c r="K1971" s="2" t="str">
        <f t="shared" si="203"/>
        <v>C9163999</v>
      </c>
      <c r="L1971" s="2" t="str">
        <f t="shared" si="204"/>
        <v>ITA</v>
      </c>
      <c r="M1971" s="2" t="str">
        <f t="shared" si="205"/>
        <v>SG</v>
      </c>
      <c r="N1971" s="2" t="str">
        <f t="shared" si="206"/>
        <v/>
      </c>
      <c r="O1971" s="2">
        <v>10</v>
      </c>
      <c r="P1971" s="3">
        <v>27</v>
      </c>
      <c r="Q1971" s="3">
        <f t="shared" si="207"/>
        <v>270</v>
      </c>
      <c r="R1971" s="3" t="str">
        <f t="shared" si="208"/>
        <v>ITA-SG-27</v>
      </c>
      <c r="S1971" s="3" t="str">
        <f t="shared" si="209"/>
        <v>163</v>
      </c>
    </row>
    <row r="1972" spans="1:19" ht="12.75" customHeight="1" x14ac:dyDescent="0.3">
      <c r="A1972" s="2">
        <v>1974</v>
      </c>
      <c r="B1972" s="2" t="s">
        <v>946</v>
      </c>
      <c r="C1972" s="2" t="s">
        <v>80</v>
      </c>
      <c r="D1972" s="2" t="s">
        <v>196</v>
      </c>
      <c r="E1972" s="7" t="s">
        <v>10</v>
      </c>
      <c r="F1972" s="2">
        <v>0</v>
      </c>
      <c r="G1972" s="3">
        <v>28</v>
      </c>
      <c r="H1972" s="3" t="s">
        <v>10</v>
      </c>
      <c r="J1972" s="2">
        <v>1974</v>
      </c>
      <c r="K1972" s="2" t="str">
        <f t="shared" si="203"/>
        <v>V6003263</v>
      </c>
      <c r="L1972" s="2" t="str">
        <f t="shared" si="204"/>
        <v>GRC</v>
      </c>
      <c r="M1972" s="2" t="str">
        <f t="shared" si="205"/>
        <v>zan palla SA</v>
      </c>
      <c r="N1972" s="2" t="str">
        <f t="shared" si="206"/>
        <v>terminato</v>
      </c>
      <c r="O1972" s="2">
        <v>0</v>
      </c>
      <c r="P1972" s="3">
        <v>28</v>
      </c>
      <c r="Q1972" s="3" t="str">
        <f t="shared" si="207"/>
        <v/>
      </c>
      <c r="R1972" s="3" t="str">
        <f t="shared" si="208"/>
        <v>GRC-zan palla SA-28</v>
      </c>
      <c r="S1972" s="3" t="str">
        <f t="shared" si="209"/>
        <v>003</v>
      </c>
    </row>
    <row r="1973" spans="1:19" ht="12.75" customHeight="1" x14ac:dyDescent="0.3">
      <c r="A1973" s="2">
        <v>1975</v>
      </c>
      <c r="B1973" s="2" t="s">
        <v>946</v>
      </c>
      <c r="C1973" s="2" t="s">
        <v>80</v>
      </c>
      <c r="D1973" s="2" t="s">
        <v>196</v>
      </c>
      <c r="F1973" s="2">
        <v>20</v>
      </c>
      <c r="G1973" s="3">
        <v>17</v>
      </c>
      <c r="H1973" s="3" t="str">
        <f>IF(E1973="","non terminato","terminato")</f>
        <v>non terminato</v>
      </c>
      <c r="J1973" s="2">
        <v>1975</v>
      </c>
      <c r="K1973" s="2" t="str">
        <f t="shared" si="203"/>
        <v>V6003263</v>
      </c>
      <c r="L1973" s="2" t="str">
        <f t="shared" si="204"/>
        <v>GRC</v>
      </c>
      <c r="M1973" s="2" t="str">
        <f t="shared" si="205"/>
        <v>zan palla SA</v>
      </c>
      <c r="N1973" s="2" t="str">
        <f t="shared" si="206"/>
        <v/>
      </c>
      <c r="O1973" s="2">
        <v>20</v>
      </c>
      <c r="P1973" s="3">
        <v>17</v>
      </c>
      <c r="Q1973" s="3">
        <f t="shared" si="207"/>
        <v>340</v>
      </c>
      <c r="R1973" s="3" t="str">
        <f t="shared" si="208"/>
        <v>GRC-zan palla SA-17</v>
      </c>
      <c r="S1973" s="3" t="str">
        <f t="shared" si="209"/>
        <v>003</v>
      </c>
    </row>
    <row r="1974" spans="1:19" ht="12.75" customHeight="1" x14ac:dyDescent="0.3">
      <c r="A1974" s="2">
        <v>1976</v>
      </c>
      <c r="B1974" s="2" t="s">
        <v>946</v>
      </c>
      <c r="C1974" s="2" t="s">
        <v>80</v>
      </c>
      <c r="D1974" s="2" t="s">
        <v>196</v>
      </c>
      <c r="F1974" s="2">
        <v>10</v>
      </c>
      <c r="G1974" s="3">
        <v>25</v>
      </c>
      <c r="H1974" s="3" t="str">
        <f>IF(E1974="","non terminato","terminato")</f>
        <v>non terminato</v>
      </c>
      <c r="J1974" s="2">
        <v>1976</v>
      </c>
      <c r="K1974" s="2" t="str">
        <f t="shared" si="203"/>
        <v>V6003263</v>
      </c>
      <c r="L1974" s="2" t="str">
        <f t="shared" si="204"/>
        <v>GRC</v>
      </c>
      <c r="M1974" s="2" t="str">
        <f t="shared" si="205"/>
        <v>zan palla SA</v>
      </c>
      <c r="N1974" s="2" t="str">
        <f t="shared" si="206"/>
        <v/>
      </c>
      <c r="O1974" s="2">
        <v>10</v>
      </c>
      <c r="P1974" s="3">
        <v>25</v>
      </c>
      <c r="Q1974" s="3">
        <f t="shared" si="207"/>
        <v>250</v>
      </c>
      <c r="R1974" s="3" t="str">
        <f t="shared" si="208"/>
        <v>GRC-zan palla SA-25</v>
      </c>
      <c r="S1974" s="3" t="str">
        <f t="shared" si="209"/>
        <v>003</v>
      </c>
    </row>
    <row r="1975" spans="1:19" ht="12.75" customHeight="1" x14ac:dyDescent="0.3">
      <c r="A1975" s="2">
        <v>1977</v>
      </c>
      <c r="B1975" s="2" t="s">
        <v>947</v>
      </c>
      <c r="C1975" s="8" t="s">
        <v>8</v>
      </c>
      <c r="D1975" s="2" t="s">
        <v>62</v>
      </c>
      <c r="F1975" s="2">
        <v>10</v>
      </c>
      <c r="G1975" s="3">
        <v>26</v>
      </c>
      <c r="H1975" s="3" t="str">
        <f>IF(E1975="","non terminato","terminato")</f>
        <v>non terminato</v>
      </c>
      <c r="J1975" s="2">
        <v>1977</v>
      </c>
      <c r="K1975" s="2" t="str">
        <f t="shared" si="203"/>
        <v>C6167104</v>
      </c>
      <c r="L1975" s="2" t="str">
        <f t="shared" si="204"/>
        <v>ITA</v>
      </c>
      <c r="M1975" s="2" t="str">
        <f t="shared" si="205"/>
        <v>zan PAM</v>
      </c>
      <c r="N1975" s="2" t="str">
        <f t="shared" si="206"/>
        <v/>
      </c>
      <c r="O1975" s="2">
        <v>10</v>
      </c>
      <c r="P1975" s="3">
        <v>26</v>
      </c>
      <c r="Q1975" s="3">
        <f t="shared" si="207"/>
        <v>260</v>
      </c>
      <c r="R1975" s="3" t="str">
        <f t="shared" si="208"/>
        <v>ITA-zan PAM-26</v>
      </c>
      <c r="S1975" s="3" t="str">
        <f t="shared" si="209"/>
        <v>167</v>
      </c>
    </row>
    <row r="1976" spans="1:19" ht="12.75" customHeight="1" x14ac:dyDescent="0.3">
      <c r="A1976" s="2">
        <v>1978</v>
      </c>
      <c r="B1976" s="2" t="s">
        <v>947</v>
      </c>
      <c r="C1976" s="8" t="s">
        <v>8</v>
      </c>
      <c r="D1976" s="2" t="s">
        <v>62</v>
      </c>
      <c r="E1976" s="7" t="s">
        <v>10</v>
      </c>
      <c r="F1976" s="2">
        <v>0</v>
      </c>
      <c r="G1976" s="3">
        <v>39</v>
      </c>
      <c r="H1976" s="3" t="s">
        <v>10</v>
      </c>
      <c r="J1976" s="2">
        <v>1978</v>
      </c>
      <c r="K1976" s="2" t="str">
        <f t="shared" si="203"/>
        <v>C6167104</v>
      </c>
      <c r="L1976" s="2" t="str">
        <f t="shared" si="204"/>
        <v>ITA</v>
      </c>
      <c r="M1976" s="2" t="str">
        <f t="shared" si="205"/>
        <v>zan PAM</v>
      </c>
      <c r="N1976" s="2" t="str">
        <f t="shared" si="206"/>
        <v>terminato</v>
      </c>
      <c r="O1976" s="2">
        <v>0</v>
      </c>
      <c r="P1976" s="3">
        <v>39</v>
      </c>
      <c r="Q1976" s="3" t="str">
        <f t="shared" si="207"/>
        <v/>
      </c>
      <c r="R1976" s="3" t="str">
        <f t="shared" si="208"/>
        <v>ITA-zan PAM-39</v>
      </c>
      <c r="S1976" s="3" t="str">
        <f t="shared" si="209"/>
        <v>167</v>
      </c>
    </row>
    <row r="1977" spans="1:19" ht="12.75" customHeight="1" x14ac:dyDescent="0.3">
      <c r="A1977" s="2">
        <v>1979</v>
      </c>
      <c r="B1977" s="2" t="s">
        <v>947</v>
      </c>
      <c r="C1977" s="8" t="s">
        <v>8</v>
      </c>
      <c r="D1977" s="2" t="s">
        <v>62</v>
      </c>
      <c r="F1977" s="2">
        <v>20</v>
      </c>
      <c r="G1977" s="3">
        <v>17</v>
      </c>
      <c r="H1977" s="3" t="str">
        <f>IF(E1977="","non terminato","terminato")</f>
        <v>non terminato</v>
      </c>
      <c r="J1977" s="2">
        <v>1979</v>
      </c>
      <c r="K1977" s="2" t="str">
        <f t="shared" si="203"/>
        <v>C6167104</v>
      </c>
      <c r="L1977" s="2" t="str">
        <f t="shared" si="204"/>
        <v>ITA</v>
      </c>
      <c r="M1977" s="2" t="str">
        <f t="shared" si="205"/>
        <v>zan PAM</v>
      </c>
      <c r="N1977" s="2" t="str">
        <f t="shared" si="206"/>
        <v/>
      </c>
      <c r="O1977" s="2">
        <v>20</v>
      </c>
      <c r="P1977" s="3">
        <v>17</v>
      </c>
      <c r="Q1977" s="3">
        <f t="shared" si="207"/>
        <v>340</v>
      </c>
      <c r="R1977" s="3" t="str">
        <f t="shared" si="208"/>
        <v>ITA-zan PAM-17</v>
      </c>
      <c r="S1977" s="3" t="str">
        <f t="shared" si="209"/>
        <v>167</v>
      </c>
    </row>
    <row r="1978" spans="1:19" ht="12.75" customHeight="1" x14ac:dyDescent="0.3">
      <c r="A1978" s="2">
        <v>1980</v>
      </c>
      <c r="B1978" s="2" t="s">
        <v>948</v>
      </c>
      <c r="C1978" s="2" t="s">
        <v>27</v>
      </c>
      <c r="D1978" s="2" t="s">
        <v>15</v>
      </c>
      <c r="E1978" s="7" t="s">
        <v>10</v>
      </c>
      <c r="F1978" s="2">
        <v>0</v>
      </c>
      <c r="G1978" s="3">
        <v>36</v>
      </c>
      <c r="H1978" s="3" t="s">
        <v>10</v>
      </c>
      <c r="J1978" s="2">
        <v>1980</v>
      </c>
      <c r="K1978" s="2" t="str">
        <f t="shared" si="203"/>
        <v>F2614054</v>
      </c>
      <c r="L1978" s="2" t="str">
        <f t="shared" si="204"/>
        <v>NON PRESENTE</v>
      </c>
      <c r="M1978" s="2" t="str">
        <f t="shared" si="205"/>
        <v>EGYPTIAN SAE</v>
      </c>
      <c r="N1978" s="2" t="str">
        <f t="shared" si="206"/>
        <v>terminato</v>
      </c>
      <c r="O1978" s="2">
        <v>0</v>
      </c>
      <c r="P1978" s="3">
        <v>36</v>
      </c>
      <c r="Q1978" s="3" t="str">
        <f t="shared" si="207"/>
        <v/>
      </c>
      <c r="R1978" s="3" t="str">
        <f t="shared" si="208"/>
        <v>NON PRESENTE-EGYPTIAN SAE-36</v>
      </c>
      <c r="S1978" s="3" t="str">
        <f t="shared" si="209"/>
        <v>614</v>
      </c>
    </row>
    <row r="1979" spans="1:19" ht="12.75" customHeight="1" x14ac:dyDescent="0.3">
      <c r="A1979" s="2">
        <v>1981</v>
      </c>
      <c r="B1979" s="2" t="s">
        <v>949</v>
      </c>
      <c r="C1979" s="2" t="s">
        <v>27</v>
      </c>
      <c r="D1979" s="2" t="s">
        <v>15</v>
      </c>
      <c r="E1979" s="7" t="s">
        <v>10</v>
      </c>
      <c r="F1979" s="2">
        <v>0</v>
      </c>
      <c r="G1979" s="3">
        <v>23</v>
      </c>
      <c r="H1979" s="3" t="s">
        <v>10</v>
      </c>
      <c r="J1979" s="2">
        <v>1981</v>
      </c>
      <c r="K1979" s="2" t="str">
        <f t="shared" si="203"/>
        <v>R0359944</v>
      </c>
      <c r="L1979" s="2" t="str">
        <f t="shared" si="204"/>
        <v>NON PRESENTE</v>
      </c>
      <c r="M1979" s="2" t="str">
        <f t="shared" si="205"/>
        <v>EGYPTIAN SAE</v>
      </c>
      <c r="N1979" s="2" t="str">
        <f t="shared" si="206"/>
        <v>terminato</v>
      </c>
      <c r="O1979" s="2">
        <v>0</v>
      </c>
      <c r="P1979" s="3">
        <v>23</v>
      </c>
      <c r="Q1979" s="3" t="str">
        <f t="shared" si="207"/>
        <v/>
      </c>
      <c r="R1979" s="3" t="str">
        <f t="shared" si="208"/>
        <v>NON PRESENTE-EGYPTIAN SAE-23</v>
      </c>
      <c r="S1979" s="3" t="str">
        <f t="shared" si="209"/>
        <v>359</v>
      </c>
    </row>
    <row r="1980" spans="1:19" ht="12.75" customHeight="1" x14ac:dyDescent="0.3">
      <c r="A1980" s="2">
        <v>1982</v>
      </c>
      <c r="B1980" s="2" t="s">
        <v>949</v>
      </c>
      <c r="C1980" s="2" t="s">
        <v>27</v>
      </c>
      <c r="D1980" s="2" t="s">
        <v>15</v>
      </c>
      <c r="F1980" s="2">
        <v>10</v>
      </c>
      <c r="G1980" s="3">
        <v>20</v>
      </c>
      <c r="H1980" s="3" t="str">
        <f>IF(E1980="","non terminato","terminato")</f>
        <v>non terminato</v>
      </c>
      <c r="J1980" s="2">
        <v>1982</v>
      </c>
      <c r="K1980" s="2" t="str">
        <f t="shared" si="203"/>
        <v>R0359944</v>
      </c>
      <c r="L1980" s="2" t="str">
        <f t="shared" si="204"/>
        <v>NON PRESENTE</v>
      </c>
      <c r="M1980" s="2" t="str">
        <f t="shared" si="205"/>
        <v>EGYPTIAN SAE</v>
      </c>
      <c r="N1980" s="2" t="str">
        <f t="shared" si="206"/>
        <v/>
      </c>
      <c r="O1980" s="2">
        <v>10</v>
      </c>
      <c r="P1980" s="3">
        <v>20</v>
      </c>
      <c r="Q1980" s="3">
        <f t="shared" si="207"/>
        <v>200</v>
      </c>
      <c r="R1980" s="3" t="str">
        <f t="shared" si="208"/>
        <v>NON PRESENTE-EGYPTIAN SAE-20</v>
      </c>
      <c r="S1980" s="3" t="str">
        <f t="shared" si="209"/>
        <v>359</v>
      </c>
    </row>
    <row r="1981" spans="1:19" ht="12.75" customHeight="1" x14ac:dyDescent="0.3">
      <c r="A1981" s="2">
        <v>1983</v>
      </c>
      <c r="B1981" s="2" t="s">
        <v>949</v>
      </c>
      <c r="C1981" s="2" t="s">
        <v>27</v>
      </c>
      <c r="D1981" s="2" t="s">
        <v>15</v>
      </c>
      <c r="F1981" s="2">
        <v>20</v>
      </c>
      <c r="G1981" s="3">
        <v>20</v>
      </c>
      <c r="H1981" s="3" t="str">
        <f>IF(E1981="","non terminato","terminato")</f>
        <v>non terminato</v>
      </c>
      <c r="J1981" s="2">
        <v>1983</v>
      </c>
      <c r="K1981" s="2" t="str">
        <f t="shared" si="203"/>
        <v>R0359944</v>
      </c>
      <c r="L1981" s="2" t="str">
        <f t="shared" si="204"/>
        <v>NON PRESENTE</v>
      </c>
      <c r="M1981" s="2" t="str">
        <f t="shared" si="205"/>
        <v>EGYPTIAN SAE</v>
      </c>
      <c r="N1981" s="2" t="str">
        <f t="shared" si="206"/>
        <v/>
      </c>
      <c r="O1981" s="2">
        <v>20</v>
      </c>
      <c r="P1981" s="3">
        <v>20</v>
      </c>
      <c r="Q1981" s="3">
        <f t="shared" si="207"/>
        <v>400</v>
      </c>
      <c r="R1981" s="3" t="str">
        <f t="shared" si="208"/>
        <v>NON PRESENTE-EGYPTIAN SAE-20</v>
      </c>
      <c r="S1981" s="3" t="str">
        <f t="shared" si="209"/>
        <v>359</v>
      </c>
    </row>
    <row r="1982" spans="1:19" ht="12.75" customHeight="1" x14ac:dyDescent="0.3">
      <c r="A1982" s="2">
        <v>1984</v>
      </c>
      <c r="B1982" s="2" t="s">
        <v>950</v>
      </c>
      <c r="C1982" s="8" t="s">
        <v>8</v>
      </c>
      <c r="D1982" s="2" t="s">
        <v>33</v>
      </c>
      <c r="E1982" s="7" t="s">
        <v>10</v>
      </c>
      <c r="F1982" s="2">
        <v>0</v>
      </c>
      <c r="G1982" s="3">
        <v>35</v>
      </c>
      <c r="H1982" s="3" t="s">
        <v>10</v>
      </c>
      <c r="J1982" s="2">
        <v>1984</v>
      </c>
      <c r="K1982" s="2" t="str">
        <f t="shared" si="203"/>
        <v>E2926455</v>
      </c>
      <c r="L1982" s="2" t="str">
        <f t="shared" si="204"/>
        <v>ITA</v>
      </c>
      <c r="M1982" s="2" t="str">
        <f t="shared" si="205"/>
        <v>zan VETRI</v>
      </c>
      <c r="N1982" s="2" t="str">
        <f t="shared" si="206"/>
        <v>terminato</v>
      </c>
      <c r="O1982" s="2">
        <v>0</v>
      </c>
      <c r="P1982" s="3">
        <v>35</v>
      </c>
      <c r="Q1982" s="3" t="str">
        <f t="shared" si="207"/>
        <v/>
      </c>
      <c r="R1982" s="3" t="str">
        <f t="shared" si="208"/>
        <v>ITA-zan VETRI-35</v>
      </c>
      <c r="S1982" s="3" t="str">
        <f t="shared" si="209"/>
        <v>926</v>
      </c>
    </row>
    <row r="1983" spans="1:19" ht="12.75" customHeight="1" x14ac:dyDescent="0.3">
      <c r="A1983" s="2">
        <v>1985</v>
      </c>
      <c r="B1983" s="2" t="s">
        <v>951</v>
      </c>
      <c r="C1983" s="8" t="s">
        <v>8</v>
      </c>
      <c r="D1983" s="2" t="s">
        <v>9</v>
      </c>
      <c r="F1983" s="2">
        <v>20</v>
      </c>
      <c r="G1983" s="3">
        <v>14</v>
      </c>
      <c r="H1983" s="3" t="str">
        <f>IF(E1983="","non terminato","terminato")</f>
        <v>non terminato</v>
      </c>
      <c r="J1983" s="2">
        <v>1985</v>
      </c>
      <c r="K1983" s="2" t="str">
        <f t="shared" si="203"/>
        <v>M8046440</v>
      </c>
      <c r="L1983" s="2" t="str">
        <f t="shared" si="204"/>
        <v>ITA</v>
      </c>
      <c r="M1983" s="2" t="str">
        <f t="shared" si="205"/>
        <v>SG</v>
      </c>
      <c r="N1983" s="2" t="str">
        <f t="shared" si="206"/>
        <v/>
      </c>
      <c r="O1983" s="2">
        <v>20</v>
      </c>
      <c r="P1983" s="3">
        <v>14</v>
      </c>
      <c r="Q1983" s="3">
        <f t="shared" si="207"/>
        <v>280</v>
      </c>
      <c r="R1983" s="3" t="str">
        <f t="shared" si="208"/>
        <v>ITA-SG-14</v>
      </c>
      <c r="S1983" s="3" t="str">
        <f t="shared" si="209"/>
        <v>046</v>
      </c>
    </row>
    <row r="1984" spans="1:19" ht="12.75" customHeight="1" x14ac:dyDescent="0.3">
      <c r="A1984" s="2">
        <v>1986</v>
      </c>
      <c r="B1984" s="2" t="s">
        <v>951</v>
      </c>
      <c r="C1984" s="8" t="s">
        <v>8</v>
      </c>
      <c r="D1984" s="2" t="s">
        <v>9</v>
      </c>
      <c r="E1984" s="7" t="s">
        <v>10</v>
      </c>
      <c r="F1984" s="2">
        <v>0</v>
      </c>
      <c r="G1984" s="3">
        <v>18</v>
      </c>
      <c r="H1984" s="3" t="s">
        <v>10</v>
      </c>
      <c r="J1984" s="2">
        <v>1986</v>
      </c>
      <c r="K1984" s="2" t="str">
        <f t="shared" si="203"/>
        <v>M8046440</v>
      </c>
      <c r="L1984" s="2" t="str">
        <f t="shared" si="204"/>
        <v>ITA</v>
      </c>
      <c r="M1984" s="2" t="str">
        <f t="shared" si="205"/>
        <v>SG</v>
      </c>
      <c r="N1984" s="2" t="str">
        <f t="shared" si="206"/>
        <v>terminato</v>
      </c>
      <c r="O1984" s="2">
        <v>0</v>
      </c>
      <c r="P1984" s="3">
        <v>18</v>
      </c>
      <c r="Q1984" s="3" t="str">
        <f t="shared" si="207"/>
        <v/>
      </c>
      <c r="R1984" s="3" t="str">
        <f t="shared" si="208"/>
        <v>ITA-SG-18</v>
      </c>
      <c r="S1984" s="3" t="str">
        <f t="shared" si="209"/>
        <v>046</v>
      </c>
    </row>
    <row r="1985" spans="1:19" ht="12.75" customHeight="1" x14ac:dyDescent="0.3">
      <c r="A1985" s="2">
        <v>1987</v>
      </c>
      <c r="B1985" s="2" t="s">
        <v>951</v>
      </c>
      <c r="C1985" s="8" t="s">
        <v>8</v>
      </c>
      <c r="D1985" s="2" t="s">
        <v>9</v>
      </c>
      <c r="F1985" s="2">
        <v>10</v>
      </c>
      <c r="G1985" s="3">
        <v>25</v>
      </c>
      <c r="H1985" s="3" t="str">
        <f>IF(E1985="","non terminato","terminato")</f>
        <v>non terminato</v>
      </c>
      <c r="J1985" s="2">
        <v>1987</v>
      </c>
      <c r="K1985" s="2" t="str">
        <f t="shared" si="203"/>
        <v>M8046440</v>
      </c>
      <c r="L1985" s="2" t="str">
        <f t="shared" si="204"/>
        <v>ITA</v>
      </c>
      <c r="M1985" s="2" t="str">
        <f t="shared" si="205"/>
        <v>SG</v>
      </c>
      <c r="N1985" s="2" t="str">
        <f t="shared" si="206"/>
        <v/>
      </c>
      <c r="O1985" s="2">
        <v>10</v>
      </c>
      <c r="P1985" s="3">
        <v>25</v>
      </c>
      <c r="Q1985" s="3">
        <f t="shared" si="207"/>
        <v>250</v>
      </c>
      <c r="R1985" s="3" t="str">
        <f t="shared" si="208"/>
        <v>ITA-SG-25</v>
      </c>
      <c r="S1985" s="3" t="str">
        <f t="shared" si="209"/>
        <v>046</v>
      </c>
    </row>
    <row r="1986" spans="1:19" ht="12.75" customHeight="1" x14ac:dyDescent="0.3">
      <c r="A1986" s="2">
        <v>1988</v>
      </c>
      <c r="B1986" s="2" t="s">
        <v>952</v>
      </c>
      <c r="C1986" s="8" t="s">
        <v>8</v>
      </c>
      <c r="D1986" s="2" t="s">
        <v>51</v>
      </c>
      <c r="F1986" s="2">
        <v>20</v>
      </c>
      <c r="G1986" s="3">
        <v>33</v>
      </c>
      <c r="H1986" s="3" t="str">
        <f>IF(E1986="","non terminato","terminato")</f>
        <v>non terminato</v>
      </c>
      <c r="J1986" s="2">
        <v>1988</v>
      </c>
      <c r="K1986" s="2" t="str">
        <f t="shared" ref="K1986:K2049" si="210">TRIM(B1986)</f>
        <v>V7524822</v>
      </c>
      <c r="L1986" s="2" t="str">
        <f t="shared" ref="L1986:L2049" si="211">TRIM(C1986)</f>
        <v>ITA</v>
      </c>
      <c r="M1986" s="2" t="str">
        <f t="shared" ref="M1986:M2049" si="212">TRIM(D1986)</f>
        <v>zan S.R.L.</v>
      </c>
      <c r="N1986" s="2" t="str">
        <f t="shared" ref="N1986:N2049" si="213">TRIM(E1986)</f>
        <v/>
      </c>
      <c r="O1986" s="2">
        <v>20</v>
      </c>
      <c r="P1986" s="3">
        <v>33</v>
      </c>
      <c r="Q1986" s="3">
        <f t="shared" si="207"/>
        <v>660</v>
      </c>
      <c r="R1986" s="3" t="str">
        <f t="shared" si="208"/>
        <v>ITA-zan S.R.L.-33</v>
      </c>
      <c r="S1986" s="3" t="str">
        <f t="shared" si="209"/>
        <v>524</v>
      </c>
    </row>
    <row r="1987" spans="1:19" ht="12.75" customHeight="1" x14ac:dyDescent="0.3">
      <c r="A1987" s="2">
        <v>1989</v>
      </c>
      <c r="B1987" s="2" t="s">
        <v>953</v>
      </c>
      <c r="C1987" s="8" t="s">
        <v>8</v>
      </c>
      <c r="D1987" s="2" t="s">
        <v>9</v>
      </c>
      <c r="F1987" s="2">
        <v>20</v>
      </c>
      <c r="G1987" s="3">
        <v>36</v>
      </c>
      <c r="H1987" s="3" t="str">
        <f>IF(E1987="","non terminato","terminato")</f>
        <v>non terminato</v>
      </c>
      <c r="J1987" s="2">
        <v>1989</v>
      </c>
      <c r="K1987" s="2" t="str">
        <f t="shared" si="210"/>
        <v>M9608615</v>
      </c>
      <c r="L1987" s="2" t="str">
        <f t="shared" si="211"/>
        <v>ITA</v>
      </c>
      <c r="M1987" s="2" t="str">
        <f t="shared" si="212"/>
        <v>SG</v>
      </c>
      <c r="N1987" s="2" t="str">
        <f t="shared" si="213"/>
        <v/>
      </c>
      <c r="O1987" s="2">
        <v>20</v>
      </c>
      <c r="P1987" s="3">
        <v>36</v>
      </c>
      <c r="Q1987" s="3">
        <f t="shared" ref="Q1987:Q2050" si="214">IF(F1987=0,"",F1987*G1987)</f>
        <v>720</v>
      </c>
      <c r="R1987" s="3" t="str">
        <f t="shared" ref="R1987:R2050" si="215">_xlfn.CONCAT(C1987,"-",D1987,"-",G1987)</f>
        <v>ITA-SG-36</v>
      </c>
      <c r="S1987" s="3" t="str">
        <f t="shared" ref="S1987:S2050" si="216">MID(B1987,3,3)</f>
        <v>608</v>
      </c>
    </row>
    <row r="1988" spans="1:19" ht="12.75" customHeight="1" x14ac:dyDescent="0.3">
      <c r="A1988" s="2">
        <v>1990</v>
      </c>
      <c r="B1988" s="2" t="s">
        <v>953</v>
      </c>
      <c r="C1988" s="8" t="s">
        <v>8</v>
      </c>
      <c r="D1988" s="2" t="s">
        <v>9</v>
      </c>
      <c r="E1988" s="7" t="s">
        <v>10</v>
      </c>
      <c r="F1988" s="2">
        <v>0</v>
      </c>
      <c r="G1988" s="3">
        <v>29</v>
      </c>
      <c r="H1988" s="3" t="s">
        <v>10</v>
      </c>
      <c r="J1988" s="2">
        <v>1990</v>
      </c>
      <c r="K1988" s="2" t="str">
        <f t="shared" si="210"/>
        <v>M9608615</v>
      </c>
      <c r="L1988" s="2" t="str">
        <f t="shared" si="211"/>
        <v>ITA</v>
      </c>
      <c r="M1988" s="2" t="str">
        <f t="shared" si="212"/>
        <v>SG</v>
      </c>
      <c r="N1988" s="2" t="str">
        <f t="shared" si="213"/>
        <v>terminato</v>
      </c>
      <c r="O1988" s="2">
        <v>0</v>
      </c>
      <c r="P1988" s="3">
        <v>29</v>
      </c>
      <c r="Q1988" s="3" t="str">
        <f t="shared" si="214"/>
        <v/>
      </c>
      <c r="R1988" s="3" t="str">
        <f t="shared" si="215"/>
        <v>ITA-SG-29</v>
      </c>
      <c r="S1988" s="3" t="str">
        <f t="shared" si="216"/>
        <v>608</v>
      </c>
    </row>
    <row r="1989" spans="1:19" ht="12.75" customHeight="1" x14ac:dyDescent="0.3">
      <c r="A1989" s="2">
        <v>1991</v>
      </c>
      <c r="B1989" s="2" t="s">
        <v>953</v>
      </c>
      <c r="C1989" s="8" t="s">
        <v>8</v>
      </c>
      <c r="D1989" s="2" t="s">
        <v>9</v>
      </c>
      <c r="F1989" s="2">
        <v>20</v>
      </c>
      <c r="G1989" s="3">
        <v>13</v>
      </c>
      <c r="H1989" s="3" t="str">
        <f>IF(E1989="","non terminato","terminato")</f>
        <v>non terminato</v>
      </c>
      <c r="J1989" s="2">
        <v>1991</v>
      </c>
      <c r="K1989" s="2" t="str">
        <f t="shared" si="210"/>
        <v>M9608615</v>
      </c>
      <c r="L1989" s="2" t="str">
        <f t="shared" si="211"/>
        <v>ITA</v>
      </c>
      <c r="M1989" s="2" t="str">
        <f t="shared" si="212"/>
        <v>SG</v>
      </c>
      <c r="N1989" s="2" t="str">
        <f t="shared" si="213"/>
        <v/>
      </c>
      <c r="O1989" s="2">
        <v>20</v>
      </c>
      <c r="P1989" s="3">
        <v>13</v>
      </c>
      <c r="Q1989" s="3">
        <f t="shared" si="214"/>
        <v>260</v>
      </c>
      <c r="R1989" s="3" t="str">
        <f t="shared" si="215"/>
        <v>ITA-SG-13</v>
      </c>
      <c r="S1989" s="3" t="str">
        <f t="shared" si="216"/>
        <v>608</v>
      </c>
    </row>
    <row r="1990" spans="1:19" ht="12.75" customHeight="1" x14ac:dyDescent="0.3">
      <c r="A1990" s="2">
        <v>1992</v>
      </c>
      <c r="B1990" s="2" t="s">
        <v>953</v>
      </c>
      <c r="C1990" s="8" t="s">
        <v>8</v>
      </c>
      <c r="D1990" s="2" t="s">
        <v>9</v>
      </c>
      <c r="F1990" s="2">
        <v>10</v>
      </c>
      <c r="G1990" s="3">
        <v>13</v>
      </c>
      <c r="H1990" s="3" t="str">
        <f>IF(E1990="","non terminato","terminato")</f>
        <v>non terminato</v>
      </c>
      <c r="J1990" s="2">
        <v>1992</v>
      </c>
      <c r="K1990" s="2" t="str">
        <f t="shared" si="210"/>
        <v>M9608615</v>
      </c>
      <c r="L1990" s="2" t="str">
        <f t="shared" si="211"/>
        <v>ITA</v>
      </c>
      <c r="M1990" s="2" t="str">
        <f t="shared" si="212"/>
        <v>SG</v>
      </c>
      <c r="N1990" s="2" t="str">
        <f t="shared" si="213"/>
        <v/>
      </c>
      <c r="O1990" s="2">
        <v>10</v>
      </c>
      <c r="P1990" s="3">
        <v>13</v>
      </c>
      <c r="Q1990" s="3">
        <f t="shared" si="214"/>
        <v>130</v>
      </c>
      <c r="R1990" s="3" t="str">
        <f t="shared" si="215"/>
        <v>ITA-SG-13</v>
      </c>
      <c r="S1990" s="3" t="str">
        <f t="shared" si="216"/>
        <v>608</v>
      </c>
    </row>
    <row r="1991" spans="1:19" ht="12.75" customHeight="1" x14ac:dyDescent="0.3">
      <c r="A1991" s="2">
        <v>1993</v>
      </c>
      <c r="B1991" s="2" t="s">
        <v>954</v>
      </c>
      <c r="C1991" s="8" t="s">
        <v>8</v>
      </c>
      <c r="D1991" s="2" t="s">
        <v>33</v>
      </c>
      <c r="E1991" s="7" t="s">
        <v>10</v>
      </c>
      <c r="F1991" s="2">
        <v>0</v>
      </c>
      <c r="G1991" s="3">
        <v>39</v>
      </c>
      <c r="H1991" s="3" t="s">
        <v>10</v>
      </c>
      <c r="J1991" s="2">
        <v>1993</v>
      </c>
      <c r="K1991" s="2" t="str">
        <f t="shared" si="210"/>
        <v>C7772923</v>
      </c>
      <c r="L1991" s="2" t="str">
        <f t="shared" si="211"/>
        <v>ITA</v>
      </c>
      <c r="M1991" s="2" t="str">
        <f t="shared" si="212"/>
        <v>zan VETRI</v>
      </c>
      <c r="N1991" s="2" t="str">
        <f t="shared" si="213"/>
        <v>terminato</v>
      </c>
      <c r="O1991" s="2">
        <v>0</v>
      </c>
      <c r="P1991" s="3">
        <v>39</v>
      </c>
      <c r="Q1991" s="3" t="str">
        <f t="shared" si="214"/>
        <v/>
      </c>
      <c r="R1991" s="3" t="str">
        <f t="shared" si="215"/>
        <v>ITA-zan VETRI-39</v>
      </c>
      <c r="S1991" s="3" t="str">
        <f t="shared" si="216"/>
        <v>772</v>
      </c>
    </row>
    <row r="1992" spans="1:19" ht="12.75" customHeight="1" x14ac:dyDescent="0.3">
      <c r="A1992" s="2">
        <v>1994</v>
      </c>
      <c r="B1992" s="2" t="s">
        <v>955</v>
      </c>
      <c r="C1992" s="8" t="s">
        <v>8</v>
      </c>
      <c r="D1992" s="2" t="s">
        <v>51</v>
      </c>
      <c r="E1992" s="7" t="s">
        <v>10</v>
      </c>
      <c r="F1992" s="2">
        <v>0</v>
      </c>
      <c r="G1992" s="3">
        <v>16</v>
      </c>
      <c r="H1992" s="3" t="s">
        <v>10</v>
      </c>
      <c r="J1992" s="2">
        <v>1994</v>
      </c>
      <c r="K1992" s="2" t="str">
        <f t="shared" si="210"/>
        <v>P7940555</v>
      </c>
      <c r="L1992" s="2" t="str">
        <f t="shared" si="211"/>
        <v>ITA</v>
      </c>
      <c r="M1992" s="2" t="str">
        <f t="shared" si="212"/>
        <v>zan S.R.L.</v>
      </c>
      <c r="N1992" s="2" t="str">
        <f t="shared" si="213"/>
        <v>terminato</v>
      </c>
      <c r="O1992" s="2">
        <v>0</v>
      </c>
      <c r="P1992" s="3">
        <v>16</v>
      </c>
      <c r="Q1992" s="3" t="str">
        <f t="shared" si="214"/>
        <v/>
      </c>
      <c r="R1992" s="3" t="str">
        <f t="shared" si="215"/>
        <v>ITA-zan S.R.L.-16</v>
      </c>
      <c r="S1992" s="3" t="str">
        <f t="shared" si="216"/>
        <v>940</v>
      </c>
    </row>
    <row r="1993" spans="1:19" ht="12.75" customHeight="1" x14ac:dyDescent="0.3">
      <c r="A1993" s="2">
        <v>1995</v>
      </c>
      <c r="B1993" s="2" t="s">
        <v>956</v>
      </c>
      <c r="C1993" s="8" t="s">
        <v>8</v>
      </c>
      <c r="D1993" s="2" t="s">
        <v>44</v>
      </c>
      <c r="E1993" s="7" t="s">
        <v>10</v>
      </c>
      <c r="F1993" s="2">
        <v>0</v>
      </c>
      <c r="G1993" s="3">
        <v>21</v>
      </c>
      <c r="H1993" s="3" t="s">
        <v>10</v>
      </c>
      <c r="J1993" s="2">
        <v>1995</v>
      </c>
      <c r="K1993" s="2" t="str">
        <f t="shared" si="210"/>
        <v>R8647310</v>
      </c>
      <c r="L1993" s="2" t="str">
        <f t="shared" si="211"/>
        <v>ITA</v>
      </c>
      <c r="M1993" s="2" t="str">
        <f t="shared" si="212"/>
        <v>zan pin SPA</v>
      </c>
      <c r="N1993" s="2" t="str">
        <f t="shared" si="213"/>
        <v>terminato</v>
      </c>
      <c r="O1993" s="2">
        <v>0</v>
      </c>
      <c r="P1993" s="3">
        <v>21</v>
      </c>
      <c r="Q1993" s="3" t="str">
        <f t="shared" si="214"/>
        <v/>
      </c>
      <c r="R1993" s="3" t="str">
        <f t="shared" si="215"/>
        <v>ITA-zan pin SPA-21</v>
      </c>
      <c r="S1993" s="3" t="str">
        <f t="shared" si="216"/>
        <v>647</v>
      </c>
    </row>
    <row r="1994" spans="1:19" ht="12.75" customHeight="1" x14ac:dyDescent="0.3">
      <c r="A1994" s="2">
        <v>1996</v>
      </c>
      <c r="B1994" s="2" t="s">
        <v>957</v>
      </c>
      <c r="C1994" s="8" t="s">
        <v>8</v>
      </c>
      <c r="D1994" s="2" t="s">
        <v>94</v>
      </c>
      <c r="F1994" s="2">
        <v>10</v>
      </c>
      <c r="G1994" s="3">
        <v>27</v>
      </c>
      <c r="H1994" s="3" t="str">
        <f>IF(E1994="","non terminato","terminato")</f>
        <v>non terminato</v>
      </c>
      <c r="J1994" s="2">
        <v>1996</v>
      </c>
      <c r="K1994" s="2" t="str">
        <f t="shared" si="210"/>
        <v>S1978197</v>
      </c>
      <c r="L1994" s="2" t="str">
        <f t="shared" si="211"/>
        <v>ITA</v>
      </c>
      <c r="M1994" s="2" t="str">
        <f t="shared" si="212"/>
        <v>zan SPA</v>
      </c>
      <c r="N1994" s="2" t="str">
        <f t="shared" si="213"/>
        <v/>
      </c>
      <c r="O1994" s="2">
        <v>10</v>
      </c>
      <c r="P1994" s="3">
        <v>27</v>
      </c>
      <c r="Q1994" s="3">
        <f t="shared" si="214"/>
        <v>270</v>
      </c>
      <c r="R1994" s="3" t="str">
        <f t="shared" si="215"/>
        <v>ITA-zan SPA-27</v>
      </c>
      <c r="S1994" s="3" t="str">
        <f t="shared" si="216"/>
        <v>978</v>
      </c>
    </row>
    <row r="1995" spans="1:19" ht="12.75" customHeight="1" x14ac:dyDescent="0.3">
      <c r="A1995" s="2">
        <v>1997</v>
      </c>
      <c r="B1995" s="2" t="s">
        <v>957</v>
      </c>
      <c r="C1995" s="8" t="s">
        <v>8</v>
      </c>
      <c r="D1995" s="2" t="s">
        <v>94</v>
      </c>
      <c r="F1995" s="2">
        <v>20</v>
      </c>
      <c r="G1995" s="3">
        <v>16</v>
      </c>
      <c r="H1995" s="3" t="str">
        <f>IF(E1995="","non terminato","terminato")</f>
        <v>non terminato</v>
      </c>
      <c r="J1995" s="2">
        <v>1997</v>
      </c>
      <c r="K1995" s="2" t="str">
        <f t="shared" si="210"/>
        <v>S1978197</v>
      </c>
      <c r="L1995" s="2" t="str">
        <f t="shared" si="211"/>
        <v>ITA</v>
      </c>
      <c r="M1995" s="2" t="str">
        <f t="shared" si="212"/>
        <v>zan SPA</v>
      </c>
      <c r="N1995" s="2" t="str">
        <f t="shared" si="213"/>
        <v/>
      </c>
      <c r="O1995" s="2">
        <v>20</v>
      </c>
      <c r="P1995" s="3">
        <v>16</v>
      </c>
      <c r="Q1995" s="3">
        <f t="shared" si="214"/>
        <v>320</v>
      </c>
      <c r="R1995" s="3" t="str">
        <f t="shared" si="215"/>
        <v>ITA-zan SPA-16</v>
      </c>
      <c r="S1995" s="3" t="str">
        <f t="shared" si="216"/>
        <v>978</v>
      </c>
    </row>
    <row r="1996" spans="1:19" ht="12.75" customHeight="1" x14ac:dyDescent="0.3">
      <c r="A1996" s="2">
        <v>1998</v>
      </c>
      <c r="B1996" s="2" t="s">
        <v>957</v>
      </c>
      <c r="C1996" s="8" t="s">
        <v>8</v>
      </c>
      <c r="D1996" s="2" t="s">
        <v>94</v>
      </c>
      <c r="E1996" s="7" t="s">
        <v>10</v>
      </c>
      <c r="F1996" s="2">
        <v>0</v>
      </c>
      <c r="G1996" s="3">
        <v>39</v>
      </c>
      <c r="H1996" s="3" t="s">
        <v>10</v>
      </c>
      <c r="J1996" s="2">
        <v>1998</v>
      </c>
      <c r="K1996" s="2" t="str">
        <f t="shared" si="210"/>
        <v>S1978197</v>
      </c>
      <c r="L1996" s="2" t="str">
        <f t="shared" si="211"/>
        <v>ITA</v>
      </c>
      <c r="M1996" s="2" t="str">
        <f t="shared" si="212"/>
        <v>zan SPA</v>
      </c>
      <c r="N1996" s="2" t="str">
        <f t="shared" si="213"/>
        <v>terminato</v>
      </c>
      <c r="O1996" s="2">
        <v>0</v>
      </c>
      <c r="P1996" s="3">
        <v>39</v>
      </c>
      <c r="Q1996" s="3" t="str">
        <f t="shared" si="214"/>
        <v/>
      </c>
      <c r="R1996" s="3" t="str">
        <f t="shared" si="215"/>
        <v>ITA-zan SPA-39</v>
      </c>
      <c r="S1996" s="3" t="str">
        <f t="shared" si="216"/>
        <v>978</v>
      </c>
    </row>
    <row r="1997" spans="1:19" ht="12.75" customHeight="1" x14ac:dyDescent="0.3">
      <c r="A1997" s="2">
        <v>1999</v>
      </c>
      <c r="B1997" s="2" t="s">
        <v>957</v>
      </c>
      <c r="C1997" s="8" t="s">
        <v>8</v>
      </c>
      <c r="D1997" s="2" t="s">
        <v>94</v>
      </c>
      <c r="F1997" s="2">
        <v>20</v>
      </c>
      <c r="G1997" s="3">
        <v>35</v>
      </c>
      <c r="H1997" s="3" t="str">
        <f>IF(E1997="","non terminato","terminato")</f>
        <v>non terminato</v>
      </c>
      <c r="J1997" s="2">
        <v>1999</v>
      </c>
      <c r="K1997" s="2" t="str">
        <f t="shared" si="210"/>
        <v>S1978197</v>
      </c>
      <c r="L1997" s="2" t="str">
        <f t="shared" si="211"/>
        <v>ITA</v>
      </c>
      <c r="M1997" s="2" t="str">
        <f t="shared" si="212"/>
        <v>zan SPA</v>
      </c>
      <c r="N1997" s="2" t="str">
        <f t="shared" si="213"/>
        <v/>
      </c>
      <c r="O1997" s="2">
        <v>20</v>
      </c>
      <c r="P1997" s="3">
        <v>35</v>
      </c>
      <c r="Q1997" s="3">
        <f t="shared" si="214"/>
        <v>700</v>
      </c>
      <c r="R1997" s="3" t="str">
        <f t="shared" si="215"/>
        <v>ITA-zan SPA-35</v>
      </c>
      <c r="S1997" s="3" t="str">
        <f t="shared" si="216"/>
        <v>978</v>
      </c>
    </row>
    <row r="1998" spans="1:19" ht="12.75" customHeight="1" x14ac:dyDescent="0.3">
      <c r="A1998" s="2">
        <v>2000</v>
      </c>
      <c r="B1998" s="2" t="s">
        <v>958</v>
      </c>
      <c r="C1998" s="8" t="s">
        <v>8</v>
      </c>
      <c r="D1998" s="2" t="s">
        <v>62</v>
      </c>
      <c r="F1998" s="2">
        <v>20</v>
      </c>
      <c r="G1998" s="3">
        <v>22</v>
      </c>
      <c r="H1998" s="3" t="str">
        <f>IF(E1998="","non terminato","terminato")</f>
        <v>non terminato</v>
      </c>
      <c r="J1998" s="2">
        <v>2000</v>
      </c>
      <c r="K1998" s="2" t="str">
        <f t="shared" si="210"/>
        <v>A9979887</v>
      </c>
      <c r="L1998" s="2" t="str">
        <f t="shared" si="211"/>
        <v>ITA</v>
      </c>
      <c r="M1998" s="2" t="str">
        <f t="shared" si="212"/>
        <v>zan PAM</v>
      </c>
      <c r="N1998" s="2" t="str">
        <f t="shared" si="213"/>
        <v/>
      </c>
      <c r="O1998" s="2">
        <v>20</v>
      </c>
      <c r="P1998" s="3">
        <v>22</v>
      </c>
      <c r="Q1998" s="3">
        <f t="shared" si="214"/>
        <v>440</v>
      </c>
      <c r="R1998" s="3" t="str">
        <f t="shared" si="215"/>
        <v>ITA-zan PAM-22</v>
      </c>
      <c r="S1998" s="3" t="str">
        <f t="shared" si="216"/>
        <v>979</v>
      </c>
    </row>
    <row r="1999" spans="1:19" ht="12.75" customHeight="1" x14ac:dyDescent="0.3">
      <c r="A1999" s="2">
        <v>2001</v>
      </c>
      <c r="B1999" s="2" t="s">
        <v>958</v>
      </c>
      <c r="C1999" s="8" t="s">
        <v>8</v>
      </c>
      <c r="D1999" s="2" t="s">
        <v>62</v>
      </c>
      <c r="E1999" s="7" t="s">
        <v>10</v>
      </c>
      <c r="F1999" s="2">
        <v>0</v>
      </c>
      <c r="G1999" s="3">
        <v>29</v>
      </c>
      <c r="H1999" s="3" t="s">
        <v>10</v>
      </c>
      <c r="J1999" s="2">
        <v>2001</v>
      </c>
      <c r="K1999" s="2" t="str">
        <f t="shared" si="210"/>
        <v>A9979887</v>
      </c>
      <c r="L1999" s="2" t="str">
        <f t="shared" si="211"/>
        <v>ITA</v>
      </c>
      <c r="M1999" s="2" t="str">
        <f t="shared" si="212"/>
        <v>zan PAM</v>
      </c>
      <c r="N1999" s="2" t="str">
        <f t="shared" si="213"/>
        <v>terminato</v>
      </c>
      <c r="O1999" s="2">
        <v>0</v>
      </c>
      <c r="P1999" s="3">
        <v>29</v>
      </c>
      <c r="Q1999" s="3" t="str">
        <f t="shared" si="214"/>
        <v/>
      </c>
      <c r="R1999" s="3" t="str">
        <f t="shared" si="215"/>
        <v>ITA-zan PAM-29</v>
      </c>
      <c r="S1999" s="3" t="str">
        <f t="shared" si="216"/>
        <v>979</v>
      </c>
    </row>
    <row r="2000" spans="1:19" ht="12.75" customHeight="1" x14ac:dyDescent="0.3">
      <c r="A2000" s="2">
        <v>2002</v>
      </c>
      <c r="B2000" s="2" t="s">
        <v>958</v>
      </c>
      <c r="C2000" s="8" t="s">
        <v>8</v>
      </c>
      <c r="D2000" s="2" t="s">
        <v>62</v>
      </c>
      <c r="F2000" s="2">
        <v>10</v>
      </c>
      <c r="G2000" s="3">
        <v>24</v>
      </c>
      <c r="H2000" s="3" t="str">
        <f>IF(E2000="","non terminato","terminato")</f>
        <v>non terminato</v>
      </c>
      <c r="J2000" s="2">
        <v>2002</v>
      </c>
      <c r="K2000" s="2" t="str">
        <f t="shared" si="210"/>
        <v>A9979887</v>
      </c>
      <c r="L2000" s="2" t="str">
        <f t="shared" si="211"/>
        <v>ITA</v>
      </c>
      <c r="M2000" s="2" t="str">
        <f t="shared" si="212"/>
        <v>zan PAM</v>
      </c>
      <c r="N2000" s="2" t="str">
        <f t="shared" si="213"/>
        <v/>
      </c>
      <c r="O2000" s="2">
        <v>10</v>
      </c>
      <c r="P2000" s="3">
        <v>24</v>
      </c>
      <c r="Q2000" s="3">
        <f t="shared" si="214"/>
        <v>240</v>
      </c>
      <c r="R2000" s="3" t="str">
        <f t="shared" si="215"/>
        <v>ITA-zan PAM-24</v>
      </c>
      <c r="S2000" s="3" t="str">
        <f t="shared" si="216"/>
        <v>979</v>
      </c>
    </row>
    <row r="2001" spans="1:19" ht="12.75" customHeight="1" x14ac:dyDescent="0.3">
      <c r="A2001" s="2">
        <v>2003</v>
      </c>
      <c r="B2001" s="2" t="s">
        <v>959</v>
      </c>
      <c r="C2001" s="8" t="s">
        <v>8</v>
      </c>
      <c r="D2001" s="2" t="s">
        <v>33</v>
      </c>
      <c r="E2001" s="7" t="s">
        <v>10</v>
      </c>
      <c r="F2001" s="2">
        <v>0</v>
      </c>
      <c r="G2001" s="3">
        <v>18</v>
      </c>
      <c r="H2001" s="3" t="s">
        <v>10</v>
      </c>
      <c r="J2001" s="2">
        <v>2003</v>
      </c>
      <c r="K2001" s="2" t="str">
        <f t="shared" si="210"/>
        <v>M9421485</v>
      </c>
      <c r="L2001" s="2" t="str">
        <f t="shared" si="211"/>
        <v>ITA</v>
      </c>
      <c r="M2001" s="2" t="str">
        <f t="shared" si="212"/>
        <v>zan VETRI</v>
      </c>
      <c r="N2001" s="2" t="str">
        <f t="shared" si="213"/>
        <v>terminato</v>
      </c>
      <c r="O2001" s="2">
        <v>0</v>
      </c>
      <c r="P2001" s="3">
        <v>18</v>
      </c>
      <c r="Q2001" s="3" t="str">
        <f t="shared" si="214"/>
        <v/>
      </c>
      <c r="R2001" s="3" t="str">
        <f t="shared" si="215"/>
        <v>ITA-zan VETRI-18</v>
      </c>
      <c r="S2001" s="3" t="str">
        <f t="shared" si="216"/>
        <v>421</v>
      </c>
    </row>
    <row r="2002" spans="1:19" ht="12.75" customHeight="1" x14ac:dyDescent="0.3">
      <c r="A2002" s="2">
        <v>2004</v>
      </c>
      <c r="B2002" s="2" t="s">
        <v>960</v>
      </c>
      <c r="C2002" s="8" t="s">
        <v>8</v>
      </c>
      <c r="D2002" s="2" t="s">
        <v>51</v>
      </c>
      <c r="F2002" s="2">
        <v>10</v>
      </c>
      <c r="G2002" s="3">
        <v>31</v>
      </c>
      <c r="H2002" s="3" t="str">
        <f>IF(E2002="","non terminato","terminato")</f>
        <v>non terminato</v>
      </c>
      <c r="J2002" s="2">
        <v>2004</v>
      </c>
      <c r="K2002" s="2" t="str">
        <f t="shared" si="210"/>
        <v>M3931414</v>
      </c>
      <c r="L2002" s="2" t="str">
        <f t="shared" si="211"/>
        <v>ITA</v>
      </c>
      <c r="M2002" s="2" t="str">
        <f t="shared" si="212"/>
        <v>zan S.R.L.</v>
      </c>
      <c r="N2002" s="2" t="str">
        <f t="shared" si="213"/>
        <v/>
      </c>
      <c r="O2002" s="2">
        <v>10</v>
      </c>
      <c r="P2002" s="3">
        <v>31</v>
      </c>
      <c r="Q2002" s="3">
        <f t="shared" si="214"/>
        <v>310</v>
      </c>
      <c r="R2002" s="3" t="str">
        <f t="shared" si="215"/>
        <v>ITA-zan S.R.L.-31</v>
      </c>
      <c r="S2002" s="3" t="str">
        <f t="shared" si="216"/>
        <v>931</v>
      </c>
    </row>
    <row r="2003" spans="1:19" ht="12.75" customHeight="1" x14ac:dyDescent="0.3">
      <c r="A2003" s="2">
        <v>2005</v>
      </c>
      <c r="B2003" s="2" t="s">
        <v>960</v>
      </c>
      <c r="C2003" s="8" t="s">
        <v>8</v>
      </c>
      <c r="D2003" s="2" t="s">
        <v>51</v>
      </c>
      <c r="E2003" s="7" t="s">
        <v>10</v>
      </c>
      <c r="F2003" s="2">
        <v>0</v>
      </c>
      <c r="G2003" s="3">
        <v>36</v>
      </c>
      <c r="H2003" s="3" t="s">
        <v>10</v>
      </c>
      <c r="J2003" s="2">
        <v>2005</v>
      </c>
      <c r="K2003" s="2" t="str">
        <f t="shared" si="210"/>
        <v>M3931414</v>
      </c>
      <c r="L2003" s="2" t="str">
        <f t="shared" si="211"/>
        <v>ITA</v>
      </c>
      <c r="M2003" s="2" t="str">
        <f t="shared" si="212"/>
        <v>zan S.R.L.</v>
      </c>
      <c r="N2003" s="2" t="str">
        <f t="shared" si="213"/>
        <v>terminato</v>
      </c>
      <c r="O2003" s="2">
        <v>0</v>
      </c>
      <c r="P2003" s="3">
        <v>36</v>
      </c>
      <c r="Q2003" s="3" t="str">
        <f t="shared" si="214"/>
        <v/>
      </c>
      <c r="R2003" s="3" t="str">
        <f t="shared" si="215"/>
        <v>ITA-zan S.R.L.-36</v>
      </c>
      <c r="S2003" s="3" t="str">
        <f t="shared" si="216"/>
        <v>931</v>
      </c>
    </row>
    <row r="2004" spans="1:19" ht="12.75" customHeight="1" x14ac:dyDescent="0.3">
      <c r="A2004" s="2">
        <v>2006</v>
      </c>
      <c r="B2004" s="2" t="s">
        <v>960</v>
      </c>
      <c r="C2004" s="8" t="s">
        <v>8</v>
      </c>
      <c r="D2004" s="2" t="s">
        <v>51</v>
      </c>
      <c r="F2004" s="2">
        <v>20</v>
      </c>
      <c r="G2004" s="3">
        <v>18</v>
      </c>
      <c r="H2004" s="3" t="str">
        <f>IF(E2004="","non terminato","terminato")</f>
        <v>non terminato</v>
      </c>
      <c r="J2004" s="2">
        <v>2006</v>
      </c>
      <c r="K2004" s="2" t="str">
        <f t="shared" si="210"/>
        <v>M3931414</v>
      </c>
      <c r="L2004" s="2" t="str">
        <f t="shared" si="211"/>
        <v>ITA</v>
      </c>
      <c r="M2004" s="2" t="str">
        <f t="shared" si="212"/>
        <v>zan S.R.L.</v>
      </c>
      <c r="N2004" s="2" t="str">
        <f t="shared" si="213"/>
        <v/>
      </c>
      <c r="O2004" s="2">
        <v>20</v>
      </c>
      <c r="P2004" s="3">
        <v>18</v>
      </c>
      <c r="Q2004" s="3">
        <f t="shared" si="214"/>
        <v>360</v>
      </c>
      <c r="R2004" s="3" t="str">
        <f t="shared" si="215"/>
        <v>ITA-zan S.R.L.-18</v>
      </c>
      <c r="S2004" s="3" t="str">
        <f t="shared" si="216"/>
        <v>931</v>
      </c>
    </row>
    <row r="2005" spans="1:19" ht="12.75" customHeight="1" x14ac:dyDescent="0.3">
      <c r="A2005" s="2">
        <v>2007</v>
      </c>
      <c r="B2005" s="2" t="s">
        <v>961</v>
      </c>
      <c r="C2005" s="8" t="s">
        <v>8</v>
      </c>
      <c r="D2005" s="2" t="s">
        <v>9</v>
      </c>
      <c r="E2005" s="7" t="s">
        <v>10</v>
      </c>
      <c r="F2005" s="2">
        <v>0</v>
      </c>
      <c r="G2005" s="3">
        <v>17</v>
      </c>
      <c r="H2005" s="3" t="s">
        <v>10</v>
      </c>
      <c r="J2005" s="2">
        <v>2007</v>
      </c>
      <c r="K2005" s="2" t="str">
        <f t="shared" si="210"/>
        <v>S6860662</v>
      </c>
      <c r="L2005" s="2" t="str">
        <f t="shared" si="211"/>
        <v>ITA</v>
      </c>
      <c r="M2005" s="2" t="str">
        <f t="shared" si="212"/>
        <v>SG</v>
      </c>
      <c r="N2005" s="2" t="str">
        <f t="shared" si="213"/>
        <v>terminato</v>
      </c>
      <c r="O2005" s="2">
        <v>0</v>
      </c>
      <c r="P2005" s="3">
        <v>17</v>
      </c>
      <c r="Q2005" s="3" t="str">
        <f t="shared" si="214"/>
        <v/>
      </c>
      <c r="R2005" s="3" t="str">
        <f t="shared" si="215"/>
        <v>ITA-SG-17</v>
      </c>
      <c r="S2005" s="3" t="str">
        <f t="shared" si="216"/>
        <v>860</v>
      </c>
    </row>
    <row r="2006" spans="1:19" ht="12.75" customHeight="1" x14ac:dyDescent="0.3">
      <c r="A2006" s="2">
        <v>2008</v>
      </c>
      <c r="B2006" s="2" t="s">
        <v>961</v>
      </c>
      <c r="C2006" s="8" t="s">
        <v>8</v>
      </c>
      <c r="D2006" s="2" t="s">
        <v>9</v>
      </c>
      <c r="F2006" s="2">
        <v>20</v>
      </c>
      <c r="G2006" s="3">
        <v>36</v>
      </c>
      <c r="H2006" s="3" t="str">
        <f>IF(E2006="","non terminato","terminato")</f>
        <v>non terminato</v>
      </c>
      <c r="J2006" s="2">
        <v>2008</v>
      </c>
      <c r="K2006" s="2" t="str">
        <f t="shared" si="210"/>
        <v>S6860662</v>
      </c>
      <c r="L2006" s="2" t="str">
        <f t="shared" si="211"/>
        <v>ITA</v>
      </c>
      <c r="M2006" s="2" t="str">
        <f t="shared" si="212"/>
        <v>SG</v>
      </c>
      <c r="N2006" s="2" t="str">
        <f t="shared" si="213"/>
        <v/>
      </c>
      <c r="O2006" s="2">
        <v>20</v>
      </c>
      <c r="P2006" s="3">
        <v>36</v>
      </c>
      <c r="Q2006" s="3">
        <f t="shared" si="214"/>
        <v>720</v>
      </c>
      <c r="R2006" s="3" t="str">
        <f t="shared" si="215"/>
        <v>ITA-SG-36</v>
      </c>
      <c r="S2006" s="3" t="str">
        <f t="shared" si="216"/>
        <v>860</v>
      </c>
    </row>
    <row r="2007" spans="1:19" ht="12.75" customHeight="1" x14ac:dyDescent="0.3">
      <c r="A2007" s="2">
        <v>2009</v>
      </c>
      <c r="B2007" s="2" t="s">
        <v>961</v>
      </c>
      <c r="C2007" s="8" t="s">
        <v>8</v>
      </c>
      <c r="D2007" s="2" t="s">
        <v>9</v>
      </c>
      <c r="F2007" s="2">
        <v>10</v>
      </c>
      <c r="G2007" s="3">
        <v>35</v>
      </c>
      <c r="H2007" s="3" t="str">
        <f>IF(E2007="","non terminato","terminato")</f>
        <v>non terminato</v>
      </c>
      <c r="J2007" s="2">
        <v>2009</v>
      </c>
      <c r="K2007" s="2" t="str">
        <f t="shared" si="210"/>
        <v>S6860662</v>
      </c>
      <c r="L2007" s="2" t="str">
        <f t="shared" si="211"/>
        <v>ITA</v>
      </c>
      <c r="M2007" s="2" t="str">
        <f t="shared" si="212"/>
        <v>SG</v>
      </c>
      <c r="N2007" s="2" t="str">
        <f t="shared" si="213"/>
        <v/>
      </c>
      <c r="O2007" s="2">
        <v>10</v>
      </c>
      <c r="P2007" s="3">
        <v>35</v>
      </c>
      <c r="Q2007" s="3">
        <f t="shared" si="214"/>
        <v>350</v>
      </c>
      <c r="R2007" s="3" t="str">
        <f t="shared" si="215"/>
        <v>ITA-SG-35</v>
      </c>
      <c r="S2007" s="3" t="str">
        <f t="shared" si="216"/>
        <v>860</v>
      </c>
    </row>
    <row r="2008" spans="1:19" ht="12.75" customHeight="1" x14ac:dyDescent="0.3">
      <c r="A2008" s="2">
        <v>2010</v>
      </c>
      <c r="B2008" s="2" t="s">
        <v>962</v>
      </c>
      <c r="C2008" s="8" t="s">
        <v>8</v>
      </c>
      <c r="D2008" s="2" t="s">
        <v>33</v>
      </c>
      <c r="F2008" s="2">
        <v>20</v>
      </c>
      <c r="G2008" s="3">
        <v>10</v>
      </c>
      <c r="H2008" s="3" t="str">
        <f>IF(E2008="","non terminato","terminato")</f>
        <v>non terminato</v>
      </c>
      <c r="J2008" s="2">
        <v>2010</v>
      </c>
      <c r="K2008" s="2" t="str">
        <f t="shared" si="210"/>
        <v>F8672646</v>
      </c>
      <c r="L2008" s="2" t="str">
        <f t="shared" si="211"/>
        <v>ITA</v>
      </c>
      <c r="M2008" s="2" t="str">
        <f t="shared" si="212"/>
        <v>zan VETRI</v>
      </c>
      <c r="N2008" s="2" t="str">
        <f t="shared" si="213"/>
        <v/>
      </c>
      <c r="O2008" s="2">
        <v>20</v>
      </c>
      <c r="P2008" s="3">
        <v>10</v>
      </c>
      <c r="Q2008" s="3">
        <f t="shared" si="214"/>
        <v>200</v>
      </c>
      <c r="R2008" s="3" t="str">
        <f t="shared" si="215"/>
        <v>ITA-zan VETRI-10</v>
      </c>
      <c r="S2008" s="3" t="str">
        <f t="shared" si="216"/>
        <v>672</v>
      </c>
    </row>
    <row r="2009" spans="1:19" ht="12.75" customHeight="1" x14ac:dyDescent="0.3">
      <c r="A2009" s="2">
        <v>2011</v>
      </c>
      <c r="B2009" s="2" t="s">
        <v>962</v>
      </c>
      <c r="C2009" s="8" t="s">
        <v>8</v>
      </c>
      <c r="D2009" s="2" t="s">
        <v>33</v>
      </c>
      <c r="E2009" s="7" t="s">
        <v>10</v>
      </c>
      <c r="F2009" s="2">
        <v>0</v>
      </c>
      <c r="G2009" s="3">
        <v>17</v>
      </c>
      <c r="H2009" s="3" t="s">
        <v>10</v>
      </c>
      <c r="J2009" s="2">
        <v>2011</v>
      </c>
      <c r="K2009" s="2" t="str">
        <f t="shared" si="210"/>
        <v>F8672646</v>
      </c>
      <c r="L2009" s="2" t="str">
        <f t="shared" si="211"/>
        <v>ITA</v>
      </c>
      <c r="M2009" s="2" t="str">
        <f t="shared" si="212"/>
        <v>zan VETRI</v>
      </c>
      <c r="N2009" s="2" t="str">
        <f t="shared" si="213"/>
        <v>terminato</v>
      </c>
      <c r="O2009" s="2">
        <v>0</v>
      </c>
      <c r="P2009" s="3">
        <v>17</v>
      </c>
      <c r="Q2009" s="3" t="str">
        <f t="shared" si="214"/>
        <v/>
      </c>
      <c r="R2009" s="3" t="str">
        <f t="shared" si="215"/>
        <v>ITA-zan VETRI-17</v>
      </c>
      <c r="S2009" s="3" t="str">
        <f t="shared" si="216"/>
        <v>672</v>
      </c>
    </row>
    <row r="2010" spans="1:19" ht="12.75" customHeight="1" x14ac:dyDescent="0.3">
      <c r="A2010" s="2">
        <v>2012</v>
      </c>
      <c r="B2010" s="2" t="s">
        <v>962</v>
      </c>
      <c r="C2010" s="8" t="s">
        <v>8</v>
      </c>
      <c r="D2010" s="2" t="s">
        <v>33</v>
      </c>
      <c r="F2010" s="2">
        <v>10</v>
      </c>
      <c r="G2010" s="3">
        <v>22</v>
      </c>
      <c r="H2010" s="3" t="str">
        <f>IF(E2010="","non terminato","terminato")</f>
        <v>non terminato</v>
      </c>
      <c r="J2010" s="2">
        <v>2012</v>
      </c>
      <c r="K2010" s="2" t="str">
        <f t="shared" si="210"/>
        <v>F8672646</v>
      </c>
      <c r="L2010" s="2" t="str">
        <f t="shared" si="211"/>
        <v>ITA</v>
      </c>
      <c r="M2010" s="2" t="str">
        <f t="shared" si="212"/>
        <v>zan VETRI</v>
      </c>
      <c r="N2010" s="2" t="str">
        <f t="shared" si="213"/>
        <v/>
      </c>
      <c r="O2010" s="2">
        <v>10</v>
      </c>
      <c r="P2010" s="3">
        <v>22</v>
      </c>
      <c r="Q2010" s="3">
        <f t="shared" si="214"/>
        <v>220</v>
      </c>
      <c r="R2010" s="3" t="str">
        <f t="shared" si="215"/>
        <v>ITA-zan VETRI-22</v>
      </c>
      <c r="S2010" s="3" t="str">
        <f t="shared" si="216"/>
        <v>672</v>
      </c>
    </row>
    <row r="2011" spans="1:19" ht="12.75" customHeight="1" x14ac:dyDescent="0.3">
      <c r="A2011" s="2">
        <v>2013</v>
      </c>
      <c r="B2011" s="2" t="s">
        <v>963</v>
      </c>
      <c r="C2011" s="8" t="s">
        <v>8</v>
      </c>
      <c r="D2011" s="2" t="s">
        <v>33</v>
      </c>
      <c r="F2011" s="2">
        <v>10</v>
      </c>
      <c r="G2011" s="3">
        <v>40</v>
      </c>
      <c r="H2011" s="3" t="str">
        <f>IF(E2011="","non terminato","terminato")</f>
        <v>non terminato</v>
      </c>
      <c r="J2011" s="2">
        <v>2013</v>
      </c>
      <c r="K2011" s="2" t="str">
        <f t="shared" si="210"/>
        <v>F5784755</v>
      </c>
      <c r="L2011" s="2" t="str">
        <f t="shared" si="211"/>
        <v>ITA</v>
      </c>
      <c r="M2011" s="2" t="str">
        <f t="shared" si="212"/>
        <v>zan VETRI</v>
      </c>
      <c r="N2011" s="2" t="str">
        <f t="shared" si="213"/>
        <v/>
      </c>
      <c r="O2011" s="2">
        <v>10</v>
      </c>
      <c r="P2011" s="3">
        <v>40</v>
      </c>
      <c r="Q2011" s="3">
        <f t="shared" si="214"/>
        <v>400</v>
      </c>
      <c r="R2011" s="3" t="str">
        <f t="shared" si="215"/>
        <v>ITA-zan VETRI-40</v>
      </c>
      <c r="S2011" s="3" t="str">
        <f t="shared" si="216"/>
        <v>784</v>
      </c>
    </row>
    <row r="2012" spans="1:19" ht="12.75" customHeight="1" x14ac:dyDescent="0.3">
      <c r="A2012" s="2">
        <v>2014</v>
      </c>
      <c r="B2012" s="2" t="s">
        <v>963</v>
      </c>
      <c r="C2012" s="8" t="s">
        <v>8</v>
      </c>
      <c r="D2012" s="2" t="s">
        <v>33</v>
      </c>
      <c r="E2012" s="7" t="s">
        <v>10</v>
      </c>
      <c r="F2012" s="2">
        <v>0</v>
      </c>
      <c r="G2012" s="3">
        <v>33</v>
      </c>
      <c r="H2012" s="3" t="s">
        <v>10</v>
      </c>
      <c r="J2012" s="2">
        <v>2014</v>
      </c>
      <c r="K2012" s="2" t="str">
        <f t="shared" si="210"/>
        <v>F5784755</v>
      </c>
      <c r="L2012" s="2" t="str">
        <f t="shared" si="211"/>
        <v>ITA</v>
      </c>
      <c r="M2012" s="2" t="str">
        <f t="shared" si="212"/>
        <v>zan VETRI</v>
      </c>
      <c r="N2012" s="2" t="str">
        <f t="shared" si="213"/>
        <v>terminato</v>
      </c>
      <c r="O2012" s="2">
        <v>0</v>
      </c>
      <c r="P2012" s="3">
        <v>33</v>
      </c>
      <c r="Q2012" s="3" t="str">
        <f t="shared" si="214"/>
        <v/>
      </c>
      <c r="R2012" s="3" t="str">
        <f t="shared" si="215"/>
        <v>ITA-zan VETRI-33</v>
      </c>
      <c r="S2012" s="3" t="str">
        <f t="shared" si="216"/>
        <v>784</v>
      </c>
    </row>
    <row r="2013" spans="1:19" ht="12.75" customHeight="1" x14ac:dyDescent="0.3">
      <c r="A2013" s="2">
        <v>2015</v>
      </c>
      <c r="B2013" s="2" t="s">
        <v>963</v>
      </c>
      <c r="C2013" s="8" t="s">
        <v>8</v>
      </c>
      <c r="D2013" s="2" t="s">
        <v>33</v>
      </c>
      <c r="F2013" s="2">
        <v>20</v>
      </c>
      <c r="G2013" s="3">
        <v>30</v>
      </c>
      <c r="H2013" s="3" t="str">
        <f>IF(E2013="","non terminato","terminato")</f>
        <v>non terminato</v>
      </c>
      <c r="J2013" s="2">
        <v>2015</v>
      </c>
      <c r="K2013" s="2" t="str">
        <f t="shared" si="210"/>
        <v>F5784755</v>
      </c>
      <c r="L2013" s="2" t="str">
        <f t="shared" si="211"/>
        <v>ITA</v>
      </c>
      <c r="M2013" s="2" t="str">
        <f t="shared" si="212"/>
        <v>zan VETRI</v>
      </c>
      <c r="N2013" s="2" t="str">
        <f t="shared" si="213"/>
        <v/>
      </c>
      <c r="O2013" s="2">
        <v>20</v>
      </c>
      <c r="P2013" s="3">
        <v>30</v>
      </c>
      <c r="Q2013" s="3">
        <f t="shared" si="214"/>
        <v>600</v>
      </c>
      <c r="R2013" s="3" t="str">
        <f t="shared" si="215"/>
        <v>ITA-zan VETRI-30</v>
      </c>
      <c r="S2013" s="3" t="str">
        <f t="shared" si="216"/>
        <v>784</v>
      </c>
    </row>
    <row r="2014" spans="1:19" ht="12.75" customHeight="1" x14ac:dyDescent="0.3">
      <c r="A2014" s="2">
        <v>2016</v>
      </c>
      <c r="B2014" s="2" t="s">
        <v>964</v>
      </c>
      <c r="C2014" s="8" t="s">
        <v>8</v>
      </c>
      <c r="D2014" s="2" t="s">
        <v>44</v>
      </c>
      <c r="F2014" s="2">
        <v>20</v>
      </c>
      <c r="G2014" s="3">
        <v>12</v>
      </c>
      <c r="H2014" s="3" t="str">
        <f>IF(E2014="","non terminato","terminato")</f>
        <v>non terminato</v>
      </c>
      <c r="J2014" s="2">
        <v>2016</v>
      </c>
      <c r="K2014" s="2" t="str">
        <f t="shared" si="210"/>
        <v>M1094493</v>
      </c>
      <c r="L2014" s="2" t="str">
        <f t="shared" si="211"/>
        <v>ITA</v>
      </c>
      <c r="M2014" s="2" t="str">
        <f t="shared" si="212"/>
        <v>zan pin SPA</v>
      </c>
      <c r="N2014" s="2" t="str">
        <f t="shared" si="213"/>
        <v/>
      </c>
      <c r="O2014" s="2">
        <v>20</v>
      </c>
      <c r="P2014" s="3">
        <v>12</v>
      </c>
      <c r="Q2014" s="3">
        <f t="shared" si="214"/>
        <v>240</v>
      </c>
      <c r="R2014" s="3" t="str">
        <f t="shared" si="215"/>
        <v>ITA-zan pin SPA-12</v>
      </c>
      <c r="S2014" s="3" t="str">
        <f t="shared" si="216"/>
        <v>094</v>
      </c>
    </row>
    <row r="2015" spans="1:19" ht="12.75" customHeight="1" x14ac:dyDescent="0.3">
      <c r="A2015" s="2">
        <v>2017</v>
      </c>
      <c r="B2015" s="2" t="s">
        <v>964</v>
      </c>
      <c r="C2015" s="8" t="s">
        <v>8</v>
      </c>
      <c r="D2015" s="2" t="s">
        <v>44</v>
      </c>
      <c r="E2015" s="7" t="s">
        <v>10</v>
      </c>
      <c r="F2015" s="2">
        <v>0</v>
      </c>
      <c r="G2015" s="3">
        <v>32</v>
      </c>
      <c r="H2015" s="3" t="s">
        <v>10</v>
      </c>
      <c r="J2015" s="2">
        <v>2017</v>
      </c>
      <c r="K2015" s="2" t="str">
        <f t="shared" si="210"/>
        <v>M1094493</v>
      </c>
      <c r="L2015" s="2" t="str">
        <f t="shared" si="211"/>
        <v>ITA</v>
      </c>
      <c r="M2015" s="2" t="str">
        <f t="shared" si="212"/>
        <v>zan pin SPA</v>
      </c>
      <c r="N2015" s="2" t="str">
        <f t="shared" si="213"/>
        <v>terminato</v>
      </c>
      <c r="O2015" s="2">
        <v>0</v>
      </c>
      <c r="P2015" s="3">
        <v>32</v>
      </c>
      <c r="Q2015" s="3" t="str">
        <f t="shared" si="214"/>
        <v/>
      </c>
      <c r="R2015" s="3" t="str">
        <f t="shared" si="215"/>
        <v>ITA-zan pin SPA-32</v>
      </c>
      <c r="S2015" s="3" t="str">
        <f t="shared" si="216"/>
        <v>094</v>
      </c>
    </row>
    <row r="2016" spans="1:19" ht="12.75" customHeight="1" x14ac:dyDescent="0.3">
      <c r="A2016" s="2">
        <v>2018</v>
      </c>
      <c r="B2016" s="2" t="s">
        <v>965</v>
      </c>
      <c r="C2016" s="8" t="s">
        <v>8</v>
      </c>
      <c r="D2016" s="2" t="s">
        <v>62</v>
      </c>
      <c r="F2016" s="2">
        <v>20</v>
      </c>
      <c r="G2016" s="3">
        <v>33</v>
      </c>
      <c r="H2016" s="3" t="str">
        <f>IF(E2016="","non terminato","terminato")</f>
        <v>non terminato</v>
      </c>
      <c r="J2016" s="2">
        <v>2018</v>
      </c>
      <c r="K2016" s="2" t="str">
        <f t="shared" si="210"/>
        <v>F0945006</v>
      </c>
      <c r="L2016" s="2" t="str">
        <f t="shared" si="211"/>
        <v>ITA</v>
      </c>
      <c r="M2016" s="2" t="str">
        <f t="shared" si="212"/>
        <v>zan PAM</v>
      </c>
      <c r="N2016" s="2" t="str">
        <f t="shared" si="213"/>
        <v/>
      </c>
      <c r="O2016" s="2">
        <v>20</v>
      </c>
      <c r="P2016" s="3">
        <v>33</v>
      </c>
      <c r="Q2016" s="3">
        <f t="shared" si="214"/>
        <v>660</v>
      </c>
      <c r="R2016" s="3" t="str">
        <f t="shared" si="215"/>
        <v>ITA-zan PAM-33</v>
      </c>
      <c r="S2016" s="3" t="str">
        <f t="shared" si="216"/>
        <v>945</v>
      </c>
    </row>
    <row r="2017" spans="1:19" ht="12.75" customHeight="1" x14ac:dyDescent="0.3">
      <c r="A2017" s="2">
        <v>2019</v>
      </c>
      <c r="B2017" s="2" t="s">
        <v>965</v>
      </c>
      <c r="C2017" s="8" t="s">
        <v>8</v>
      </c>
      <c r="D2017" s="2" t="s">
        <v>62</v>
      </c>
      <c r="F2017" s="2">
        <v>10</v>
      </c>
      <c r="G2017" s="3">
        <v>33</v>
      </c>
      <c r="H2017" s="3" t="str">
        <f>IF(E2017="","non terminato","terminato")</f>
        <v>non terminato</v>
      </c>
      <c r="J2017" s="2">
        <v>2019</v>
      </c>
      <c r="K2017" s="2" t="str">
        <f t="shared" si="210"/>
        <v>F0945006</v>
      </c>
      <c r="L2017" s="2" t="str">
        <f t="shared" si="211"/>
        <v>ITA</v>
      </c>
      <c r="M2017" s="2" t="str">
        <f t="shared" si="212"/>
        <v>zan PAM</v>
      </c>
      <c r="N2017" s="2" t="str">
        <f t="shared" si="213"/>
        <v/>
      </c>
      <c r="O2017" s="2">
        <v>10</v>
      </c>
      <c r="P2017" s="3">
        <v>33</v>
      </c>
      <c r="Q2017" s="3">
        <f t="shared" si="214"/>
        <v>330</v>
      </c>
      <c r="R2017" s="3" t="str">
        <f t="shared" si="215"/>
        <v>ITA-zan PAM-33</v>
      </c>
      <c r="S2017" s="3" t="str">
        <f t="shared" si="216"/>
        <v>945</v>
      </c>
    </row>
    <row r="2018" spans="1:19" ht="12.75" customHeight="1" x14ac:dyDescent="0.3">
      <c r="A2018" s="2">
        <v>2020</v>
      </c>
      <c r="B2018" s="2" t="s">
        <v>965</v>
      </c>
      <c r="C2018" s="8" t="s">
        <v>8</v>
      </c>
      <c r="D2018" s="2" t="s">
        <v>62</v>
      </c>
      <c r="E2018" s="7" t="s">
        <v>10</v>
      </c>
      <c r="F2018" s="2">
        <v>0</v>
      </c>
      <c r="G2018" s="3">
        <v>29</v>
      </c>
      <c r="H2018" s="3" t="s">
        <v>10</v>
      </c>
      <c r="J2018" s="2">
        <v>2020</v>
      </c>
      <c r="K2018" s="2" t="str">
        <f t="shared" si="210"/>
        <v>F0945006</v>
      </c>
      <c r="L2018" s="2" t="str">
        <f t="shared" si="211"/>
        <v>ITA</v>
      </c>
      <c r="M2018" s="2" t="str">
        <f t="shared" si="212"/>
        <v>zan PAM</v>
      </c>
      <c r="N2018" s="2" t="str">
        <f t="shared" si="213"/>
        <v>terminato</v>
      </c>
      <c r="O2018" s="2">
        <v>0</v>
      </c>
      <c r="P2018" s="3">
        <v>29</v>
      </c>
      <c r="Q2018" s="3" t="str">
        <f t="shared" si="214"/>
        <v/>
      </c>
      <c r="R2018" s="3" t="str">
        <f t="shared" si="215"/>
        <v>ITA-zan PAM-29</v>
      </c>
      <c r="S2018" s="3" t="str">
        <f t="shared" si="216"/>
        <v>945</v>
      </c>
    </row>
    <row r="2019" spans="1:19" ht="12.75" customHeight="1" x14ac:dyDescent="0.3">
      <c r="A2019" s="2">
        <v>2021</v>
      </c>
      <c r="B2019" s="2" t="s">
        <v>966</v>
      </c>
      <c r="C2019" s="8" t="s">
        <v>8</v>
      </c>
      <c r="D2019" s="2" t="s">
        <v>51</v>
      </c>
      <c r="E2019" s="7" t="s">
        <v>10</v>
      </c>
      <c r="F2019" s="2">
        <v>0</v>
      </c>
      <c r="G2019" s="3">
        <v>29</v>
      </c>
      <c r="H2019" s="3" t="s">
        <v>10</v>
      </c>
      <c r="J2019" s="2">
        <v>2021</v>
      </c>
      <c r="K2019" s="2" t="str">
        <f t="shared" si="210"/>
        <v>L9768248</v>
      </c>
      <c r="L2019" s="2" t="str">
        <f t="shared" si="211"/>
        <v>ITA</v>
      </c>
      <c r="M2019" s="2" t="str">
        <f t="shared" si="212"/>
        <v>zan S.R.L.</v>
      </c>
      <c r="N2019" s="2" t="str">
        <f t="shared" si="213"/>
        <v>terminato</v>
      </c>
      <c r="O2019" s="2">
        <v>0</v>
      </c>
      <c r="P2019" s="3">
        <v>29</v>
      </c>
      <c r="Q2019" s="3" t="str">
        <f t="shared" si="214"/>
        <v/>
      </c>
      <c r="R2019" s="3" t="str">
        <f t="shared" si="215"/>
        <v>ITA-zan S.R.L.-29</v>
      </c>
      <c r="S2019" s="3" t="str">
        <f t="shared" si="216"/>
        <v>768</v>
      </c>
    </row>
    <row r="2020" spans="1:19" ht="12.75" customHeight="1" x14ac:dyDescent="0.3">
      <c r="A2020" s="2">
        <v>2022</v>
      </c>
      <c r="B2020" s="2" t="s">
        <v>966</v>
      </c>
      <c r="C2020" s="8" t="s">
        <v>8</v>
      </c>
      <c r="D2020" s="2" t="s">
        <v>51</v>
      </c>
      <c r="F2020" s="2">
        <v>20</v>
      </c>
      <c r="G2020" s="3">
        <v>33</v>
      </c>
      <c r="H2020" s="3" t="str">
        <f>IF(E2020="","non terminato","terminato")</f>
        <v>non terminato</v>
      </c>
      <c r="J2020" s="2">
        <v>2022</v>
      </c>
      <c r="K2020" s="2" t="str">
        <f t="shared" si="210"/>
        <v>L9768248</v>
      </c>
      <c r="L2020" s="2" t="str">
        <f t="shared" si="211"/>
        <v>ITA</v>
      </c>
      <c r="M2020" s="2" t="str">
        <f t="shared" si="212"/>
        <v>zan S.R.L.</v>
      </c>
      <c r="N2020" s="2" t="str">
        <f t="shared" si="213"/>
        <v/>
      </c>
      <c r="O2020" s="2">
        <v>20</v>
      </c>
      <c r="P2020" s="3">
        <v>33</v>
      </c>
      <c r="Q2020" s="3">
        <f t="shared" si="214"/>
        <v>660</v>
      </c>
      <c r="R2020" s="3" t="str">
        <f t="shared" si="215"/>
        <v>ITA-zan S.R.L.-33</v>
      </c>
      <c r="S2020" s="3" t="str">
        <f t="shared" si="216"/>
        <v>768</v>
      </c>
    </row>
    <row r="2021" spans="1:19" ht="12.75" customHeight="1" x14ac:dyDescent="0.3">
      <c r="A2021" s="2">
        <v>2023</v>
      </c>
      <c r="B2021" s="2" t="s">
        <v>967</v>
      </c>
      <c r="C2021" s="2" t="s">
        <v>13</v>
      </c>
      <c r="D2021" s="2" t="s">
        <v>20</v>
      </c>
      <c r="F2021" s="2">
        <v>20</v>
      </c>
      <c r="G2021" s="3">
        <v>16</v>
      </c>
      <c r="H2021" s="3" t="str">
        <f>IF(E2021="","non terminato","terminato")</f>
        <v>non terminato</v>
      </c>
      <c r="J2021" s="2">
        <v>2023</v>
      </c>
      <c r="K2021" s="2" t="str">
        <f t="shared" si="210"/>
        <v>A6962901</v>
      </c>
      <c r="L2021" s="2" t="str">
        <f t="shared" si="211"/>
        <v>EGY</v>
      </c>
      <c r="M2021" s="2" t="str">
        <f t="shared" si="212"/>
        <v>zan pin assuf S.A.E.</v>
      </c>
      <c r="N2021" s="2" t="str">
        <f t="shared" si="213"/>
        <v/>
      </c>
      <c r="O2021" s="2">
        <v>20</v>
      </c>
      <c r="P2021" s="3">
        <v>16</v>
      </c>
      <c r="Q2021" s="3">
        <f t="shared" si="214"/>
        <v>320</v>
      </c>
      <c r="R2021" s="3" t="str">
        <f t="shared" si="215"/>
        <v>EGY-zan pin assuf S.A.E.-16</v>
      </c>
      <c r="S2021" s="3" t="str">
        <f t="shared" si="216"/>
        <v>962</v>
      </c>
    </row>
    <row r="2022" spans="1:19" ht="12.75" customHeight="1" x14ac:dyDescent="0.3">
      <c r="A2022" s="2">
        <v>2024</v>
      </c>
      <c r="B2022" s="2" t="s">
        <v>967</v>
      </c>
      <c r="C2022" s="2" t="s">
        <v>13</v>
      </c>
      <c r="D2022" s="2" t="s">
        <v>20</v>
      </c>
      <c r="E2022" s="7" t="s">
        <v>10</v>
      </c>
      <c r="F2022" s="2">
        <v>0</v>
      </c>
      <c r="G2022" s="3">
        <v>14</v>
      </c>
      <c r="H2022" s="3" t="s">
        <v>10</v>
      </c>
      <c r="J2022" s="2">
        <v>2024</v>
      </c>
      <c r="K2022" s="2" t="str">
        <f t="shared" si="210"/>
        <v>A6962901</v>
      </c>
      <c r="L2022" s="2" t="str">
        <f t="shared" si="211"/>
        <v>EGY</v>
      </c>
      <c r="M2022" s="2" t="str">
        <f t="shared" si="212"/>
        <v>zan pin assuf S.A.E.</v>
      </c>
      <c r="N2022" s="2" t="str">
        <f t="shared" si="213"/>
        <v>terminato</v>
      </c>
      <c r="O2022" s="2">
        <v>0</v>
      </c>
      <c r="P2022" s="3">
        <v>14</v>
      </c>
      <c r="Q2022" s="3" t="str">
        <f t="shared" si="214"/>
        <v/>
      </c>
      <c r="R2022" s="3" t="str">
        <f t="shared" si="215"/>
        <v>EGY-zan pin assuf S.A.E.-14</v>
      </c>
      <c r="S2022" s="3" t="str">
        <f t="shared" si="216"/>
        <v>962</v>
      </c>
    </row>
    <row r="2023" spans="1:19" ht="12.75" customHeight="1" x14ac:dyDescent="0.3">
      <c r="A2023" s="2">
        <v>2025</v>
      </c>
      <c r="B2023" s="2" t="s">
        <v>967</v>
      </c>
      <c r="C2023" s="2" t="s">
        <v>13</v>
      </c>
      <c r="D2023" s="2" t="s">
        <v>20</v>
      </c>
      <c r="F2023" s="2">
        <v>20</v>
      </c>
      <c r="G2023" s="3">
        <v>10</v>
      </c>
      <c r="H2023" s="3" t="str">
        <f>IF(E2023="","non terminato","terminato")</f>
        <v>non terminato</v>
      </c>
      <c r="J2023" s="2">
        <v>2025</v>
      </c>
      <c r="K2023" s="2" t="str">
        <f t="shared" si="210"/>
        <v>A6962901</v>
      </c>
      <c r="L2023" s="2" t="str">
        <f t="shared" si="211"/>
        <v>EGY</v>
      </c>
      <c r="M2023" s="2" t="str">
        <f t="shared" si="212"/>
        <v>zan pin assuf S.A.E.</v>
      </c>
      <c r="N2023" s="2" t="str">
        <f t="shared" si="213"/>
        <v/>
      </c>
      <c r="O2023" s="2">
        <v>20</v>
      </c>
      <c r="P2023" s="3">
        <v>10</v>
      </c>
      <c r="Q2023" s="3">
        <f t="shared" si="214"/>
        <v>200</v>
      </c>
      <c r="R2023" s="3" t="str">
        <f t="shared" si="215"/>
        <v>EGY-zan pin assuf S.A.E.-10</v>
      </c>
      <c r="S2023" s="3" t="str">
        <f t="shared" si="216"/>
        <v>962</v>
      </c>
    </row>
    <row r="2024" spans="1:19" ht="12.75" customHeight="1" x14ac:dyDescent="0.3">
      <c r="A2024" s="2">
        <v>2026</v>
      </c>
      <c r="B2024" s="2" t="s">
        <v>968</v>
      </c>
      <c r="C2024" s="8" t="s">
        <v>8</v>
      </c>
      <c r="D2024" s="2" t="s">
        <v>44</v>
      </c>
      <c r="F2024" s="2">
        <v>20</v>
      </c>
      <c r="G2024" s="3">
        <v>37</v>
      </c>
      <c r="H2024" s="3" t="str">
        <f>IF(E2024="","non terminato","terminato")</f>
        <v>non terminato</v>
      </c>
      <c r="J2024" s="2">
        <v>2026</v>
      </c>
      <c r="K2024" s="2" t="str">
        <f t="shared" si="210"/>
        <v>J7417744</v>
      </c>
      <c r="L2024" s="2" t="str">
        <f t="shared" si="211"/>
        <v>ITA</v>
      </c>
      <c r="M2024" s="2" t="str">
        <f t="shared" si="212"/>
        <v>zan pin SPA</v>
      </c>
      <c r="N2024" s="2" t="str">
        <f t="shared" si="213"/>
        <v/>
      </c>
      <c r="O2024" s="2">
        <v>20</v>
      </c>
      <c r="P2024" s="3">
        <v>37</v>
      </c>
      <c r="Q2024" s="3">
        <f t="shared" si="214"/>
        <v>740</v>
      </c>
      <c r="R2024" s="3" t="str">
        <f t="shared" si="215"/>
        <v>ITA-zan pin SPA-37</v>
      </c>
      <c r="S2024" s="3" t="str">
        <f t="shared" si="216"/>
        <v>417</v>
      </c>
    </row>
    <row r="2025" spans="1:19" ht="12.75" customHeight="1" x14ac:dyDescent="0.3">
      <c r="A2025" s="2">
        <v>2027</v>
      </c>
      <c r="B2025" s="2" t="s">
        <v>969</v>
      </c>
      <c r="C2025" s="8" t="s">
        <v>8</v>
      </c>
      <c r="D2025" s="2" t="s">
        <v>51</v>
      </c>
      <c r="E2025" s="7" t="s">
        <v>10</v>
      </c>
      <c r="F2025" s="2">
        <v>0</v>
      </c>
      <c r="G2025" s="3">
        <v>24</v>
      </c>
      <c r="H2025" s="3" t="s">
        <v>10</v>
      </c>
      <c r="J2025" s="2">
        <v>2027</v>
      </c>
      <c r="K2025" s="2" t="str">
        <f t="shared" si="210"/>
        <v>F3613254</v>
      </c>
      <c r="L2025" s="2" t="str">
        <f t="shared" si="211"/>
        <v>ITA</v>
      </c>
      <c r="M2025" s="2" t="str">
        <f t="shared" si="212"/>
        <v>zan S.R.L.</v>
      </c>
      <c r="N2025" s="2" t="str">
        <f t="shared" si="213"/>
        <v>terminato</v>
      </c>
      <c r="O2025" s="2">
        <v>0</v>
      </c>
      <c r="P2025" s="3">
        <v>24</v>
      </c>
      <c r="Q2025" s="3" t="str">
        <f t="shared" si="214"/>
        <v/>
      </c>
      <c r="R2025" s="3" t="str">
        <f t="shared" si="215"/>
        <v>ITA-zan S.R.L.-24</v>
      </c>
      <c r="S2025" s="3" t="str">
        <f t="shared" si="216"/>
        <v>613</v>
      </c>
    </row>
    <row r="2026" spans="1:19" ht="12.75" customHeight="1" x14ac:dyDescent="0.3">
      <c r="A2026" s="2">
        <v>2028</v>
      </c>
      <c r="B2026" s="2" t="s">
        <v>969</v>
      </c>
      <c r="C2026" s="8" t="s">
        <v>8</v>
      </c>
      <c r="D2026" s="2" t="s">
        <v>51</v>
      </c>
      <c r="F2026" s="2">
        <v>20</v>
      </c>
      <c r="G2026" s="3">
        <v>13</v>
      </c>
      <c r="H2026" s="3" t="str">
        <f>IF(E2026="","non terminato","terminato")</f>
        <v>non terminato</v>
      </c>
      <c r="J2026" s="2">
        <v>2028</v>
      </c>
      <c r="K2026" s="2" t="str">
        <f t="shared" si="210"/>
        <v>F3613254</v>
      </c>
      <c r="L2026" s="2" t="str">
        <f t="shared" si="211"/>
        <v>ITA</v>
      </c>
      <c r="M2026" s="2" t="str">
        <f t="shared" si="212"/>
        <v>zan S.R.L.</v>
      </c>
      <c r="N2026" s="2" t="str">
        <f t="shared" si="213"/>
        <v/>
      </c>
      <c r="O2026" s="2">
        <v>20</v>
      </c>
      <c r="P2026" s="3">
        <v>13</v>
      </c>
      <c r="Q2026" s="3">
        <f t="shared" si="214"/>
        <v>260</v>
      </c>
      <c r="R2026" s="3" t="str">
        <f t="shared" si="215"/>
        <v>ITA-zan S.R.L.-13</v>
      </c>
      <c r="S2026" s="3" t="str">
        <f t="shared" si="216"/>
        <v>613</v>
      </c>
    </row>
    <row r="2027" spans="1:19" ht="12.75" customHeight="1" x14ac:dyDescent="0.3">
      <c r="A2027" s="2">
        <v>2029</v>
      </c>
      <c r="B2027" s="2" t="s">
        <v>969</v>
      </c>
      <c r="C2027" s="8" t="s">
        <v>8</v>
      </c>
      <c r="D2027" s="2" t="s">
        <v>51</v>
      </c>
      <c r="F2027" s="2">
        <v>10</v>
      </c>
      <c r="G2027" s="3">
        <v>37</v>
      </c>
      <c r="H2027" s="3" t="str">
        <f>IF(E2027="","non terminato","terminato")</f>
        <v>non terminato</v>
      </c>
      <c r="J2027" s="2">
        <v>2029</v>
      </c>
      <c r="K2027" s="2" t="str">
        <f t="shared" si="210"/>
        <v>F3613254</v>
      </c>
      <c r="L2027" s="2" t="str">
        <f t="shared" si="211"/>
        <v>ITA</v>
      </c>
      <c r="M2027" s="2" t="str">
        <f t="shared" si="212"/>
        <v>zan S.R.L.</v>
      </c>
      <c r="N2027" s="2" t="str">
        <f t="shared" si="213"/>
        <v/>
      </c>
      <c r="O2027" s="2">
        <v>10</v>
      </c>
      <c r="P2027" s="3">
        <v>37</v>
      </c>
      <c r="Q2027" s="3">
        <f t="shared" si="214"/>
        <v>370</v>
      </c>
      <c r="R2027" s="3" t="str">
        <f t="shared" si="215"/>
        <v>ITA-zan S.R.L.-37</v>
      </c>
      <c r="S2027" s="3" t="str">
        <f t="shared" si="216"/>
        <v>613</v>
      </c>
    </row>
    <row r="2028" spans="1:19" ht="12.75" customHeight="1" x14ac:dyDescent="0.3">
      <c r="A2028" s="2">
        <v>2030</v>
      </c>
      <c r="B2028" s="2" t="s">
        <v>969</v>
      </c>
      <c r="C2028" s="8" t="s">
        <v>8</v>
      </c>
      <c r="D2028" s="2" t="s">
        <v>51</v>
      </c>
      <c r="F2028" s="2">
        <v>20</v>
      </c>
      <c r="G2028" s="3">
        <v>34</v>
      </c>
      <c r="H2028" s="3" t="str">
        <f>IF(E2028="","non terminato","terminato")</f>
        <v>non terminato</v>
      </c>
      <c r="J2028" s="2">
        <v>2030</v>
      </c>
      <c r="K2028" s="2" t="str">
        <f t="shared" si="210"/>
        <v>F3613254</v>
      </c>
      <c r="L2028" s="2" t="str">
        <f t="shared" si="211"/>
        <v>ITA</v>
      </c>
      <c r="M2028" s="2" t="str">
        <f t="shared" si="212"/>
        <v>zan S.R.L.</v>
      </c>
      <c r="N2028" s="2" t="str">
        <f t="shared" si="213"/>
        <v/>
      </c>
      <c r="O2028" s="2">
        <v>20</v>
      </c>
      <c r="P2028" s="3">
        <v>34</v>
      </c>
      <c r="Q2028" s="3">
        <f t="shared" si="214"/>
        <v>680</v>
      </c>
      <c r="R2028" s="3" t="str">
        <f t="shared" si="215"/>
        <v>ITA-zan S.R.L.-34</v>
      </c>
      <c r="S2028" s="3" t="str">
        <f t="shared" si="216"/>
        <v>613</v>
      </c>
    </row>
    <row r="2029" spans="1:19" ht="12.75" customHeight="1" x14ac:dyDescent="0.3">
      <c r="A2029" s="2">
        <v>2031</v>
      </c>
      <c r="B2029" s="2" t="s">
        <v>970</v>
      </c>
      <c r="C2029" s="8" t="s">
        <v>8</v>
      </c>
      <c r="D2029" s="2" t="s">
        <v>44</v>
      </c>
      <c r="F2029" s="2">
        <v>10</v>
      </c>
      <c r="G2029" s="3">
        <v>18</v>
      </c>
      <c r="H2029" s="3" t="str">
        <f>IF(E2029="","non terminato","terminato")</f>
        <v>non terminato</v>
      </c>
      <c r="J2029" s="2">
        <v>2031</v>
      </c>
      <c r="K2029" s="2" t="str">
        <f t="shared" si="210"/>
        <v>B4186001</v>
      </c>
      <c r="L2029" s="2" t="str">
        <f t="shared" si="211"/>
        <v>ITA</v>
      </c>
      <c r="M2029" s="2" t="str">
        <f t="shared" si="212"/>
        <v>zan pin SPA</v>
      </c>
      <c r="N2029" s="2" t="str">
        <f t="shared" si="213"/>
        <v/>
      </c>
      <c r="O2029" s="2">
        <v>10</v>
      </c>
      <c r="P2029" s="3">
        <v>18</v>
      </c>
      <c r="Q2029" s="3">
        <f t="shared" si="214"/>
        <v>180</v>
      </c>
      <c r="R2029" s="3" t="str">
        <f t="shared" si="215"/>
        <v>ITA-zan pin SPA-18</v>
      </c>
      <c r="S2029" s="3" t="str">
        <f t="shared" si="216"/>
        <v>186</v>
      </c>
    </row>
    <row r="2030" spans="1:19" ht="12.75" customHeight="1" x14ac:dyDescent="0.3">
      <c r="A2030" s="2">
        <v>2032</v>
      </c>
      <c r="B2030" s="2" t="s">
        <v>971</v>
      </c>
      <c r="C2030" s="8" t="s">
        <v>8</v>
      </c>
      <c r="D2030" s="2" t="s">
        <v>177</v>
      </c>
      <c r="E2030" s="7" t="s">
        <v>10</v>
      </c>
      <c r="F2030" s="2">
        <v>0</v>
      </c>
      <c r="G2030" s="3">
        <v>33</v>
      </c>
      <c r="H2030" s="3" t="s">
        <v>10</v>
      </c>
      <c r="J2030" s="2">
        <v>2032</v>
      </c>
      <c r="K2030" s="2" t="str">
        <f t="shared" si="210"/>
        <v>F6030182</v>
      </c>
      <c r="L2030" s="2" t="str">
        <f t="shared" si="211"/>
        <v>ITA</v>
      </c>
      <c r="M2030" s="2" t="str">
        <f t="shared" si="212"/>
        <v>mull</v>
      </c>
      <c r="N2030" s="2" t="str">
        <f t="shared" si="213"/>
        <v>terminato</v>
      </c>
      <c r="O2030" s="2">
        <v>0</v>
      </c>
      <c r="P2030" s="3">
        <v>33</v>
      </c>
      <c r="Q2030" s="3" t="str">
        <f t="shared" si="214"/>
        <v/>
      </c>
      <c r="R2030" s="3" t="str">
        <f t="shared" si="215"/>
        <v>ITA-mull-33</v>
      </c>
      <c r="S2030" s="3" t="str">
        <f t="shared" si="216"/>
        <v>030</v>
      </c>
    </row>
    <row r="2031" spans="1:19" ht="12.75" customHeight="1" x14ac:dyDescent="0.3">
      <c r="A2031" s="2">
        <v>2033</v>
      </c>
      <c r="B2031" s="2" t="s">
        <v>972</v>
      </c>
      <c r="C2031" s="8" t="s">
        <v>8</v>
      </c>
      <c r="D2031" s="2" t="s">
        <v>33</v>
      </c>
      <c r="F2031" s="2">
        <v>20</v>
      </c>
      <c r="G2031" s="3">
        <v>23</v>
      </c>
      <c r="H2031" s="3" t="str">
        <f>IF(E2031="","non terminato","terminato")</f>
        <v>non terminato</v>
      </c>
      <c r="J2031" s="2">
        <v>2033</v>
      </c>
      <c r="K2031" s="2" t="str">
        <f t="shared" si="210"/>
        <v>F2649732</v>
      </c>
      <c r="L2031" s="2" t="str">
        <f t="shared" si="211"/>
        <v>ITA</v>
      </c>
      <c r="M2031" s="2" t="str">
        <f t="shared" si="212"/>
        <v>zan VETRI</v>
      </c>
      <c r="N2031" s="2" t="str">
        <f t="shared" si="213"/>
        <v/>
      </c>
      <c r="O2031" s="2">
        <v>20</v>
      </c>
      <c r="P2031" s="3">
        <v>23</v>
      </c>
      <c r="Q2031" s="3">
        <f t="shared" si="214"/>
        <v>460</v>
      </c>
      <c r="R2031" s="3" t="str">
        <f t="shared" si="215"/>
        <v>ITA-zan VETRI-23</v>
      </c>
      <c r="S2031" s="3" t="str">
        <f t="shared" si="216"/>
        <v>649</v>
      </c>
    </row>
    <row r="2032" spans="1:19" ht="12.75" customHeight="1" x14ac:dyDescent="0.3">
      <c r="A2032" s="2">
        <v>2034</v>
      </c>
      <c r="B2032" s="2" t="s">
        <v>972</v>
      </c>
      <c r="C2032" s="8" t="s">
        <v>8</v>
      </c>
      <c r="D2032" s="2" t="s">
        <v>33</v>
      </c>
      <c r="E2032" s="7" t="s">
        <v>10</v>
      </c>
      <c r="F2032" s="2">
        <v>0</v>
      </c>
      <c r="G2032" s="3">
        <v>40</v>
      </c>
      <c r="H2032" s="3" t="s">
        <v>10</v>
      </c>
      <c r="J2032" s="2">
        <v>2034</v>
      </c>
      <c r="K2032" s="2" t="str">
        <f t="shared" si="210"/>
        <v>F2649732</v>
      </c>
      <c r="L2032" s="2" t="str">
        <f t="shared" si="211"/>
        <v>ITA</v>
      </c>
      <c r="M2032" s="2" t="str">
        <f t="shared" si="212"/>
        <v>zan VETRI</v>
      </c>
      <c r="N2032" s="2" t="str">
        <f t="shared" si="213"/>
        <v>terminato</v>
      </c>
      <c r="O2032" s="2">
        <v>0</v>
      </c>
      <c r="P2032" s="3">
        <v>40</v>
      </c>
      <c r="Q2032" s="3" t="str">
        <f t="shared" si="214"/>
        <v/>
      </c>
      <c r="R2032" s="3" t="str">
        <f t="shared" si="215"/>
        <v>ITA-zan VETRI-40</v>
      </c>
      <c r="S2032" s="3" t="str">
        <f t="shared" si="216"/>
        <v>649</v>
      </c>
    </row>
    <row r="2033" spans="1:19" ht="12.75" customHeight="1" x14ac:dyDescent="0.3">
      <c r="A2033" s="2">
        <v>2035</v>
      </c>
      <c r="B2033" s="2" t="s">
        <v>972</v>
      </c>
      <c r="C2033" s="8" t="s">
        <v>8</v>
      </c>
      <c r="D2033" s="2" t="s">
        <v>33</v>
      </c>
      <c r="F2033" s="2">
        <v>10</v>
      </c>
      <c r="G2033" s="3">
        <v>11</v>
      </c>
      <c r="H2033" s="3" t="str">
        <f>IF(E2033="","non terminato","terminato")</f>
        <v>non terminato</v>
      </c>
      <c r="J2033" s="2">
        <v>2035</v>
      </c>
      <c r="K2033" s="2" t="str">
        <f t="shared" si="210"/>
        <v>F2649732</v>
      </c>
      <c r="L2033" s="2" t="str">
        <f t="shared" si="211"/>
        <v>ITA</v>
      </c>
      <c r="M2033" s="2" t="str">
        <f t="shared" si="212"/>
        <v>zan VETRI</v>
      </c>
      <c r="N2033" s="2" t="str">
        <f t="shared" si="213"/>
        <v/>
      </c>
      <c r="O2033" s="2">
        <v>10</v>
      </c>
      <c r="P2033" s="3">
        <v>11</v>
      </c>
      <c r="Q2033" s="3">
        <f t="shared" si="214"/>
        <v>110</v>
      </c>
      <c r="R2033" s="3" t="str">
        <f t="shared" si="215"/>
        <v>ITA-zan VETRI-11</v>
      </c>
      <c r="S2033" s="3" t="str">
        <f t="shared" si="216"/>
        <v>649</v>
      </c>
    </row>
    <row r="2034" spans="1:19" ht="12.75" customHeight="1" x14ac:dyDescent="0.3">
      <c r="A2034" s="2">
        <v>2036</v>
      </c>
      <c r="B2034" s="2" t="s">
        <v>973</v>
      </c>
      <c r="C2034" s="8" t="s">
        <v>8</v>
      </c>
      <c r="D2034" s="2" t="s">
        <v>44</v>
      </c>
      <c r="E2034" s="7" t="s">
        <v>10</v>
      </c>
      <c r="F2034" s="2">
        <v>0</v>
      </c>
      <c r="G2034" s="3">
        <v>33</v>
      </c>
      <c r="H2034" s="3" t="s">
        <v>10</v>
      </c>
      <c r="J2034" s="2">
        <v>2036</v>
      </c>
      <c r="K2034" s="2" t="str">
        <f t="shared" si="210"/>
        <v>S9223395</v>
      </c>
      <c r="L2034" s="2" t="str">
        <f t="shared" si="211"/>
        <v>ITA</v>
      </c>
      <c r="M2034" s="2" t="str">
        <f t="shared" si="212"/>
        <v>zan pin SPA</v>
      </c>
      <c r="N2034" s="2" t="str">
        <f t="shared" si="213"/>
        <v>terminato</v>
      </c>
      <c r="O2034" s="2">
        <v>0</v>
      </c>
      <c r="P2034" s="3">
        <v>33</v>
      </c>
      <c r="Q2034" s="3" t="str">
        <f t="shared" si="214"/>
        <v/>
      </c>
      <c r="R2034" s="3" t="str">
        <f t="shared" si="215"/>
        <v>ITA-zan pin SPA-33</v>
      </c>
      <c r="S2034" s="3" t="str">
        <f t="shared" si="216"/>
        <v>223</v>
      </c>
    </row>
    <row r="2035" spans="1:19" ht="12.75" customHeight="1" x14ac:dyDescent="0.3">
      <c r="A2035" s="2">
        <v>2037</v>
      </c>
      <c r="B2035" s="2" t="s">
        <v>973</v>
      </c>
      <c r="C2035" s="8" t="s">
        <v>8</v>
      </c>
      <c r="D2035" s="2" t="s">
        <v>44</v>
      </c>
      <c r="F2035" s="2">
        <v>10</v>
      </c>
      <c r="G2035" s="3">
        <v>13</v>
      </c>
      <c r="H2035" s="3" t="str">
        <f>IF(E2035="","non terminato","terminato")</f>
        <v>non terminato</v>
      </c>
      <c r="J2035" s="2">
        <v>2037</v>
      </c>
      <c r="K2035" s="2" t="str">
        <f t="shared" si="210"/>
        <v>S9223395</v>
      </c>
      <c r="L2035" s="2" t="str">
        <f t="shared" si="211"/>
        <v>ITA</v>
      </c>
      <c r="M2035" s="2" t="str">
        <f t="shared" si="212"/>
        <v>zan pin SPA</v>
      </c>
      <c r="N2035" s="2" t="str">
        <f t="shared" si="213"/>
        <v/>
      </c>
      <c r="O2035" s="2">
        <v>10</v>
      </c>
      <c r="P2035" s="3">
        <v>13</v>
      </c>
      <c r="Q2035" s="3">
        <f t="shared" si="214"/>
        <v>130</v>
      </c>
      <c r="R2035" s="3" t="str">
        <f t="shared" si="215"/>
        <v>ITA-zan pin SPA-13</v>
      </c>
      <c r="S2035" s="3" t="str">
        <f t="shared" si="216"/>
        <v>223</v>
      </c>
    </row>
    <row r="2036" spans="1:19" ht="12.75" customHeight="1" x14ac:dyDescent="0.3">
      <c r="A2036" s="2">
        <v>2038</v>
      </c>
      <c r="B2036" s="2" t="s">
        <v>974</v>
      </c>
      <c r="C2036" s="8" t="s">
        <v>8</v>
      </c>
      <c r="D2036" s="2" t="s">
        <v>33</v>
      </c>
      <c r="F2036" s="2">
        <v>20</v>
      </c>
      <c r="G2036" s="3">
        <v>24</v>
      </c>
      <c r="H2036" s="3" t="str">
        <f>IF(E2036="","non terminato","terminato")</f>
        <v>non terminato</v>
      </c>
      <c r="J2036" s="2">
        <v>2038</v>
      </c>
      <c r="K2036" s="2" t="str">
        <f t="shared" si="210"/>
        <v>F5514123</v>
      </c>
      <c r="L2036" s="2" t="str">
        <f t="shared" si="211"/>
        <v>ITA</v>
      </c>
      <c r="M2036" s="2" t="str">
        <f t="shared" si="212"/>
        <v>zan VETRI</v>
      </c>
      <c r="N2036" s="2" t="str">
        <f t="shared" si="213"/>
        <v/>
      </c>
      <c r="O2036" s="2">
        <v>20</v>
      </c>
      <c r="P2036" s="3">
        <v>24</v>
      </c>
      <c r="Q2036" s="3">
        <f t="shared" si="214"/>
        <v>480</v>
      </c>
      <c r="R2036" s="3" t="str">
        <f t="shared" si="215"/>
        <v>ITA-zan VETRI-24</v>
      </c>
      <c r="S2036" s="3" t="str">
        <f t="shared" si="216"/>
        <v>514</v>
      </c>
    </row>
    <row r="2037" spans="1:19" ht="12.75" customHeight="1" x14ac:dyDescent="0.3">
      <c r="A2037" s="2">
        <v>2039</v>
      </c>
      <c r="B2037" s="2" t="s">
        <v>974</v>
      </c>
      <c r="C2037" s="8" t="s">
        <v>8</v>
      </c>
      <c r="D2037" s="2" t="s">
        <v>33</v>
      </c>
      <c r="E2037" s="7" t="s">
        <v>10</v>
      </c>
      <c r="F2037" s="2">
        <v>0</v>
      </c>
      <c r="G2037" s="3">
        <v>14</v>
      </c>
      <c r="H2037" s="3" t="s">
        <v>10</v>
      </c>
      <c r="J2037" s="2">
        <v>2039</v>
      </c>
      <c r="K2037" s="2" t="str">
        <f t="shared" si="210"/>
        <v>F5514123</v>
      </c>
      <c r="L2037" s="2" t="str">
        <f t="shared" si="211"/>
        <v>ITA</v>
      </c>
      <c r="M2037" s="2" t="str">
        <f t="shared" si="212"/>
        <v>zan VETRI</v>
      </c>
      <c r="N2037" s="2" t="str">
        <f t="shared" si="213"/>
        <v>terminato</v>
      </c>
      <c r="O2037" s="2">
        <v>0</v>
      </c>
      <c r="P2037" s="3">
        <v>14</v>
      </c>
      <c r="Q2037" s="3" t="str">
        <f t="shared" si="214"/>
        <v/>
      </c>
      <c r="R2037" s="3" t="str">
        <f t="shared" si="215"/>
        <v>ITA-zan VETRI-14</v>
      </c>
      <c r="S2037" s="3" t="str">
        <f t="shared" si="216"/>
        <v>514</v>
      </c>
    </row>
    <row r="2038" spans="1:19" ht="12.75" customHeight="1" x14ac:dyDescent="0.3">
      <c r="A2038" s="2">
        <v>2040</v>
      </c>
      <c r="B2038" s="2" t="s">
        <v>975</v>
      </c>
      <c r="C2038" s="8" t="s">
        <v>8</v>
      </c>
      <c r="D2038" s="2" t="s">
        <v>9</v>
      </c>
      <c r="F2038" s="2">
        <v>20</v>
      </c>
      <c r="G2038" s="3">
        <v>26</v>
      </c>
      <c r="H2038" s="3" t="str">
        <f>IF(E2038="","non terminato","terminato")</f>
        <v>non terminato</v>
      </c>
      <c r="J2038" s="2">
        <v>2040</v>
      </c>
      <c r="K2038" s="2" t="str">
        <f t="shared" si="210"/>
        <v>L8936346</v>
      </c>
      <c r="L2038" s="2" t="str">
        <f t="shared" si="211"/>
        <v>ITA</v>
      </c>
      <c r="M2038" s="2" t="str">
        <f t="shared" si="212"/>
        <v>SG</v>
      </c>
      <c r="N2038" s="2" t="str">
        <f t="shared" si="213"/>
        <v/>
      </c>
      <c r="O2038" s="2">
        <v>20</v>
      </c>
      <c r="P2038" s="3">
        <v>26</v>
      </c>
      <c r="Q2038" s="3">
        <f t="shared" si="214"/>
        <v>520</v>
      </c>
      <c r="R2038" s="3" t="str">
        <f t="shared" si="215"/>
        <v>ITA-SG-26</v>
      </c>
      <c r="S2038" s="3" t="str">
        <f t="shared" si="216"/>
        <v>936</v>
      </c>
    </row>
    <row r="2039" spans="1:19" ht="12.75" customHeight="1" x14ac:dyDescent="0.3">
      <c r="A2039" s="2">
        <v>2041</v>
      </c>
      <c r="B2039" s="2" t="s">
        <v>975</v>
      </c>
      <c r="C2039" s="8" t="s">
        <v>8</v>
      </c>
      <c r="D2039" s="2" t="s">
        <v>9</v>
      </c>
      <c r="F2039" s="2">
        <v>10</v>
      </c>
      <c r="G2039" s="3">
        <v>20</v>
      </c>
      <c r="H2039" s="3" t="str">
        <f>IF(E2039="","non terminato","terminato")</f>
        <v>non terminato</v>
      </c>
      <c r="J2039" s="2">
        <v>2041</v>
      </c>
      <c r="K2039" s="2" t="str">
        <f t="shared" si="210"/>
        <v>L8936346</v>
      </c>
      <c r="L2039" s="2" t="str">
        <f t="shared" si="211"/>
        <v>ITA</v>
      </c>
      <c r="M2039" s="2" t="str">
        <f t="shared" si="212"/>
        <v>SG</v>
      </c>
      <c r="N2039" s="2" t="str">
        <f t="shared" si="213"/>
        <v/>
      </c>
      <c r="O2039" s="2">
        <v>10</v>
      </c>
      <c r="P2039" s="3">
        <v>20</v>
      </c>
      <c r="Q2039" s="3">
        <f t="shared" si="214"/>
        <v>200</v>
      </c>
      <c r="R2039" s="3" t="str">
        <f t="shared" si="215"/>
        <v>ITA-SG-20</v>
      </c>
      <c r="S2039" s="3" t="str">
        <f t="shared" si="216"/>
        <v>936</v>
      </c>
    </row>
    <row r="2040" spans="1:19" ht="12.75" customHeight="1" x14ac:dyDescent="0.3">
      <c r="A2040" s="2">
        <v>2042</v>
      </c>
      <c r="B2040" s="2" t="s">
        <v>975</v>
      </c>
      <c r="C2040" s="8" t="s">
        <v>8</v>
      </c>
      <c r="D2040" s="2" t="s">
        <v>9</v>
      </c>
      <c r="E2040" s="7" t="s">
        <v>10</v>
      </c>
      <c r="F2040" s="2">
        <v>0</v>
      </c>
      <c r="G2040" s="3">
        <v>32</v>
      </c>
      <c r="H2040" s="3" t="s">
        <v>10</v>
      </c>
      <c r="J2040" s="2">
        <v>2042</v>
      </c>
      <c r="K2040" s="2" t="str">
        <f t="shared" si="210"/>
        <v>L8936346</v>
      </c>
      <c r="L2040" s="2" t="str">
        <f t="shared" si="211"/>
        <v>ITA</v>
      </c>
      <c r="M2040" s="2" t="str">
        <f t="shared" si="212"/>
        <v>SG</v>
      </c>
      <c r="N2040" s="2" t="str">
        <f t="shared" si="213"/>
        <v>terminato</v>
      </c>
      <c r="O2040" s="2">
        <v>0</v>
      </c>
      <c r="P2040" s="3">
        <v>32</v>
      </c>
      <c r="Q2040" s="3" t="str">
        <f t="shared" si="214"/>
        <v/>
      </c>
      <c r="R2040" s="3" t="str">
        <f t="shared" si="215"/>
        <v>ITA-SG-32</v>
      </c>
      <c r="S2040" s="3" t="str">
        <f t="shared" si="216"/>
        <v>936</v>
      </c>
    </row>
    <row r="2041" spans="1:19" ht="12.75" customHeight="1" x14ac:dyDescent="0.3">
      <c r="A2041" s="2">
        <v>2043</v>
      </c>
      <c r="B2041" s="2" t="s">
        <v>975</v>
      </c>
      <c r="C2041" s="8" t="s">
        <v>8</v>
      </c>
      <c r="D2041" s="2" t="s">
        <v>9</v>
      </c>
      <c r="F2041" s="2">
        <v>20</v>
      </c>
      <c r="G2041" s="3">
        <v>11</v>
      </c>
      <c r="H2041" s="3" t="str">
        <f>IF(E2041="","non terminato","terminato")</f>
        <v>non terminato</v>
      </c>
      <c r="J2041" s="2">
        <v>2043</v>
      </c>
      <c r="K2041" s="2" t="str">
        <f t="shared" si="210"/>
        <v>L8936346</v>
      </c>
      <c r="L2041" s="2" t="str">
        <f t="shared" si="211"/>
        <v>ITA</v>
      </c>
      <c r="M2041" s="2" t="str">
        <f t="shared" si="212"/>
        <v>SG</v>
      </c>
      <c r="N2041" s="2" t="str">
        <f t="shared" si="213"/>
        <v/>
      </c>
      <c r="O2041" s="2">
        <v>20</v>
      </c>
      <c r="P2041" s="3">
        <v>11</v>
      </c>
      <c r="Q2041" s="3">
        <f t="shared" si="214"/>
        <v>220</v>
      </c>
      <c r="R2041" s="3" t="str">
        <f t="shared" si="215"/>
        <v>ITA-SG-11</v>
      </c>
      <c r="S2041" s="3" t="str">
        <f t="shared" si="216"/>
        <v>936</v>
      </c>
    </row>
    <row r="2042" spans="1:19" ht="12.75" customHeight="1" x14ac:dyDescent="0.3">
      <c r="A2042" s="2">
        <v>2044</v>
      </c>
      <c r="B2042" s="2" t="s">
        <v>976</v>
      </c>
      <c r="C2042" s="8" t="s">
        <v>8</v>
      </c>
      <c r="D2042" s="2" t="s">
        <v>33</v>
      </c>
      <c r="E2042" s="7" t="s">
        <v>10</v>
      </c>
      <c r="F2042" s="2">
        <v>0</v>
      </c>
      <c r="G2042" s="3">
        <v>17</v>
      </c>
      <c r="H2042" s="3" t="s">
        <v>10</v>
      </c>
      <c r="J2042" s="2">
        <v>2044</v>
      </c>
      <c r="K2042" s="2" t="str">
        <f t="shared" si="210"/>
        <v>R9567717</v>
      </c>
      <c r="L2042" s="2" t="str">
        <f t="shared" si="211"/>
        <v>ITA</v>
      </c>
      <c r="M2042" s="2" t="str">
        <f t="shared" si="212"/>
        <v>zan VETRI</v>
      </c>
      <c r="N2042" s="2" t="str">
        <f t="shared" si="213"/>
        <v>terminato</v>
      </c>
      <c r="O2042" s="2">
        <v>0</v>
      </c>
      <c r="P2042" s="3">
        <v>17</v>
      </c>
      <c r="Q2042" s="3" t="str">
        <f t="shared" si="214"/>
        <v/>
      </c>
      <c r="R2042" s="3" t="str">
        <f t="shared" si="215"/>
        <v>ITA-zan VETRI-17</v>
      </c>
      <c r="S2042" s="3" t="str">
        <f t="shared" si="216"/>
        <v>567</v>
      </c>
    </row>
    <row r="2043" spans="1:19" ht="12.75" customHeight="1" x14ac:dyDescent="0.3">
      <c r="A2043" s="2">
        <v>2045</v>
      </c>
      <c r="B2043" s="2" t="s">
        <v>977</v>
      </c>
      <c r="C2043" s="8" t="s">
        <v>8</v>
      </c>
      <c r="D2043" s="2" t="s">
        <v>33</v>
      </c>
      <c r="F2043" s="2">
        <v>20</v>
      </c>
      <c r="G2043" s="3">
        <v>23</v>
      </c>
      <c r="H2043" s="3" t="str">
        <f>IF(E2043="","non terminato","terminato")</f>
        <v>non terminato</v>
      </c>
      <c r="J2043" s="2">
        <v>2045</v>
      </c>
      <c r="K2043" s="2" t="str">
        <f t="shared" si="210"/>
        <v>E1966538</v>
      </c>
      <c r="L2043" s="2" t="str">
        <f t="shared" si="211"/>
        <v>ITA</v>
      </c>
      <c r="M2043" s="2" t="str">
        <f t="shared" si="212"/>
        <v>zan VETRI</v>
      </c>
      <c r="N2043" s="2" t="str">
        <f t="shared" si="213"/>
        <v/>
      </c>
      <c r="O2043" s="2">
        <v>20</v>
      </c>
      <c r="P2043" s="3">
        <v>23</v>
      </c>
      <c r="Q2043" s="3">
        <f t="shared" si="214"/>
        <v>460</v>
      </c>
      <c r="R2043" s="3" t="str">
        <f t="shared" si="215"/>
        <v>ITA-zan VETRI-23</v>
      </c>
      <c r="S2043" s="3" t="str">
        <f t="shared" si="216"/>
        <v>966</v>
      </c>
    </row>
    <row r="2044" spans="1:19" ht="12.75" customHeight="1" x14ac:dyDescent="0.3">
      <c r="A2044" s="2">
        <v>2046</v>
      </c>
      <c r="B2044" s="2" t="s">
        <v>977</v>
      </c>
      <c r="C2044" s="8" t="s">
        <v>8</v>
      </c>
      <c r="D2044" s="2" t="s">
        <v>33</v>
      </c>
      <c r="E2044" s="7" t="s">
        <v>10</v>
      </c>
      <c r="F2044" s="2">
        <v>0</v>
      </c>
      <c r="G2044" s="3">
        <v>26</v>
      </c>
      <c r="H2044" s="3" t="s">
        <v>10</v>
      </c>
      <c r="J2044" s="2">
        <v>2046</v>
      </c>
      <c r="K2044" s="2" t="str">
        <f t="shared" si="210"/>
        <v>E1966538</v>
      </c>
      <c r="L2044" s="2" t="str">
        <f t="shared" si="211"/>
        <v>ITA</v>
      </c>
      <c r="M2044" s="2" t="str">
        <f t="shared" si="212"/>
        <v>zan VETRI</v>
      </c>
      <c r="N2044" s="2" t="str">
        <f t="shared" si="213"/>
        <v>terminato</v>
      </c>
      <c r="O2044" s="2">
        <v>0</v>
      </c>
      <c r="P2044" s="3">
        <v>26</v>
      </c>
      <c r="Q2044" s="3" t="str">
        <f t="shared" si="214"/>
        <v/>
      </c>
      <c r="R2044" s="3" t="str">
        <f t="shared" si="215"/>
        <v>ITA-zan VETRI-26</v>
      </c>
      <c r="S2044" s="3" t="str">
        <f t="shared" si="216"/>
        <v>966</v>
      </c>
    </row>
    <row r="2045" spans="1:19" ht="12.75" customHeight="1" x14ac:dyDescent="0.3">
      <c r="A2045" s="2">
        <v>2047</v>
      </c>
      <c r="B2045" s="2" t="s">
        <v>978</v>
      </c>
      <c r="C2045" s="8" t="s">
        <v>8</v>
      </c>
      <c r="D2045" s="2" t="s">
        <v>9</v>
      </c>
      <c r="F2045" s="2">
        <v>10</v>
      </c>
      <c r="G2045" s="3">
        <v>32</v>
      </c>
      <c r="H2045" s="3" t="str">
        <f>IF(E2045="","non terminato","terminato")</f>
        <v>non terminato</v>
      </c>
      <c r="J2045" s="2">
        <v>2047</v>
      </c>
      <c r="K2045" s="2" t="str">
        <f t="shared" si="210"/>
        <v>R7342738</v>
      </c>
      <c r="L2045" s="2" t="str">
        <f t="shared" si="211"/>
        <v>ITA</v>
      </c>
      <c r="M2045" s="2" t="str">
        <f t="shared" si="212"/>
        <v>SG</v>
      </c>
      <c r="N2045" s="2" t="str">
        <f t="shared" si="213"/>
        <v/>
      </c>
      <c r="O2045" s="2">
        <v>10</v>
      </c>
      <c r="P2045" s="3">
        <v>32</v>
      </c>
      <c r="Q2045" s="3">
        <f t="shared" si="214"/>
        <v>320</v>
      </c>
      <c r="R2045" s="3" t="str">
        <f t="shared" si="215"/>
        <v>ITA-SG-32</v>
      </c>
      <c r="S2045" s="3" t="str">
        <f t="shared" si="216"/>
        <v>342</v>
      </c>
    </row>
    <row r="2046" spans="1:19" ht="12.75" customHeight="1" x14ac:dyDescent="0.3">
      <c r="A2046" s="2">
        <v>2048</v>
      </c>
      <c r="B2046" s="2" t="s">
        <v>978</v>
      </c>
      <c r="C2046" s="8" t="s">
        <v>8</v>
      </c>
      <c r="D2046" s="2" t="s">
        <v>9</v>
      </c>
      <c r="E2046" s="7" t="s">
        <v>10</v>
      </c>
      <c r="F2046" s="2">
        <v>0</v>
      </c>
      <c r="G2046" s="3">
        <v>15</v>
      </c>
      <c r="H2046" s="3" t="s">
        <v>10</v>
      </c>
      <c r="J2046" s="2">
        <v>2048</v>
      </c>
      <c r="K2046" s="2" t="str">
        <f t="shared" si="210"/>
        <v>R7342738</v>
      </c>
      <c r="L2046" s="2" t="str">
        <f t="shared" si="211"/>
        <v>ITA</v>
      </c>
      <c r="M2046" s="2" t="str">
        <f t="shared" si="212"/>
        <v>SG</v>
      </c>
      <c r="N2046" s="2" t="str">
        <f t="shared" si="213"/>
        <v>terminato</v>
      </c>
      <c r="O2046" s="2">
        <v>0</v>
      </c>
      <c r="P2046" s="3">
        <v>15</v>
      </c>
      <c r="Q2046" s="3" t="str">
        <f t="shared" si="214"/>
        <v/>
      </c>
      <c r="R2046" s="3" t="str">
        <f t="shared" si="215"/>
        <v>ITA-SG-15</v>
      </c>
      <c r="S2046" s="3" t="str">
        <f t="shared" si="216"/>
        <v>342</v>
      </c>
    </row>
    <row r="2047" spans="1:19" ht="12.75" customHeight="1" x14ac:dyDescent="0.3">
      <c r="A2047" s="2">
        <v>2049</v>
      </c>
      <c r="B2047" s="2" t="s">
        <v>979</v>
      </c>
      <c r="C2047" s="8" t="s">
        <v>8</v>
      </c>
      <c r="D2047" s="2" t="s">
        <v>72</v>
      </c>
      <c r="E2047" s="7" t="s">
        <v>10</v>
      </c>
      <c r="F2047" s="2">
        <v>0</v>
      </c>
      <c r="G2047" s="3">
        <v>16</v>
      </c>
      <c r="H2047" s="3" t="s">
        <v>10</v>
      </c>
      <c r="J2047" s="2">
        <v>2049</v>
      </c>
      <c r="K2047" s="2" t="str">
        <f t="shared" si="210"/>
        <v>P7156674</v>
      </c>
      <c r="L2047" s="2" t="str">
        <f t="shared" si="211"/>
        <v>ITA</v>
      </c>
      <c r="M2047" s="2" t="str">
        <f t="shared" si="212"/>
        <v>lollo SRL</v>
      </c>
      <c r="N2047" s="2" t="str">
        <f t="shared" si="213"/>
        <v>terminato</v>
      </c>
      <c r="O2047" s="2">
        <v>0</v>
      </c>
      <c r="P2047" s="3">
        <v>16</v>
      </c>
      <c r="Q2047" s="3" t="str">
        <f t="shared" si="214"/>
        <v/>
      </c>
      <c r="R2047" s="3" t="str">
        <f t="shared" si="215"/>
        <v>ITA-lollo SRL-16</v>
      </c>
      <c r="S2047" s="3" t="str">
        <f t="shared" si="216"/>
        <v>156</v>
      </c>
    </row>
    <row r="2048" spans="1:19" ht="12.75" customHeight="1" x14ac:dyDescent="0.3">
      <c r="A2048" s="2">
        <v>2050</v>
      </c>
      <c r="B2048" s="2" t="s">
        <v>980</v>
      </c>
      <c r="C2048" s="8" t="s">
        <v>8</v>
      </c>
      <c r="D2048" s="2" t="s">
        <v>44</v>
      </c>
      <c r="F2048" s="2">
        <v>10</v>
      </c>
      <c r="G2048" s="3">
        <v>16</v>
      </c>
      <c r="H2048" s="3" t="str">
        <f>IF(E2048="","non terminato","terminato")</f>
        <v>non terminato</v>
      </c>
      <c r="J2048" s="2">
        <v>2050</v>
      </c>
      <c r="K2048" s="2" t="str">
        <f t="shared" si="210"/>
        <v>I6430645</v>
      </c>
      <c r="L2048" s="2" t="str">
        <f t="shared" si="211"/>
        <v>ITA</v>
      </c>
      <c r="M2048" s="2" t="str">
        <f t="shared" si="212"/>
        <v>zan pin SPA</v>
      </c>
      <c r="N2048" s="2" t="str">
        <f t="shared" si="213"/>
        <v/>
      </c>
      <c r="O2048" s="2">
        <v>10</v>
      </c>
      <c r="P2048" s="3">
        <v>16</v>
      </c>
      <c r="Q2048" s="3">
        <f t="shared" si="214"/>
        <v>160</v>
      </c>
      <c r="R2048" s="3" t="str">
        <f t="shared" si="215"/>
        <v>ITA-zan pin SPA-16</v>
      </c>
      <c r="S2048" s="3" t="str">
        <f t="shared" si="216"/>
        <v>430</v>
      </c>
    </row>
    <row r="2049" spans="1:19" ht="12.75" customHeight="1" x14ac:dyDescent="0.3">
      <c r="A2049" s="2">
        <v>2051</v>
      </c>
      <c r="B2049" s="2" t="s">
        <v>980</v>
      </c>
      <c r="C2049" s="8" t="s">
        <v>8</v>
      </c>
      <c r="D2049" s="2" t="s">
        <v>44</v>
      </c>
      <c r="E2049" s="7" t="s">
        <v>10</v>
      </c>
      <c r="F2049" s="2">
        <v>0</v>
      </c>
      <c r="G2049" s="3">
        <v>37</v>
      </c>
      <c r="H2049" s="3" t="s">
        <v>10</v>
      </c>
      <c r="J2049" s="2">
        <v>2051</v>
      </c>
      <c r="K2049" s="2" t="str">
        <f t="shared" si="210"/>
        <v>I6430645</v>
      </c>
      <c r="L2049" s="2" t="str">
        <f t="shared" si="211"/>
        <v>ITA</v>
      </c>
      <c r="M2049" s="2" t="str">
        <f t="shared" si="212"/>
        <v>zan pin SPA</v>
      </c>
      <c r="N2049" s="2" t="str">
        <f t="shared" si="213"/>
        <v>terminato</v>
      </c>
      <c r="O2049" s="2">
        <v>0</v>
      </c>
      <c r="P2049" s="3">
        <v>37</v>
      </c>
      <c r="Q2049" s="3" t="str">
        <f t="shared" si="214"/>
        <v/>
      </c>
      <c r="R2049" s="3" t="str">
        <f t="shared" si="215"/>
        <v>ITA-zan pin SPA-37</v>
      </c>
      <c r="S2049" s="3" t="str">
        <f t="shared" si="216"/>
        <v>430</v>
      </c>
    </row>
    <row r="2050" spans="1:19" ht="12.75" customHeight="1" x14ac:dyDescent="0.3">
      <c r="A2050" s="2">
        <v>2052</v>
      </c>
      <c r="B2050" s="2" t="s">
        <v>980</v>
      </c>
      <c r="C2050" s="8" t="s">
        <v>8</v>
      </c>
      <c r="D2050" s="2" t="s">
        <v>44</v>
      </c>
      <c r="F2050" s="2">
        <v>20</v>
      </c>
      <c r="G2050" s="3">
        <v>13</v>
      </c>
      <c r="H2050" s="3" t="str">
        <f>IF(E2050="","non terminato","terminato")</f>
        <v>non terminato</v>
      </c>
      <c r="J2050" s="2">
        <v>2052</v>
      </c>
      <c r="K2050" s="2" t="str">
        <f t="shared" ref="K2050:K2113" si="217">TRIM(B2050)</f>
        <v>I6430645</v>
      </c>
      <c r="L2050" s="2" t="str">
        <f t="shared" ref="L2050:L2113" si="218">TRIM(C2050)</f>
        <v>ITA</v>
      </c>
      <c r="M2050" s="2" t="str">
        <f t="shared" ref="M2050:M2113" si="219">TRIM(D2050)</f>
        <v>zan pin SPA</v>
      </c>
      <c r="N2050" s="2" t="str">
        <f t="shared" ref="N2050:N2113" si="220">TRIM(E2050)</f>
        <v/>
      </c>
      <c r="O2050" s="2">
        <v>20</v>
      </c>
      <c r="P2050" s="3">
        <v>13</v>
      </c>
      <c r="Q2050" s="3">
        <f t="shared" si="214"/>
        <v>260</v>
      </c>
      <c r="R2050" s="3" t="str">
        <f t="shared" si="215"/>
        <v>ITA-zan pin SPA-13</v>
      </c>
      <c r="S2050" s="3" t="str">
        <f t="shared" si="216"/>
        <v>430</v>
      </c>
    </row>
    <row r="2051" spans="1:19" ht="12.75" customHeight="1" x14ac:dyDescent="0.3">
      <c r="A2051" s="2">
        <v>2053</v>
      </c>
      <c r="B2051" s="2" t="s">
        <v>981</v>
      </c>
      <c r="C2051" s="8" t="s">
        <v>8</v>
      </c>
      <c r="D2051" s="2" t="s">
        <v>9</v>
      </c>
      <c r="F2051" s="2">
        <v>20</v>
      </c>
      <c r="G2051" s="3">
        <v>30</v>
      </c>
      <c r="H2051" s="3" t="str">
        <f>IF(E2051="","non terminato","terminato")</f>
        <v>non terminato</v>
      </c>
      <c r="J2051" s="2">
        <v>2053</v>
      </c>
      <c r="K2051" s="2" t="str">
        <f t="shared" si="217"/>
        <v>M9698792</v>
      </c>
      <c r="L2051" s="2" t="str">
        <f t="shared" si="218"/>
        <v>ITA</v>
      </c>
      <c r="M2051" s="2" t="str">
        <f t="shared" si="219"/>
        <v>SG</v>
      </c>
      <c r="N2051" s="2" t="str">
        <f t="shared" si="220"/>
        <v/>
      </c>
      <c r="O2051" s="2">
        <v>20</v>
      </c>
      <c r="P2051" s="3">
        <v>30</v>
      </c>
      <c r="Q2051" s="3">
        <f t="shared" ref="Q2051:Q2114" si="221">IF(F2051=0,"",F2051*G2051)</f>
        <v>600</v>
      </c>
      <c r="R2051" s="3" t="str">
        <f t="shared" ref="R2051:R2114" si="222">_xlfn.CONCAT(C2051,"-",D2051,"-",G2051)</f>
        <v>ITA-SG-30</v>
      </c>
      <c r="S2051" s="3" t="str">
        <f t="shared" ref="S2051:S2114" si="223">MID(B2051,3,3)</f>
        <v>698</v>
      </c>
    </row>
    <row r="2052" spans="1:19" ht="12.75" customHeight="1" x14ac:dyDescent="0.3">
      <c r="A2052" s="2">
        <v>2054</v>
      </c>
      <c r="B2052" s="2" t="s">
        <v>981</v>
      </c>
      <c r="C2052" s="8" t="s">
        <v>8</v>
      </c>
      <c r="D2052" s="2" t="s">
        <v>9</v>
      </c>
      <c r="E2052" s="7" t="s">
        <v>10</v>
      </c>
      <c r="F2052" s="2">
        <v>0</v>
      </c>
      <c r="G2052" s="3">
        <v>10</v>
      </c>
      <c r="H2052" s="3" t="s">
        <v>10</v>
      </c>
      <c r="J2052" s="2">
        <v>2054</v>
      </c>
      <c r="K2052" s="2" t="str">
        <f t="shared" si="217"/>
        <v>M9698792</v>
      </c>
      <c r="L2052" s="2" t="str">
        <f t="shared" si="218"/>
        <v>ITA</v>
      </c>
      <c r="M2052" s="2" t="str">
        <f t="shared" si="219"/>
        <v>SG</v>
      </c>
      <c r="N2052" s="2" t="str">
        <f t="shared" si="220"/>
        <v>terminato</v>
      </c>
      <c r="O2052" s="2">
        <v>0</v>
      </c>
      <c r="P2052" s="3">
        <v>10</v>
      </c>
      <c r="Q2052" s="3" t="str">
        <f t="shared" si="221"/>
        <v/>
      </c>
      <c r="R2052" s="3" t="str">
        <f t="shared" si="222"/>
        <v>ITA-SG-10</v>
      </c>
      <c r="S2052" s="3" t="str">
        <f t="shared" si="223"/>
        <v>698</v>
      </c>
    </row>
    <row r="2053" spans="1:19" ht="12.75" customHeight="1" x14ac:dyDescent="0.3">
      <c r="A2053" s="2">
        <v>2055</v>
      </c>
      <c r="B2053" s="2" t="s">
        <v>981</v>
      </c>
      <c r="C2053" s="8" t="s">
        <v>8</v>
      </c>
      <c r="D2053" s="2" t="s">
        <v>9</v>
      </c>
      <c r="F2053" s="2">
        <v>10</v>
      </c>
      <c r="G2053" s="3">
        <v>20</v>
      </c>
      <c r="H2053" s="3" t="str">
        <f>IF(E2053="","non terminato","terminato")</f>
        <v>non terminato</v>
      </c>
      <c r="J2053" s="2">
        <v>2055</v>
      </c>
      <c r="K2053" s="2" t="str">
        <f t="shared" si="217"/>
        <v>M9698792</v>
      </c>
      <c r="L2053" s="2" t="str">
        <f t="shared" si="218"/>
        <v>ITA</v>
      </c>
      <c r="M2053" s="2" t="str">
        <f t="shared" si="219"/>
        <v>SG</v>
      </c>
      <c r="N2053" s="2" t="str">
        <f t="shared" si="220"/>
        <v/>
      </c>
      <c r="O2053" s="2">
        <v>10</v>
      </c>
      <c r="P2053" s="3">
        <v>20</v>
      </c>
      <c r="Q2053" s="3">
        <f t="shared" si="221"/>
        <v>200</v>
      </c>
      <c r="R2053" s="3" t="str">
        <f t="shared" si="222"/>
        <v>ITA-SG-20</v>
      </c>
      <c r="S2053" s="3" t="str">
        <f t="shared" si="223"/>
        <v>698</v>
      </c>
    </row>
    <row r="2054" spans="1:19" ht="12.75" customHeight="1" x14ac:dyDescent="0.3">
      <c r="A2054" s="2">
        <v>2056</v>
      </c>
      <c r="B2054" s="2" t="s">
        <v>981</v>
      </c>
      <c r="C2054" s="8" t="s">
        <v>8</v>
      </c>
      <c r="D2054" s="2" t="s">
        <v>9</v>
      </c>
      <c r="F2054" s="2">
        <v>20</v>
      </c>
      <c r="G2054" s="3">
        <v>25</v>
      </c>
      <c r="H2054" s="3" t="str">
        <f>IF(E2054="","non terminato","terminato")</f>
        <v>non terminato</v>
      </c>
      <c r="J2054" s="2">
        <v>2056</v>
      </c>
      <c r="K2054" s="2" t="str">
        <f t="shared" si="217"/>
        <v>M9698792</v>
      </c>
      <c r="L2054" s="2" t="str">
        <f t="shared" si="218"/>
        <v>ITA</v>
      </c>
      <c r="M2054" s="2" t="str">
        <f t="shared" si="219"/>
        <v>SG</v>
      </c>
      <c r="N2054" s="2" t="str">
        <f t="shared" si="220"/>
        <v/>
      </c>
      <c r="O2054" s="2">
        <v>20</v>
      </c>
      <c r="P2054" s="3">
        <v>25</v>
      </c>
      <c r="Q2054" s="3">
        <f t="shared" si="221"/>
        <v>500</v>
      </c>
      <c r="R2054" s="3" t="str">
        <f t="shared" si="222"/>
        <v>ITA-SG-25</v>
      </c>
      <c r="S2054" s="3" t="str">
        <f t="shared" si="223"/>
        <v>698</v>
      </c>
    </row>
    <row r="2055" spans="1:19" ht="12.75" customHeight="1" x14ac:dyDescent="0.3">
      <c r="A2055" s="2">
        <v>2057</v>
      </c>
      <c r="B2055" s="2" t="s">
        <v>982</v>
      </c>
      <c r="C2055" s="8" t="s">
        <v>8</v>
      </c>
      <c r="D2055" s="2" t="s">
        <v>9</v>
      </c>
      <c r="F2055" s="2">
        <v>20</v>
      </c>
      <c r="G2055" s="3">
        <v>36</v>
      </c>
      <c r="H2055" s="3" t="str">
        <f>IF(E2055="","non terminato","terminato")</f>
        <v>non terminato</v>
      </c>
      <c r="J2055" s="2">
        <v>2057</v>
      </c>
      <c r="K2055" s="2" t="str">
        <f t="shared" si="217"/>
        <v>S1528597</v>
      </c>
      <c r="L2055" s="2" t="str">
        <f t="shared" si="218"/>
        <v>ITA</v>
      </c>
      <c r="M2055" s="2" t="str">
        <f t="shared" si="219"/>
        <v>SG</v>
      </c>
      <c r="N2055" s="2" t="str">
        <f t="shared" si="220"/>
        <v/>
      </c>
      <c r="O2055" s="2">
        <v>20</v>
      </c>
      <c r="P2055" s="3">
        <v>36</v>
      </c>
      <c r="Q2055" s="3">
        <f t="shared" si="221"/>
        <v>720</v>
      </c>
      <c r="R2055" s="3" t="str">
        <f t="shared" si="222"/>
        <v>ITA-SG-36</v>
      </c>
      <c r="S2055" s="3" t="str">
        <f t="shared" si="223"/>
        <v>528</v>
      </c>
    </row>
    <row r="2056" spans="1:19" ht="12.75" customHeight="1" x14ac:dyDescent="0.3">
      <c r="A2056" s="2">
        <v>2058</v>
      </c>
      <c r="B2056" s="2" t="s">
        <v>982</v>
      </c>
      <c r="C2056" s="8" t="s">
        <v>8</v>
      </c>
      <c r="D2056" s="2" t="s">
        <v>9</v>
      </c>
      <c r="F2056" s="2">
        <v>10</v>
      </c>
      <c r="G2056" s="3">
        <v>20</v>
      </c>
      <c r="H2056" s="3" t="str">
        <f>IF(E2056="","non terminato","terminato")</f>
        <v>non terminato</v>
      </c>
      <c r="J2056" s="2">
        <v>2058</v>
      </c>
      <c r="K2056" s="2" t="str">
        <f t="shared" si="217"/>
        <v>S1528597</v>
      </c>
      <c r="L2056" s="2" t="str">
        <f t="shared" si="218"/>
        <v>ITA</v>
      </c>
      <c r="M2056" s="2" t="str">
        <f t="shared" si="219"/>
        <v>SG</v>
      </c>
      <c r="N2056" s="2" t="str">
        <f t="shared" si="220"/>
        <v/>
      </c>
      <c r="O2056" s="2">
        <v>10</v>
      </c>
      <c r="P2056" s="3">
        <v>20</v>
      </c>
      <c r="Q2056" s="3">
        <f t="shared" si="221"/>
        <v>200</v>
      </c>
      <c r="R2056" s="3" t="str">
        <f t="shared" si="222"/>
        <v>ITA-SG-20</v>
      </c>
      <c r="S2056" s="3" t="str">
        <f t="shared" si="223"/>
        <v>528</v>
      </c>
    </row>
    <row r="2057" spans="1:19" ht="12.75" customHeight="1" x14ac:dyDescent="0.3">
      <c r="A2057" s="2">
        <v>2059</v>
      </c>
      <c r="B2057" s="2" t="s">
        <v>982</v>
      </c>
      <c r="C2057" s="8" t="s">
        <v>8</v>
      </c>
      <c r="D2057" s="2" t="s">
        <v>9</v>
      </c>
      <c r="E2057" s="7" t="s">
        <v>10</v>
      </c>
      <c r="F2057" s="2">
        <v>0</v>
      </c>
      <c r="G2057" s="3">
        <v>19</v>
      </c>
      <c r="H2057" s="3" t="s">
        <v>10</v>
      </c>
      <c r="J2057" s="2">
        <v>2059</v>
      </c>
      <c r="K2057" s="2" t="str">
        <f t="shared" si="217"/>
        <v>S1528597</v>
      </c>
      <c r="L2057" s="2" t="str">
        <f t="shared" si="218"/>
        <v>ITA</v>
      </c>
      <c r="M2057" s="2" t="str">
        <f t="shared" si="219"/>
        <v>SG</v>
      </c>
      <c r="N2057" s="2" t="str">
        <f t="shared" si="220"/>
        <v>terminato</v>
      </c>
      <c r="O2057" s="2">
        <v>0</v>
      </c>
      <c r="P2057" s="3">
        <v>19</v>
      </c>
      <c r="Q2057" s="3" t="str">
        <f t="shared" si="221"/>
        <v/>
      </c>
      <c r="R2057" s="3" t="str">
        <f t="shared" si="222"/>
        <v>ITA-SG-19</v>
      </c>
      <c r="S2057" s="3" t="str">
        <f t="shared" si="223"/>
        <v>528</v>
      </c>
    </row>
    <row r="2058" spans="1:19" ht="12.75" customHeight="1" x14ac:dyDescent="0.3">
      <c r="A2058" s="2">
        <v>2060</v>
      </c>
      <c r="B2058" s="2" t="s">
        <v>983</v>
      </c>
      <c r="C2058" s="8" t="s">
        <v>8</v>
      </c>
      <c r="D2058" s="2" t="s">
        <v>44</v>
      </c>
      <c r="F2058" s="2">
        <v>10</v>
      </c>
      <c r="G2058" s="3">
        <v>23</v>
      </c>
      <c r="H2058" s="3" t="str">
        <f>IF(E2058="","non terminato","terminato")</f>
        <v>non terminato</v>
      </c>
      <c r="J2058" s="2">
        <v>2060</v>
      </c>
      <c r="K2058" s="2" t="str">
        <f t="shared" si="217"/>
        <v>A0790206</v>
      </c>
      <c r="L2058" s="2" t="str">
        <f t="shared" si="218"/>
        <v>ITA</v>
      </c>
      <c r="M2058" s="2" t="str">
        <f t="shared" si="219"/>
        <v>zan pin SPA</v>
      </c>
      <c r="N2058" s="2" t="str">
        <f t="shared" si="220"/>
        <v/>
      </c>
      <c r="O2058" s="2">
        <v>10</v>
      </c>
      <c r="P2058" s="3">
        <v>23</v>
      </c>
      <c r="Q2058" s="3">
        <f t="shared" si="221"/>
        <v>230</v>
      </c>
      <c r="R2058" s="3" t="str">
        <f t="shared" si="222"/>
        <v>ITA-zan pin SPA-23</v>
      </c>
      <c r="S2058" s="3" t="str">
        <f t="shared" si="223"/>
        <v>790</v>
      </c>
    </row>
    <row r="2059" spans="1:19" ht="12.75" customHeight="1" x14ac:dyDescent="0.3">
      <c r="A2059" s="2">
        <v>2061</v>
      </c>
      <c r="B2059" s="2" t="s">
        <v>983</v>
      </c>
      <c r="C2059" s="8" t="s">
        <v>8</v>
      </c>
      <c r="D2059" s="2" t="s">
        <v>44</v>
      </c>
      <c r="E2059" s="7" t="s">
        <v>10</v>
      </c>
      <c r="F2059" s="2">
        <v>0</v>
      </c>
      <c r="G2059" s="3">
        <v>10</v>
      </c>
      <c r="H2059" s="3" t="s">
        <v>10</v>
      </c>
      <c r="J2059" s="2">
        <v>2061</v>
      </c>
      <c r="K2059" s="2" t="str">
        <f t="shared" si="217"/>
        <v>A0790206</v>
      </c>
      <c r="L2059" s="2" t="str">
        <f t="shared" si="218"/>
        <v>ITA</v>
      </c>
      <c r="M2059" s="2" t="str">
        <f t="shared" si="219"/>
        <v>zan pin SPA</v>
      </c>
      <c r="N2059" s="2" t="str">
        <f t="shared" si="220"/>
        <v>terminato</v>
      </c>
      <c r="O2059" s="2">
        <v>0</v>
      </c>
      <c r="P2059" s="3">
        <v>10</v>
      </c>
      <c r="Q2059" s="3" t="str">
        <f t="shared" si="221"/>
        <v/>
      </c>
      <c r="R2059" s="3" t="str">
        <f t="shared" si="222"/>
        <v>ITA-zan pin SPA-10</v>
      </c>
      <c r="S2059" s="3" t="str">
        <f t="shared" si="223"/>
        <v>790</v>
      </c>
    </row>
    <row r="2060" spans="1:19" ht="12.75" customHeight="1" x14ac:dyDescent="0.3">
      <c r="A2060" s="2">
        <v>2062</v>
      </c>
      <c r="B2060" s="2" t="s">
        <v>983</v>
      </c>
      <c r="C2060" s="8" t="s">
        <v>8</v>
      </c>
      <c r="D2060" s="2" t="s">
        <v>44</v>
      </c>
      <c r="F2060" s="2">
        <v>20</v>
      </c>
      <c r="G2060" s="3">
        <v>21</v>
      </c>
      <c r="H2060" s="3" t="str">
        <f>IF(E2060="","non terminato","terminato")</f>
        <v>non terminato</v>
      </c>
      <c r="J2060" s="2">
        <v>2062</v>
      </c>
      <c r="K2060" s="2" t="str">
        <f t="shared" si="217"/>
        <v>A0790206</v>
      </c>
      <c r="L2060" s="2" t="str">
        <f t="shared" si="218"/>
        <v>ITA</v>
      </c>
      <c r="M2060" s="2" t="str">
        <f t="shared" si="219"/>
        <v>zan pin SPA</v>
      </c>
      <c r="N2060" s="2" t="str">
        <f t="shared" si="220"/>
        <v/>
      </c>
      <c r="O2060" s="2">
        <v>20</v>
      </c>
      <c r="P2060" s="3">
        <v>21</v>
      </c>
      <c r="Q2060" s="3">
        <f t="shared" si="221"/>
        <v>420</v>
      </c>
      <c r="R2060" s="3" t="str">
        <f t="shared" si="222"/>
        <v>ITA-zan pin SPA-21</v>
      </c>
      <c r="S2060" s="3" t="str">
        <f t="shared" si="223"/>
        <v>790</v>
      </c>
    </row>
    <row r="2061" spans="1:19" ht="12.75" customHeight="1" x14ac:dyDescent="0.3">
      <c r="A2061" s="2">
        <v>2063</v>
      </c>
      <c r="B2061" s="2" t="s">
        <v>984</v>
      </c>
      <c r="C2061" s="8" t="s">
        <v>8</v>
      </c>
      <c r="D2061" s="2" t="s">
        <v>177</v>
      </c>
      <c r="E2061" s="7" t="s">
        <v>10</v>
      </c>
      <c r="F2061" s="2">
        <v>0</v>
      </c>
      <c r="G2061" s="3">
        <v>28</v>
      </c>
      <c r="H2061" s="3" t="s">
        <v>10</v>
      </c>
      <c r="J2061" s="2">
        <v>2063</v>
      </c>
      <c r="K2061" s="2" t="str">
        <f t="shared" si="217"/>
        <v>M2203638</v>
      </c>
      <c r="L2061" s="2" t="str">
        <f t="shared" si="218"/>
        <v>ITA</v>
      </c>
      <c r="M2061" s="2" t="str">
        <f t="shared" si="219"/>
        <v>mull</v>
      </c>
      <c r="N2061" s="2" t="str">
        <f t="shared" si="220"/>
        <v>terminato</v>
      </c>
      <c r="O2061" s="2">
        <v>0</v>
      </c>
      <c r="P2061" s="3">
        <v>28</v>
      </c>
      <c r="Q2061" s="3" t="str">
        <f t="shared" si="221"/>
        <v/>
      </c>
      <c r="R2061" s="3" t="str">
        <f t="shared" si="222"/>
        <v>ITA-mull-28</v>
      </c>
      <c r="S2061" s="3" t="str">
        <f t="shared" si="223"/>
        <v>203</v>
      </c>
    </row>
    <row r="2062" spans="1:19" ht="12.75" customHeight="1" x14ac:dyDescent="0.3">
      <c r="A2062" s="2">
        <v>2064</v>
      </c>
      <c r="B2062" s="2" t="s">
        <v>984</v>
      </c>
      <c r="C2062" s="8" t="s">
        <v>8</v>
      </c>
      <c r="D2062" s="2" t="s">
        <v>177</v>
      </c>
      <c r="F2062" s="2">
        <v>10</v>
      </c>
      <c r="G2062" s="3">
        <v>33</v>
      </c>
      <c r="H2062" s="3" t="str">
        <f>IF(E2062="","non terminato","terminato")</f>
        <v>non terminato</v>
      </c>
      <c r="J2062" s="2">
        <v>2064</v>
      </c>
      <c r="K2062" s="2" t="str">
        <f t="shared" si="217"/>
        <v>M2203638</v>
      </c>
      <c r="L2062" s="2" t="str">
        <f t="shared" si="218"/>
        <v>ITA</v>
      </c>
      <c r="M2062" s="2" t="str">
        <f t="shared" si="219"/>
        <v>mull</v>
      </c>
      <c r="N2062" s="2" t="str">
        <f t="shared" si="220"/>
        <v/>
      </c>
      <c r="O2062" s="2">
        <v>10</v>
      </c>
      <c r="P2062" s="3">
        <v>33</v>
      </c>
      <c r="Q2062" s="3">
        <f t="shared" si="221"/>
        <v>330</v>
      </c>
      <c r="R2062" s="3" t="str">
        <f t="shared" si="222"/>
        <v>ITA-mull-33</v>
      </c>
      <c r="S2062" s="3" t="str">
        <f t="shared" si="223"/>
        <v>203</v>
      </c>
    </row>
    <row r="2063" spans="1:19" ht="12.75" customHeight="1" x14ac:dyDescent="0.3">
      <c r="A2063" s="2">
        <v>2067</v>
      </c>
      <c r="B2063" s="2" t="s">
        <v>985</v>
      </c>
      <c r="C2063" s="8" t="s">
        <v>8</v>
      </c>
      <c r="D2063" s="2" t="s">
        <v>72</v>
      </c>
      <c r="E2063" s="7" t="s">
        <v>10</v>
      </c>
      <c r="F2063" s="2">
        <v>0</v>
      </c>
      <c r="G2063" s="3">
        <v>18</v>
      </c>
      <c r="H2063" s="3" t="s">
        <v>10</v>
      </c>
      <c r="J2063" s="2">
        <v>2067</v>
      </c>
      <c r="K2063" s="2" t="str">
        <f t="shared" si="217"/>
        <v>G2902549</v>
      </c>
      <c r="L2063" s="2" t="str">
        <f t="shared" si="218"/>
        <v>ITA</v>
      </c>
      <c r="M2063" s="2" t="str">
        <f t="shared" si="219"/>
        <v>lollo SRL</v>
      </c>
      <c r="N2063" s="2" t="str">
        <f t="shared" si="220"/>
        <v>terminato</v>
      </c>
      <c r="O2063" s="2">
        <v>0</v>
      </c>
      <c r="P2063" s="3">
        <v>18</v>
      </c>
      <c r="Q2063" s="3" t="str">
        <f t="shared" si="221"/>
        <v/>
      </c>
      <c r="R2063" s="3" t="str">
        <f t="shared" si="222"/>
        <v>ITA-lollo SRL-18</v>
      </c>
      <c r="S2063" s="3" t="str">
        <f t="shared" si="223"/>
        <v>902</v>
      </c>
    </row>
    <row r="2064" spans="1:19" ht="12.75" customHeight="1" x14ac:dyDescent="0.3">
      <c r="A2064" s="2">
        <v>2068</v>
      </c>
      <c r="B2064" s="2" t="s">
        <v>986</v>
      </c>
      <c r="C2064" s="8" t="s">
        <v>8</v>
      </c>
      <c r="D2064" s="2" t="s">
        <v>94</v>
      </c>
      <c r="E2064" s="7" t="s">
        <v>10</v>
      </c>
      <c r="F2064" s="2">
        <v>0</v>
      </c>
      <c r="G2064" s="3">
        <v>23</v>
      </c>
      <c r="H2064" s="3" t="s">
        <v>10</v>
      </c>
      <c r="J2064" s="2">
        <v>2068</v>
      </c>
      <c r="K2064" s="2" t="str">
        <f t="shared" si="217"/>
        <v>M4175624</v>
      </c>
      <c r="L2064" s="2" t="str">
        <f t="shared" si="218"/>
        <v>ITA</v>
      </c>
      <c r="M2064" s="2" t="str">
        <f t="shared" si="219"/>
        <v>zan SPA</v>
      </c>
      <c r="N2064" s="2" t="str">
        <f t="shared" si="220"/>
        <v>terminato</v>
      </c>
      <c r="O2064" s="2">
        <v>0</v>
      </c>
      <c r="P2064" s="3">
        <v>23</v>
      </c>
      <c r="Q2064" s="3" t="str">
        <f t="shared" si="221"/>
        <v/>
      </c>
      <c r="R2064" s="3" t="str">
        <f t="shared" si="222"/>
        <v>ITA-zan SPA-23</v>
      </c>
      <c r="S2064" s="3" t="str">
        <f t="shared" si="223"/>
        <v>175</v>
      </c>
    </row>
    <row r="2065" spans="1:19" ht="12.75" customHeight="1" x14ac:dyDescent="0.3">
      <c r="A2065" s="2">
        <v>2069</v>
      </c>
      <c r="B2065" s="2" t="s">
        <v>986</v>
      </c>
      <c r="C2065" s="8" t="s">
        <v>8</v>
      </c>
      <c r="D2065" s="2" t="s">
        <v>94</v>
      </c>
      <c r="F2065" s="2">
        <v>30</v>
      </c>
      <c r="G2065" s="3">
        <v>14</v>
      </c>
      <c r="H2065" s="3" t="str">
        <f>IF(E2065="","non terminato","terminato")</f>
        <v>non terminato</v>
      </c>
      <c r="J2065" s="2">
        <v>2069</v>
      </c>
      <c r="K2065" s="2" t="str">
        <f t="shared" si="217"/>
        <v>M4175624</v>
      </c>
      <c r="L2065" s="2" t="str">
        <f t="shared" si="218"/>
        <v>ITA</v>
      </c>
      <c r="M2065" s="2" t="str">
        <f t="shared" si="219"/>
        <v>zan SPA</v>
      </c>
      <c r="N2065" s="2" t="str">
        <f t="shared" si="220"/>
        <v/>
      </c>
      <c r="O2065" s="2">
        <v>30</v>
      </c>
      <c r="P2065" s="3">
        <v>14</v>
      </c>
      <c r="Q2065" s="3">
        <f t="shared" si="221"/>
        <v>420</v>
      </c>
      <c r="R2065" s="3" t="str">
        <f t="shared" si="222"/>
        <v>ITA-zan SPA-14</v>
      </c>
      <c r="S2065" s="3" t="str">
        <f t="shared" si="223"/>
        <v>175</v>
      </c>
    </row>
    <row r="2066" spans="1:19" ht="12.75" customHeight="1" x14ac:dyDescent="0.3">
      <c r="A2066" s="2">
        <v>2070</v>
      </c>
      <c r="B2066" s="2" t="s">
        <v>986</v>
      </c>
      <c r="C2066" s="8" t="s">
        <v>8</v>
      </c>
      <c r="D2066" s="2" t="s">
        <v>94</v>
      </c>
      <c r="F2066" s="2">
        <v>10</v>
      </c>
      <c r="G2066" s="3">
        <v>11</v>
      </c>
      <c r="H2066" s="3" t="str">
        <f>IF(E2066="","non terminato","terminato")</f>
        <v>non terminato</v>
      </c>
      <c r="J2066" s="2">
        <v>2070</v>
      </c>
      <c r="K2066" s="2" t="str">
        <f t="shared" si="217"/>
        <v>M4175624</v>
      </c>
      <c r="L2066" s="2" t="str">
        <f t="shared" si="218"/>
        <v>ITA</v>
      </c>
      <c r="M2066" s="2" t="str">
        <f t="shared" si="219"/>
        <v>zan SPA</v>
      </c>
      <c r="N2066" s="2" t="str">
        <f t="shared" si="220"/>
        <v/>
      </c>
      <c r="O2066" s="2">
        <v>10</v>
      </c>
      <c r="P2066" s="3">
        <v>11</v>
      </c>
      <c r="Q2066" s="3">
        <f t="shared" si="221"/>
        <v>110</v>
      </c>
      <c r="R2066" s="3" t="str">
        <f t="shared" si="222"/>
        <v>ITA-zan SPA-11</v>
      </c>
      <c r="S2066" s="3" t="str">
        <f t="shared" si="223"/>
        <v>175</v>
      </c>
    </row>
    <row r="2067" spans="1:19" ht="12.75" customHeight="1" x14ac:dyDescent="0.3">
      <c r="A2067" s="2">
        <v>2071</v>
      </c>
      <c r="B2067" s="2" t="s">
        <v>987</v>
      </c>
      <c r="C2067" s="8" t="s">
        <v>8</v>
      </c>
      <c r="D2067" s="2" t="s">
        <v>9</v>
      </c>
      <c r="E2067" s="7" t="s">
        <v>10</v>
      </c>
      <c r="F2067" s="2">
        <v>0</v>
      </c>
      <c r="G2067" s="3">
        <v>16</v>
      </c>
      <c r="H2067" s="3" t="s">
        <v>10</v>
      </c>
      <c r="J2067" s="2">
        <v>2071</v>
      </c>
      <c r="K2067" s="2" t="str">
        <f t="shared" si="217"/>
        <v>G0096197</v>
      </c>
      <c r="L2067" s="2" t="str">
        <f t="shared" si="218"/>
        <v>ITA</v>
      </c>
      <c r="M2067" s="2" t="str">
        <f t="shared" si="219"/>
        <v>SG</v>
      </c>
      <c r="N2067" s="2" t="str">
        <f t="shared" si="220"/>
        <v>terminato</v>
      </c>
      <c r="O2067" s="2">
        <v>0</v>
      </c>
      <c r="P2067" s="3">
        <v>16</v>
      </c>
      <c r="Q2067" s="3" t="str">
        <f t="shared" si="221"/>
        <v/>
      </c>
      <c r="R2067" s="3" t="str">
        <f t="shared" si="222"/>
        <v>ITA-SG-16</v>
      </c>
      <c r="S2067" s="3" t="str">
        <f t="shared" si="223"/>
        <v>096</v>
      </c>
    </row>
    <row r="2068" spans="1:19" ht="12.75" customHeight="1" x14ac:dyDescent="0.3">
      <c r="A2068" s="2">
        <v>2072</v>
      </c>
      <c r="B2068" s="2" t="s">
        <v>988</v>
      </c>
      <c r="C2068" s="8" t="s">
        <v>8</v>
      </c>
      <c r="D2068" s="2" t="s">
        <v>44</v>
      </c>
      <c r="E2068" s="7" t="s">
        <v>10</v>
      </c>
      <c r="F2068" s="2">
        <v>0</v>
      </c>
      <c r="G2068" s="3">
        <v>10</v>
      </c>
      <c r="H2068" s="3" t="s">
        <v>10</v>
      </c>
      <c r="J2068" s="2">
        <v>2072</v>
      </c>
      <c r="K2068" s="2" t="str">
        <f t="shared" si="217"/>
        <v>N2956556</v>
      </c>
      <c r="L2068" s="2" t="str">
        <f t="shared" si="218"/>
        <v>ITA</v>
      </c>
      <c r="M2068" s="2" t="str">
        <f t="shared" si="219"/>
        <v>zan pin SPA</v>
      </c>
      <c r="N2068" s="2" t="str">
        <f t="shared" si="220"/>
        <v>terminato</v>
      </c>
      <c r="O2068" s="2">
        <v>0</v>
      </c>
      <c r="P2068" s="3">
        <v>10</v>
      </c>
      <c r="Q2068" s="3" t="str">
        <f t="shared" si="221"/>
        <v/>
      </c>
      <c r="R2068" s="3" t="str">
        <f t="shared" si="222"/>
        <v>ITA-zan pin SPA-10</v>
      </c>
      <c r="S2068" s="3" t="str">
        <f t="shared" si="223"/>
        <v>956</v>
      </c>
    </row>
    <row r="2069" spans="1:19" ht="12.75" customHeight="1" x14ac:dyDescent="0.3">
      <c r="A2069" s="2">
        <v>2073</v>
      </c>
      <c r="B2069" s="2" t="s">
        <v>988</v>
      </c>
      <c r="C2069" s="8" t="s">
        <v>8</v>
      </c>
      <c r="D2069" s="2" t="s">
        <v>44</v>
      </c>
      <c r="F2069" s="2">
        <v>10</v>
      </c>
      <c r="G2069" s="3">
        <v>26</v>
      </c>
      <c r="H2069" s="3" t="str">
        <f>IF(E2069="","non terminato","terminato")</f>
        <v>non terminato</v>
      </c>
      <c r="J2069" s="2">
        <v>2073</v>
      </c>
      <c r="K2069" s="2" t="str">
        <f t="shared" si="217"/>
        <v>N2956556</v>
      </c>
      <c r="L2069" s="2" t="str">
        <f t="shared" si="218"/>
        <v>ITA</v>
      </c>
      <c r="M2069" s="2" t="str">
        <f t="shared" si="219"/>
        <v>zan pin SPA</v>
      </c>
      <c r="N2069" s="2" t="str">
        <f t="shared" si="220"/>
        <v/>
      </c>
      <c r="O2069" s="2">
        <v>10</v>
      </c>
      <c r="P2069" s="3">
        <v>26</v>
      </c>
      <c r="Q2069" s="3">
        <f t="shared" si="221"/>
        <v>260</v>
      </c>
      <c r="R2069" s="3" t="str">
        <f t="shared" si="222"/>
        <v>ITA-zan pin SPA-26</v>
      </c>
      <c r="S2069" s="3" t="str">
        <f t="shared" si="223"/>
        <v>956</v>
      </c>
    </row>
    <row r="2070" spans="1:19" ht="12.75" customHeight="1" x14ac:dyDescent="0.3">
      <c r="A2070" s="2">
        <v>2074</v>
      </c>
      <c r="B2070" s="2" t="s">
        <v>988</v>
      </c>
      <c r="C2070" s="8" t="s">
        <v>8</v>
      </c>
      <c r="D2070" s="2" t="s">
        <v>44</v>
      </c>
      <c r="F2070" s="2">
        <v>20</v>
      </c>
      <c r="G2070" s="3">
        <v>15</v>
      </c>
      <c r="H2070" s="3" t="str">
        <f>IF(E2070="","non terminato","terminato")</f>
        <v>non terminato</v>
      </c>
      <c r="J2070" s="2">
        <v>2074</v>
      </c>
      <c r="K2070" s="2" t="str">
        <f t="shared" si="217"/>
        <v>N2956556</v>
      </c>
      <c r="L2070" s="2" t="str">
        <f t="shared" si="218"/>
        <v>ITA</v>
      </c>
      <c r="M2070" s="2" t="str">
        <f t="shared" si="219"/>
        <v>zan pin SPA</v>
      </c>
      <c r="N2070" s="2" t="str">
        <f t="shared" si="220"/>
        <v/>
      </c>
      <c r="O2070" s="2">
        <v>20</v>
      </c>
      <c r="P2070" s="3">
        <v>15</v>
      </c>
      <c r="Q2070" s="3">
        <f t="shared" si="221"/>
        <v>300</v>
      </c>
      <c r="R2070" s="3" t="str">
        <f t="shared" si="222"/>
        <v>ITA-zan pin SPA-15</v>
      </c>
      <c r="S2070" s="3" t="str">
        <f t="shared" si="223"/>
        <v>956</v>
      </c>
    </row>
    <row r="2071" spans="1:19" ht="12.75" customHeight="1" x14ac:dyDescent="0.3">
      <c r="A2071" s="2">
        <v>2075</v>
      </c>
      <c r="B2071" s="2" t="s">
        <v>988</v>
      </c>
      <c r="C2071" s="8" t="s">
        <v>8</v>
      </c>
      <c r="D2071" s="2" t="s">
        <v>44</v>
      </c>
      <c r="F2071" s="2">
        <v>30</v>
      </c>
      <c r="G2071" s="3">
        <v>23</v>
      </c>
      <c r="H2071" s="3" t="str">
        <f>IF(E2071="","non terminato","terminato")</f>
        <v>non terminato</v>
      </c>
      <c r="J2071" s="2">
        <v>2075</v>
      </c>
      <c r="K2071" s="2" t="str">
        <f t="shared" si="217"/>
        <v>N2956556</v>
      </c>
      <c r="L2071" s="2" t="str">
        <f t="shared" si="218"/>
        <v>ITA</v>
      </c>
      <c r="M2071" s="2" t="str">
        <f t="shared" si="219"/>
        <v>zan pin SPA</v>
      </c>
      <c r="N2071" s="2" t="str">
        <f t="shared" si="220"/>
        <v/>
      </c>
      <c r="O2071" s="2">
        <v>30</v>
      </c>
      <c r="P2071" s="3">
        <v>23</v>
      </c>
      <c r="Q2071" s="3">
        <f t="shared" si="221"/>
        <v>690</v>
      </c>
      <c r="R2071" s="3" t="str">
        <f t="shared" si="222"/>
        <v>ITA-zan pin SPA-23</v>
      </c>
      <c r="S2071" s="3" t="str">
        <f t="shared" si="223"/>
        <v>956</v>
      </c>
    </row>
    <row r="2072" spans="1:19" ht="12.75" customHeight="1" x14ac:dyDescent="0.3">
      <c r="A2072" s="2">
        <v>2076</v>
      </c>
      <c r="B2072" s="2" t="s">
        <v>989</v>
      </c>
      <c r="C2072" s="8" t="s">
        <v>8</v>
      </c>
      <c r="D2072" s="2" t="s">
        <v>62</v>
      </c>
      <c r="E2072" s="7" t="s">
        <v>10</v>
      </c>
      <c r="F2072" s="2">
        <v>0</v>
      </c>
      <c r="G2072" s="3">
        <v>31</v>
      </c>
      <c r="H2072" s="3" t="s">
        <v>10</v>
      </c>
      <c r="J2072" s="2">
        <v>2076</v>
      </c>
      <c r="K2072" s="2" t="str">
        <f t="shared" si="217"/>
        <v>L7856982</v>
      </c>
      <c r="L2072" s="2" t="str">
        <f t="shared" si="218"/>
        <v>ITA</v>
      </c>
      <c r="M2072" s="2" t="str">
        <f t="shared" si="219"/>
        <v>zan PAM</v>
      </c>
      <c r="N2072" s="2" t="str">
        <f t="shared" si="220"/>
        <v>terminato</v>
      </c>
      <c r="O2072" s="2">
        <v>0</v>
      </c>
      <c r="P2072" s="3">
        <v>31</v>
      </c>
      <c r="Q2072" s="3" t="str">
        <f t="shared" si="221"/>
        <v/>
      </c>
      <c r="R2072" s="3" t="str">
        <f t="shared" si="222"/>
        <v>ITA-zan PAM-31</v>
      </c>
      <c r="S2072" s="3" t="str">
        <f t="shared" si="223"/>
        <v>856</v>
      </c>
    </row>
    <row r="2073" spans="1:19" ht="12.75" customHeight="1" x14ac:dyDescent="0.3">
      <c r="A2073" s="2">
        <v>2077</v>
      </c>
      <c r="B2073" s="2" t="s">
        <v>989</v>
      </c>
      <c r="C2073" s="8" t="s">
        <v>8</v>
      </c>
      <c r="D2073" s="2" t="s">
        <v>62</v>
      </c>
      <c r="F2073" s="2">
        <v>30</v>
      </c>
      <c r="G2073" s="3">
        <v>37</v>
      </c>
      <c r="H2073" s="3" t="str">
        <f>IF(E2073="","non terminato","terminato")</f>
        <v>non terminato</v>
      </c>
      <c r="J2073" s="2">
        <v>2077</v>
      </c>
      <c r="K2073" s="2" t="str">
        <f t="shared" si="217"/>
        <v>L7856982</v>
      </c>
      <c r="L2073" s="2" t="str">
        <f t="shared" si="218"/>
        <v>ITA</v>
      </c>
      <c r="M2073" s="2" t="str">
        <f t="shared" si="219"/>
        <v>zan PAM</v>
      </c>
      <c r="N2073" s="2" t="str">
        <f t="shared" si="220"/>
        <v/>
      </c>
      <c r="O2073" s="2">
        <v>30</v>
      </c>
      <c r="P2073" s="3">
        <v>37</v>
      </c>
      <c r="Q2073" s="3">
        <f t="shared" si="221"/>
        <v>1110</v>
      </c>
      <c r="R2073" s="3" t="str">
        <f t="shared" si="222"/>
        <v>ITA-zan PAM-37</v>
      </c>
      <c r="S2073" s="3" t="str">
        <f t="shared" si="223"/>
        <v>856</v>
      </c>
    </row>
    <row r="2074" spans="1:19" ht="12.75" customHeight="1" x14ac:dyDescent="0.3">
      <c r="A2074" s="2">
        <v>2078</v>
      </c>
      <c r="B2074" s="2" t="s">
        <v>990</v>
      </c>
      <c r="C2074" s="2" t="s">
        <v>80</v>
      </c>
      <c r="D2074" s="2" t="s">
        <v>81</v>
      </c>
      <c r="F2074" s="2">
        <v>10</v>
      </c>
      <c r="G2074" s="3">
        <v>23</v>
      </c>
      <c r="H2074" s="3" t="str">
        <f>IF(E2074="","non terminato","terminato")</f>
        <v>non terminato</v>
      </c>
      <c r="J2074" s="2">
        <v>2078</v>
      </c>
      <c r="K2074" s="2" t="str">
        <f t="shared" si="217"/>
        <v>D2416556</v>
      </c>
      <c r="L2074" s="2" t="str">
        <f t="shared" si="218"/>
        <v>GRC</v>
      </c>
      <c r="M2074" s="2" t="str">
        <f t="shared" si="219"/>
        <v>zan ABEE</v>
      </c>
      <c r="N2074" s="2" t="str">
        <f t="shared" si="220"/>
        <v/>
      </c>
      <c r="O2074" s="2">
        <v>10</v>
      </c>
      <c r="P2074" s="3">
        <v>23</v>
      </c>
      <c r="Q2074" s="3">
        <f t="shared" si="221"/>
        <v>230</v>
      </c>
      <c r="R2074" s="3" t="str">
        <f t="shared" si="222"/>
        <v>GRC-zan ABEE-23</v>
      </c>
      <c r="S2074" s="3" t="str">
        <f t="shared" si="223"/>
        <v>416</v>
      </c>
    </row>
    <row r="2075" spans="1:19" ht="12.75" customHeight="1" x14ac:dyDescent="0.3">
      <c r="A2075" s="2">
        <v>2079</v>
      </c>
      <c r="B2075" s="2" t="s">
        <v>990</v>
      </c>
      <c r="C2075" s="2" t="s">
        <v>80</v>
      </c>
      <c r="D2075" s="2" t="s">
        <v>81</v>
      </c>
      <c r="F2075" s="2">
        <v>30</v>
      </c>
      <c r="G2075" s="3">
        <v>36</v>
      </c>
      <c r="H2075" s="3" t="str">
        <f>IF(E2075="","non terminato","terminato")</f>
        <v>non terminato</v>
      </c>
      <c r="J2075" s="2">
        <v>2079</v>
      </c>
      <c r="K2075" s="2" t="str">
        <f t="shared" si="217"/>
        <v>D2416556</v>
      </c>
      <c r="L2075" s="2" t="str">
        <f t="shared" si="218"/>
        <v>GRC</v>
      </c>
      <c r="M2075" s="2" t="str">
        <f t="shared" si="219"/>
        <v>zan ABEE</v>
      </c>
      <c r="N2075" s="2" t="str">
        <f t="shared" si="220"/>
        <v/>
      </c>
      <c r="O2075" s="2">
        <v>30</v>
      </c>
      <c r="P2075" s="3">
        <v>36</v>
      </c>
      <c r="Q2075" s="3">
        <f t="shared" si="221"/>
        <v>1080</v>
      </c>
      <c r="R2075" s="3" t="str">
        <f t="shared" si="222"/>
        <v>GRC-zan ABEE-36</v>
      </c>
      <c r="S2075" s="3" t="str">
        <f t="shared" si="223"/>
        <v>416</v>
      </c>
    </row>
    <row r="2076" spans="1:19" ht="12.75" customHeight="1" x14ac:dyDescent="0.3">
      <c r="A2076" s="2">
        <v>2080</v>
      </c>
      <c r="B2076" s="2" t="s">
        <v>990</v>
      </c>
      <c r="C2076" s="2" t="s">
        <v>80</v>
      </c>
      <c r="D2076" s="2" t="s">
        <v>81</v>
      </c>
      <c r="E2076" s="7" t="s">
        <v>10</v>
      </c>
      <c r="F2076" s="2">
        <v>0</v>
      </c>
      <c r="G2076" s="3">
        <v>34</v>
      </c>
      <c r="H2076" s="3" t="s">
        <v>10</v>
      </c>
      <c r="J2076" s="2">
        <v>2080</v>
      </c>
      <c r="K2076" s="2" t="str">
        <f t="shared" si="217"/>
        <v>D2416556</v>
      </c>
      <c r="L2076" s="2" t="str">
        <f t="shared" si="218"/>
        <v>GRC</v>
      </c>
      <c r="M2076" s="2" t="str">
        <f t="shared" si="219"/>
        <v>zan ABEE</v>
      </c>
      <c r="N2076" s="2" t="str">
        <f t="shared" si="220"/>
        <v>terminato</v>
      </c>
      <c r="O2076" s="2">
        <v>0</v>
      </c>
      <c r="P2076" s="3">
        <v>34</v>
      </c>
      <c r="Q2076" s="3" t="str">
        <f t="shared" si="221"/>
        <v/>
      </c>
      <c r="R2076" s="3" t="str">
        <f t="shared" si="222"/>
        <v>GRC-zan ABEE-34</v>
      </c>
      <c r="S2076" s="3" t="str">
        <f t="shared" si="223"/>
        <v>416</v>
      </c>
    </row>
    <row r="2077" spans="1:19" ht="12.75" customHeight="1" x14ac:dyDescent="0.3">
      <c r="A2077" s="2">
        <v>2081</v>
      </c>
      <c r="B2077" s="2" t="s">
        <v>991</v>
      </c>
      <c r="C2077" s="8" t="s">
        <v>8</v>
      </c>
      <c r="D2077" s="2" t="s">
        <v>9</v>
      </c>
      <c r="E2077" s="7" t="s">
        <v>10</v>
      </c>
      <c r="F2077" s="2">
        <v>0</v>
      </c>
      <c r="G2077" s="3">
        <v>24</v>
      </c>
      <c r="H2077" s="3" t="s">
        <v>10</v>
      </c>
      <c r="J2077" s="2">
        <v>2081</v>
      </c>
      <c r="K2077" s="2" t="str">
        <f t="shared" si="217"/>
        <v>C8385416</v>
      </c>
      <c r="L2077" s="2" t="str">
        <f t="shared" si="218"/>
        <v>ITA</v>
      </c>
      <c r="M2077" s="2" t="str">
        <f t="shared" si="219"/>
        <v>SG</v>
      </c>
      <c r="N2077" s="2" t="str">
        <f t="shared" si="220"/>
        <v>terminato</v>
      </c>
      <c r="O2077" s="2">
        <v>0</v>
      </c>
      <c r="P2077" s="3">
        <v>24</v>
      </c>
      <c r="Q2077" s="3" t="str">
        <f t="shared" si="221"/>
        <v/>
      </c>
      <c r="R2077" s="3" t="str">
        <f t="shared" si="222"/>
        <v>ITA-SG-24</v>
      </c>
      <c r="S2077" s="3" t="str">
        <f t="shared" si="223"/>
        <v>385</v>
      </c>
    </row>
    <row r="2078" spans="1:19" ht="12.75" customHeight="1" x14ac:dyDescent="0.3">
      <c r="A2078" s="2">
        <v>2082</v>
      </c>
      <c r="B2078" s="2" t="s">
        <v>991</v>
      </c>
      <c r="C2078" s="8" t="s">
        <v>8</v>
      </c>
      <c r="D2078" s="2" t="s">
        <v>9</v>
      </c>
      <c r="F2078" s="2">
        <v>10</v>
      </c>
      <c r="G2078" s="3">
        <v>35</v>
      </c>
      <c r="H2078" s="3" t="str">
        <f>IF(E2078="","non terminato","terminato")</f>
        <v>non terminato</v>
      </c>
      <c r="J2078" s="2">
        <v>2082</v>
      </c>
      <c r="K2078" s="2" t="str">
        <f t="shared" si="217"/>
        <v>C8385416</v>
      </c>
      <c r="L2078" s="2" t="str">
        <f t="shared" si="218"/>
        <v>ITA</v>
      </c>
      <c r="M2078" s="2" t="str">
        <f t="shared" si="219"/>
        <v>SG</v>
      </c>
      <c r="N2078" s="2" t="str">
        <f t="shared" si="220"/>
        <v/>
      </c>
      <c r="O2078" s="2">
        <v>10</v>
      </c>
      <c r="P2078" s="3">
        <v>35</v>
      </c>
      <c r="Q2078" s="3">
        <f t="shared" si="221"/>
        <v>350</v>
      </c>
      <c r="R2078" s="3" t="str">
        <f t="shared" si="222"/>
        <v>ITA-SG-35</v>
      </c>
      <c r="S2078" s="3" t="str">
        <f t="shared" si="223"/>
        <v>385</v>
      </c>
    </row>
    <row r="2079" spans="1:19" ht="12.75" customHeight="1" x14ac:dyDescent="0.3">
      <c r="A2079" s="2">
        <v>2083</v>
      </c>
      <c r="B2079" s="2" t="s">
        <v>992</v>
      </c>
      <c r="C2079" s="2" t="s">
        <v>80</v>
      </c>
      <c r="D2079" s="2" t="s">
        <v>196</v>
      </c>
      <c r="F2079" s="2">
        <v>10</v>
      </c>
      <c r="G2079" s="3">
        <v>26</v>
      </c>
      <c r="H2079" s="3" t="str">
        <f>IF(E2079="","non terminato","terminato")</f>
        <v>non terminato</v>
      </c>
      <c r="J2079" s="2">
        <v>2083</v>
      </c>
      <c r="K2079" s="2" t="str">
        <f t="shared" si="217"/>
        <v>G0498867</v>
      </c>
      <c r="L2079" s="2" t="str">
        <f t="shared" si="218"/>
        <v>GRC</v>
      </c>
      <c r="M2079" s="2" t="str">
        <f t="shared" si="219"/>
        <v>zan palla SA</v>
      </c>
      <c r="N2079" s="2" t="str">
        <f t="shared" si="220"/>
        <v/>
      </c>
      <c r="O2079" s="2">
        <v>10</v>
      </c>
      <c r="P2079" s="3">
        <v>26</v>
      </c>
      <c r="Q2079" s="3">
        <f t="shared" si="221"/>
        <v>260</v>
      </c>
      <c r="R2079" s="3" t="str">
        <f t="shared" si="222"/>
        <v>GRC-zan palla SA-26</v>
      </c>
      <c r="S2079" s="3" t="str">
        <f t="shared" si="223"/>
        <v>498</v>
      </c>
    </row>
    <row r="2080" spans="1:19" ht="12.75" customHeight="1" x14ac:dyDescent="0.3">
      <c r="A2080" s="2">
        <v>2084</v>
      </c>
      <c r="B2080" s="2" t="s">
        <v>992</v>
      </c>
      <c r="C2080" s="2" t="s">
        <v>80</v>
      </c>
      <c r="D2080" s="2" t="s">
        <v>196</v>
      </c>
      <c r="F2080" s="2">
        <v>30</v>
      </c>
      <c r="G2080" s="3">
        <v>15</v>
      </c>
      <c r="H2080" s="3" t="str">
        <f>IF(E2080="","non terminato","terminato")</f>
        <v>non terminato</v>
      </c>
      <c r="J2080" s="2">
        <v>2084</v>
      </c>
      <c r="K2080" s="2" t="str">
        <f t="shared" si="217"/>
        <v>G0498867</v>
      </c>
      <c r="L2080" s="2" t="str">
        <f t="shared" si="218"/>
        <v>GRC</v>
      </c>
      <c r="M2080" s="2" t="str">
        <f t="shared" si="219"/>
        <v>zan palla SA</v>
      </c>
      <c r="N2080" s="2" t="str">
        <f t="shared" si="220"/>
        <v/>
      </c>
      <c r="O2080" s="2">
        <v>30</v>
      </c>
      <c r="P2080" s="3">
        <v>15</v>
      </c>
      <c r="Q2080" s="3">
        <f t="shared" si="221"/>
        <v>450</v>
      </c>
      <c r="R2080" s="3" t="str">
        <f t="shared" si="222"/>
        <v>GRC-zan palla SA-15</v>
      </c>
      <c r="S2080" s="3" t="str">
        <f t="shared" si="223"/>
        <v>498</v>
      </c>
    </row>
    <row r="2081" spans="1:19" ht="12.75" customHeight="1" x14ac:dyDescent="0.3">
      <c r="A2081" s="2">
        <v>2085</v>
      </c>
      <c r="B2081" s="2" t="s">
        <v>992</v>
      </c>
      <c r="C2081" s="2" t="s">
        <v>80</v>
      </c>
      <c r="D2081" s="2" t="s">
        <v>196</v>
      </c>
      <c r="E2081" s="7" t="s">
        <v>10</v>
      </c>
      <c r="F2081" s="2">
        <v>0</v>
      </c>
      <c r="G2081" s="3">
        <v>16</v>
      </c>
      <c r="H2081" s="3" t="s">
        <v>10</v>
      </c>
      <c r="J2081" s="2">
        <v>2085</v>
      </c>
      <c r="K2081" s="2" t="str">
        <f t="shared" si="217"/>
        <v>G0498867</v>
      </c>
      <c r="L2081" s="2" t="str">
        <f t="shared" si="218"/>
        <v>GRC</v>
      </c>
      <c r="M2081" s="2" t="str">
        <f t="shared" si="219"/>
        <v>zan palla SA</v>
      </c>
      <c r="N2081" s="2" t="str">
        <f t="shared" si="220"/>
        <v>terminato</v>
      </c>
      <c r="O2081" s="2">
        <v>0</v>
      </c>
      <c r="P2081" s="3">
        <v>16</v>
      </c>
      <c r="Q2081" s="3" t="str">
        <f t="shared" si="221"/>
        <v/>
      </c>
      <c r="R2081" s="3" t="str">
        <f t="shared" si="222"/>
        <v>GRC-zan palla SA-16</v>
      </c>
      <c r="S2081" s="3" t="str">
        <f t="shared" si="223"/>
        <v>498</v>
      </c>
    </row>
    <row r="2082" spans="1:19" ht="12.75" customHeight="1" x14ac:dyDescent="0.3">
      <c r="A2082" s="2">
        <v>2086</v>
      </c>
      <c r="B2082" s="2" t="s">
        <v>993</v>
      </c>
      <c r="C2082" s="8" t="s">
        <v>8</v>
      </c>
      <c r="D2082" s="2" t="s">
        <v>44</v>
      </c>
      <c r="E2082" s="7" t="s">
        <v>10</v>
      </c>
      <c r="F2082" s="2">
        <v>0</v>
      </c>
      <c r="G2082" s="3">
        <v>28</v>
      </c>
      <c r="H2082" s="3" t="s">
        <v>10</v>
      </c>
      <c r="J2082" s="2">
        <v>2086</v>
      </c>
      <c r="K2082" s="2" t="str">
        <f t="shared" si="217"/>
        <v>D5107913</v>
      </c>
      <c r="L2082" s="2" t="str">
        <f t="shared" si="218"/>
        <v>ITA</v>
      </c>
      <c r="M2082" s="2" t="str">
        <f t="shared" si="219"/>
        <v>zan pin SPA</v>
      </c>
      <c r="N2082" s="2" t="str">
        <f t="shared" si="220"/>
        <v>terminato</v>
      </c>
      <c r="O2082" s="2">
        <v>0</v>
      </c>
      <c r="P2082" s="3">
        <v>28</v>
      </c>
      <c r="Q2082" s="3" t="str">
        <f t="shared" si="221"/>
        <v/>
      </c>
      <c r="R2082" s="3" t="str">
        <f t="shared" si="222"/>
        <v>ITA-zan pin SPA-28</v>
      </c>
      <c r="S2082" s="3" t="str">
        <f t="shared" si="223"/>
        <v>107</v>
      </c>
    </row>
    <row r="2083" spans="1:19" ht="12.75" customHeight="1" x14ac:dyDescent="0.3">
      <c r="A2083" s="2">
        <v>2087</v>
      </c>
      <c r="B2083" s="2" t="s">
        <v>994</v>
      </c>
      <c r="C2083" s="8" t="s">
        <v>8</v>
      </c>
      <c r="D2083" s="2" t="s">
        <v>9</v>
      </c>
      <c r="F2083" s="2">
        <v>10</v>
      </c>
      <c r="G2083" s="3">
        <v>11</v>
      </c>
      <c r="H2083" s="3" t="str">
        <f>IF(E2083="","non terminato","terminato")</f>
        <v>non terminato</v>
      </c>
      <c r="J2083" s="2">
        <v>2087</v>
      </c>
      <c r="K2083" s="2" t="str">
        <f t="shared" si="217"/>
        <v>S9740586</v>
      </c>
      <c r="L2083" s="2" t="str">
        <f t="shared" si="218"/>
        <v>ITA</v>
      </c>
      <c r="M2083" s="2" t="str">
        <f t="shared" si="219"/>
        <v>SG</v>
      </c>
      <c r="N2083" s="2" t="str">
        <f t="shared" si="220"/>
        <v/>
      </c>
      <c r="O2083" s="2">
        <v>10</v>
      </c>
      <c r="P2083" s="3">
        <v>11</v>
      </c>
      <c r="Q2083" s="3">
        <f t="shared" si="221"/>
        <v>110</v>
      </c>
      <c r="R2083" s="3" t="str">
        <f t="shared" si="222"/>
        <v>ITA-SG-11</v>
      </c>
      <c r="S2083" s="3" t="str">
        <f t="shared" si="223"/>
        <v>740</v>
      </c>
    </row>
    <row r="2084" spans="1:19" ht="12.75" customHeight="1" x14ac:dyDescent="0.3">
      <c r="A2084" s="2">
        <v>2088</v>
      </c>
      <c r="B2084" s="2" t="s">
        <v>994</v>
      </c>
      <c r="C2084" s="8" t="s">
        <v>8</v>
      </c>
      <c r="D2084" s="2" t="s">
        <v>9</v>
      </c>
      <c r="E2084" s="7" t="s">
        <v>10</v>
      </c>
      <c r="F2084" s="2">
        <v>0</v>
      </c>
      <c r="G2084" s="3">
        <v>15</v>
      </c>
      <c r="H2084" s="3" t="s">
        <v>10</v>
      </c>
      <c r="J2084" s="2">
        <v>2088</v>
      </c>
      <c r="K2084" s="2" t="str">
        <f t="shared" si="217"/>
        <v>S9740586</v>
      </c>
      <c r="L2084" s="2" t="str">
        <f t="shared" si="218"/>
        <v>ITA</v>
      </c>
      <c r="M2084" s="2" t="str">
        <f t="shared" si="219"/>
        <v>SG</v>
      </c>
      <c r="N2084" s="2" t="str">
        <f t="shared" si="220"/>
        <v>terminato</v>
      </c>
      <c r="O2084" s="2">
        <v>0</v>
      </c>
      <c r="P2084" s="3">
        <v>15</v>
      </c>
      <c r="Q2084" s="3" t="str">
        <f t="shared" si="221"/>
        <v/>
      </c>
      <c r="R2084" s="3" t="str">
        <f t="shared" si="222"/>
        <v>ITA-SG-15</v>
      </c>
      <c r="S2084" s="3" t="str">
        <f t="shared" si="223"/>
        <v>740</v>
      </c>
    </row>
    <row r="2085" spans="1:19" ht="12.75" customHeight="1" x14ac:dyDescent="0.3">
      <c r="A2085" s="2">
        <v>2089</v>
      </c>
      <c r="B2085" s="2" t="s">
        <v>995</v>
      </c>
      <c r="C2085" s="8" t="s">
        <v>8</v>
      </c>
      <c r="D2085" s="2" t="s">
        <v>62</v>
      </c>
      <c r="E2085" s="7" t="s">
        <v>10</v>
      </c>
      <c r="F2085" s="2">
        <v>0</v>
      </c>
      <c r="G2085" s="3">
        <v>26</v>
      </c>
      <c r="H2085" s="3" t="s">
        <v>10</v>
      </c>
      <c r="J2085" s="2">
        <v>2089</v>
      </c>
      <c r="K2085" s="2" t="str">
        <f t="shared" si="217"/>
        <v>M2075187</v>
      </c>
      <c r="L2085" s="2" t="str">
        <f t="shared" si="218"/>
        <v>ITA</v>
      </c>
      <c r="M2085" s="2" t="str">
        <f t="shared" si="219"/>
        <v>zan PAM</v>
      </c>
      <c r="N2085" s="2" t="str">
        <f t="shared" si="220"/>
        <v>terminato</v>
      </c>
      <c r="O2085" s="2">
        <v>0</v>
      </c>
      <c r="P2085" s="3">
        <v>26</v>
      </c>
      <c r="Q2085" s="3" t="str">
        <f t="shared" si="221"/>
        <v/>
      </c>
      <c r="R2085" s="3" t="str">
        <f t="shared" si="222"/>
        <v>ITA-zan PAM-26</v>
      </c>
      <c r="S2085" s="3" t="str">
        <f t="shared" si="223"/>
        <v>075</v>
      </c>
    </row>
    <row r="2086" spans="1:19" ht="12.75" customHeight="1" x14ac:dyDescent="0.3">
      <c r="A2086" s="2">
        <v>2090</v>
      </c>
      <c r="B2086" s="2" t="s">
        <v>995</v>
      </c>
      <c r="C2086" s="8" t="s">
        <v>8</v>
      </c>
      <c r="D2086" s="2" t="s">
        <v>62</v>
      </c>
      <c r="F2086" s="2">
        <v>10</v>
      </c>
      <c r="G2086" s="3">
        <v>34</v>
      </c>
      <c r="H2086" s="3" t="str">
        <f>IF(E2086="","non terminato","terminato")</f>
        <v>non terminato</v>
      </c>
      <c r="J2086" s="2">
        <v>2090</v>
      </c>
      <c r="K2086" s="2" t="str">
        <f t="shared" si="217"/>
        <v>M2075187</v>
      </c>
      <c r="L2086" s="2" t="str">
        <f t="shared" si="218"/>
        <v>ITA</v>
      </c>
      <c r="M2086" s="2" t="str">
        <f t="shared" si="219"/>
        <v>zan PAM</v>
      </c>
      <c r="N2086" s="2" t="str">
        <f t="shared" si="220"/>
        <v/>
      </c>
      <c r="O2086" s="2">
        <v>10</v>
      </c>
      <c r="P2086" s="3">
        <v>34</v>
      </c>
      <c r="Q2086" s="3">
        <f t="shared" si="221"/>
        <v>340</v>
      </c>
      <c r="R2086" s="3" t="str">
        <f t="shared" si="222"/>
        <v>ITA-zan PAM-34</v>
      </c>
      <c r="S2086" s="3" t="str">
        <f t="shared" si="223"/>
        <v>075</v>
      </c>
    </row>
    <row r="2087" spans="1:19" ht="12.75" customHeight="1" x14ac:dyDescent="0.3">
      <c r="A2087" s="2">
        <v>2091</v>
      </c>
      <c r="B2087" s="2" t="s">
        <v>996</v>
      </c>
      <c r="C2087" s="8" t="s">
        <v>8</v>
      </c>
      <c r="D2087" s="2" t="s">
        <v>72</v>
      </c>
      <c r="E2087" s="7" t="s">
        <v>10</v>
      </c>
      <c r="F2087" s="2">
        <v>0</v>
      </c>
      <c r="G2087" s="3">
        <v>16</v>
      </c>
      <c r="H2087" s="3" t="s">
        <v>10</v>
      </c>
      <c r="J2087" s="2">
        <v>2091</v>
      </c>
      <c r="K2087" s="2" t="str">
        <f t="shared" si="217"/>
        <v>L3654694</v>
      </c>
      <c r="L2087" s="2" t="str">
        <f t="shared" si="218"/>
        <v>ITA</v>
      </c>
      <c r="M2087" s="2" t="str">
        <f t="shared" si="219"/>
        <v>lollo SRL</v>
      </c>
      <c r="N2087" s="2" t="str">
        <f t="shared" si="220"/>
        <v>terminato</v>
      </c>
      <c r="O2087" s="2">
        <v>0</v>
      </c>
      <c r="P2087" s="3">
        <v>16</v>
      </c>
      <c r="Q2087" s="3" t="str">
        <f t="shared" si="221"/>
        <v/>
      </c>
      <c r="R2087" s="3" t="str">
        <f t="shared" si="222"/>
        <v>ITA-lollo SRL-16</v>
      </c>
      <c r="S2087" s="3" t="str">
        <f t="shared" si="223"/>
        <v>654</v>
      </c>
    </row>
    <row r="2088" spans="1:19" ht="12.75" customHeight="1" x14ac:dyDescent="0.3">
      <c r="A2088" s="2">
        <v>2093</v>
      </c>
      <c r="B2088" s="2" t="s">
        <v>997</v>
      </c>
      <c r="C2088" s="8" t="s">
        <v>8</v>
      </c>
      <c r="D2088" s="2" t="s">
        <v>9</v>
      </c>
      <c r="F2088" s="2">
        <v>10</v>
      </c>
      <c r="G2088" s="3">
        <v>21</v>
      </c>
      <c r="H2088" s="3" t="str">
        <f>IF(E2088="","non terminato","terminato")</f>
        <v>non terminato</v>
      </c>
      <c r="J2088" s="2">
        <v>2093</v>
      </c>
      <c r="K2088" s="2" t="str">
        <f t="shared" si="217"/>
        <v>S9354456</v>
      </c>
      <c r="L2088" s="2" t="str">
        <f t="shared" si="218"/>
        <v>ITA</v>
      </c>
      <c r="M2088" s="2" t="str">
        <f t="shared" si="219"/>
        <v>SG</v>
      </c>
      <c r="N2088" s="2" t="str">
        <f t="shared" si="220"/>
        <v/>
      </c>
      <c r="O2088" s="2">
        <v>10</v>
      </c>
      <c r="P2088" s="3">
        <v>21</v>
      </c>
      <c r="Q2088" s="3">
        <f t="shared" si="221"/>
        <v>210</v>
      </c>
      <c r="R2088" s="3" t="str">
        <f t="shared" si="222"/>
        <v>ITA-SG-21</v>
      </c>
      <c r="S2088" s="3" t="str">
        <f t="shared" si="223"/>
        <v>354</v>
      </c>
    </row>
    <row r="2089" spans="1:19" ht="12.75" customHeight="1" x14ac:dyDescent="0.3">
      <c r="A2089" s="2">
        <v>2094</v>
      </c>
      <c r="B2089" s="2" t="s">
        <v>997</v>
      </c>
      <c r="C2089" s="8" t="s">
        <v>8</v>
      </c>
      <c r="D2089" s="2" t="s">
        <v>9</v>
      </c>
      <c r="E2089" s="7" t="s">
        <v>10</v>
      </c>
      <c r="F2089" s="2">
        <v>0</v>
      </c>
      <c r="G2089" s="3">
        <v>13</v>
      </c>
      <c r="H2089" s="3" t="s">
        <v>10</v>
      </c>
      <c r="J2089" s="2">
        <v>2094</v>
      </c>
      <c r="K2089" s="2" t="str">
        <f t="shared" si="217"/>
        <v>S9354456</v>
      </c>
      <c r="L2089" s="2" t="str">
        <f t="shared" si="218"/>
        <v>ITA</v>
      </c>
      <c r="M2089" s="2" t="str">
        <f t="shared" si="219"/>
        <v>SG</v>
      </c>
      <c r="N2089" s="2" t="str">
        <f t="shared" si="220"/>
        <v>terminato</v>
      </c>
      <c r="O2089" s="2">
        <v>0</v>
      </c>
      <c r="P2089" s="3">
        <v>13</v>
      </c>
      <c r="Q2089" s="3" t="str">
        <f t="shared" si="221"/>
        <v/>
      </c>
      <c r="R2089" s="3" t="str">
        <f t="shared" si="222"/>
        <v>ITA-SG-13</v>
      </c>
      <c r="S2089" s="3" t="str">
        <f t="shared" si="223"/>
        <v>354</v>
      </c>
    </row>
    <row r="2090" spans="1:19" ht="12.75" customHeight="1" x14ac:dyDescent="0.3">
      <c r="A2090" s="2">
        <v>2095</v>
      </c>
      <c r="B2090" s="2" t="s">
        <v>998</v>
      </c>
      <c r="C2090" s="8" t="s">
        <v>8</v>
      </c>
      <c r="D2090" s="2" t="s">
        <v>51</v>
      </c>
      <c r="F2090" s="2">
        <v>30</v>
      </c>
      <c r="G2090" s="3">
        <v>19</v>
      </c>
      <c r="H2090" s="3" t="str">
        <f>IF(E2090="","non terminato","terminato")</f>
        <v>non terminato</v>
      </c>
      <c r="J2090" s="2">
        <v>2095</v>
      </c>
      <c r="K2090" s="2" t="str">
        <f t="shared" si="217"/>
        <v>G6856644</v>
      </c>
      <c r="L2090" s="2" t="str">
        <f t="shared" si="218"/>
        <v>ITA</v>
      </c>
      <c r="M2090" s="2" t="str">
        <f t="shared" si="219"/>
        <v>zan S.R.L.</v>
      </c>
      <c r="N2090" s="2" t="str">
        <f t="shared" si="220"/>
        <v/>
      </c>
      <c r="O2090" s="2">
        <v>30</v>
      </c>
      <c r="P2090" s="3">
        <v>19</v>
      </c>
      <c r="Q2090" s="3">
        <f t="shared" si="221"/>
        <v>570</v>
      </c>
      <c r="R2090" s="3" t="str">
        <f t="shared" si="222"/>
        <v>ITA-zan S.R.L.-19</v>
      </c>
      <c r="S2090" s="3" t="str">
        <f t="shared" si="223"/>
        <v>856</v>
      </c>
    </row>
    <row r="2091" spans="1:19" ht="12.75" customHeight="1" x14ac:dyDescent="0.3">
      <c r="A2091" s="2">
        <v>2096</v>
      </c>
      <c r="B2091" s="2" t="s">
        <v>999</v>
      </c>
      <c r="C2091" s="8" t="s">
        <v>8</v>
      </c>
      <c r="D2091" s="2" t="s">
        <v>9</v>
      </c>
      <c r="E2091" s="7" t="s">
        <v>10</v>
      </c>
      <c r="F2091" s="2">
        <v>0</v>
      </c>
      <c r="G2091" s="3">
        <v>19</v>
      </c>
      <c r="H2091" s="3" t="s">
        <v>10</v>
      </c>
      <c r="J2091" s="2">
        <v>2096</v>
      </c>
      <c r="K2091" s="2" t="str">
        <f t="shared" si="217"/>
        <v>S7237254</v>
      </c>
      <c r="L2091" s="2" t="str">
        <f t="shared" si="218"/>
        <v>ITA</v>
      </c>
      <c r="M2091" s="2" t="str">
        <f t="shared" si="219"/>
        <v>SG</v>
      </c>
      <c r="N2091" s="2" t="str">
        <f t="shared" si="220"/>
        <v>terminato</v>
      </c>
      <c r="O2091" s="2">
        <v>0</v>
      </c>
      <c r="P2091" s="3">
        <v>19</v>
      </c>
      <c r="Q2091" s="3" t="str">
        <f t="shared" si="221"/>
        <v/>
      </c>
      <c r="R2091" s="3" t="str">
        <f t="shared" si="222"/>
        <v>ITA-SG-19</v>
      </c>
      <c r="S2091" s="3" t="str">
        <f t="shared" si="223"/>
        <v>237</v>
      </c>
    </row>
    <row r="2092" spans="1:19" ht="12.75" customHeight="1" x14ac:dyDescent="0.3">
      <c r="A2092" s="2">
        <v>2097</v>
      </c>
      <c r="B2092" s="2" t="s">
        <v>999</v>
      </c>
      <c r="C2092" s="8" t="s">
        <v>8</v>
      </c>
      <c r="D2092" s="2" t="s">
        <v>9</v>
      </c>
      <c r="F2092" s="2">
        <v>10</v>
      </c>
      <c r="G2092" s="3">
        <v>16</v>
      </c>
      <c r="H2092" s="3" t="str">
        <f>IF(E2092="","non terminato","terminato")</f>
        <v>non terminato</v>
      </c>
      <c r="J2092" s="2">
        <v>2097</v>
      </c>
      <c r="K2092" s="2" t="str">
        <f t="shared" si="217"/>
        <v>S7237254</v>
      </c>
      <c r="L2092" s="2" t="str">
        <f t="shared" si="218"/>
        <v>ITA</v>
      </c>
      <c r="M2092" s="2" t="str">
        <f t="shared" si="219"/>
        <v>SG</v>
      </c>
      <c r="N2092" s="2" t="str">
        <f t="shared" si="220"/>
        <v/>
      </c>
      <c r="O2092" s="2">
        <v>10</v>
      </c>
      <c r="P2092" s="3">
        <v>16</v>
      </c>
      <c r="Q2092" s="3">
        <f t="shared" si="221"/>
        <v>160</v>
      </c>
      <c r="R2092" s="3" t="str">
        <f t="shared" si="222"/>
        <v>ITA-SG-16</v>
      </c>
      <c r="S2092" s="3" t="str">
        <f t="shared" si="223"/>
        <v>237</v>
      </c>
    </row>
    <row r="2093" spans="1:19" ht="12.75" customHeight="1" x14ac:dyDescent="0.3">
      <c r="A2093" s="2">
        <v>2098</v>
      </c>
      <c r="B2093" s="2" t="s">
        <v>999</v>
      </c>
      <c r="C2093" s="8" t="s">
        <v>8</v>
      </c>
      <c r="D2093" s="2" t="s">
        <v>9</v>
      </c>
      <c r="F2093" s="2">
        <v>30</v>
      </c>
      <c r="G2093" s="3">
        <v>26</v>
      </c>
      <c r="H2093" s="3" t="str">
        <f>IF(E2093="","non terminato","terminato")</f>
        <v>non terminato</v>
      </c>
      <c r="J2093" s="2">
        <v>2098</v>
      </c>
      <c r="K2093" s="2" t="str">
        <f t="shared" si="217"/>
        <v>S7237254</v>
      </c>
      <c r="L2093" s="2" t="str">
        <f t="shared" si="218"/>
        <v>ITA</v>
      </c>
      <c r="M2093" s="2" t="str">
        <f t="shared" si="219"/>
        <v>SG</v>
      </c>
      <c r="N2093" s="2" t="str">
        <f t="shared" si="220"/>
        <v/>
      </c>
      <c r="O2093" s="2">
        <v>30</v>
      </c>
      <c r="P2093" s="3">
        <v>26</v>
      </c>
      <c r="Q2093" s="3">
        <f t="shared" si="221"/>
        <v>780</v>
      </c>
      <c r="R2093" s="3" t="str">
        <f t="shared" si="222"/>
        <v>ITA-SG-26</v>
      </c>
      <c r="S2093" s="3" t="str">
        <f t="shared" si="223"/>
        <v>237</v>
      </c>
    </row>
    <row r="2094" spans="1:19" ht="12.75" customHeight="1" x14ac:dyDescent="0.3">
      <c r="A2094" s="2">
        <v>2099</v>
      </c>
      <c r="B2094" s="2" t="s">
        <v>1000</v>
      </c>
      <c r="C2094" s="8" t="s">
        <v>8</v>
      </c>
      <c r="D2094" s="2" t="s">
        <v>94</v>
      </c>
      <c r="F2094" s="2">
        <v>10</v>
      </c>
      <c r="G2094" s="3">
        <v>31</v>
      </c>
      <c r="H2094" s="3" t="str">
        <f>IF(E2094="","non terminato","terminato")</f>
        <v>non terminato</v>
      </c>
      <c r="J2094" s="2">
        <v>2099</v>
      </c>
      <c r="K2094" s="2" t="str">
        <f t="shared" si="217"/>
        <v>M3346896</v>
      </c>
      <c r="L2094" s="2" t="str">
        <f t="shared" si="218"/>
        <v>ITA</v>
      </c>
      <c r="M2094" s="2" t="str">
        <f t="shared" si="219"/>
        <v>zan SPA</v>
      </c>
      <c r="N2094" s="2" t="str">
        <f t="shared" si="220"/>
        <v/>
      </c>
      <c r="O2094" s="2">
        <v>10</v>
      </c>
      <c r="P2094" s="3">
        <v>31</v>
      </c>
      <c r="Q2094" s="3">
        <f t="shared" si="221"/>
        <v>310</v>
      </c>
      <c r="R2094" s="3" t="str">
        <f t="shared" si="222"/>
        <v>ITA-zan SPA-31</v>
      </c>
      <c r="S2094" s="3" t="str">
        <f t="shared" si="223"/>
        <v>346</v>
      </c>
    </row>
    <row r="2095" spans="1:19" ht="12.75" customHeight="1" x14ac:dyDescent="0.3">
      <c r="A2095" s="2">
        <v>2100</v>
      </c>
      <c r="B2095" s="2" t="s">
        <v>1001</v>
      </c>
      <c r="C2095" s="8" t="s">
        <v>8</v>
      </c>
      <c r="D2095" s="2" t="s">
        <v>72</v>
      </c>
      <c r="E2095" s="7" t="s">
        <v>10</v>
      </c>
      <c r="F2095" s="2">
        <v>0</v>
      </c>
      <c r="G2095" s="3">
        <v>33</v>
      </c>
      <c r="H2095" s="3" t="s">
        <v>10</v>
      </c>
      <c r="J2095" s="2">
        <v>2100</v>
      </c>
      <c r="K2095" s="2" t="str">
        <f t="shared" si="217"/>
        <v>S7605526</v>
      </c>
      <c r="L2095" s="2" t="str">
        <f t="shared" si="218"/>
        <v>ITA</v>
      </c>
      <c r="M2095" s="2" t="str">
        <f t="shared" si="219"/>
        <v>lollo SRL</v>
      </c>
      <c r="N2095" s="2" t="str">
        <f t="shared" si="220"/>
        <v>terminato</v>
      </c>
      <c r="O2095" s="2">
        <v>0</v>
      </c>
      <c r="P2095" s="3">
        <v>33</v>
      </c>
      <c r="Q2095" s="3" t="str">
        <f t="shared" si="221"/>
        <v/>
      </c>
      <c r="R2095" s="3" t="str">
        <f t="shared" si="222"/>
        <v>ITA-lollo SRL-33</v>
      </c>
      <c r="S2095" s="3" t="str">
        <f t="shared" si="223"/>
        <v>605</v>
      </c>
    </row>
    <row r="2096" spans="1:19" ht="12.75" customHeight="1" x14ac:dyDescent="0.3">
      <c r="A2096" s="2">
        <v>2101</v>
      </c>
      <c r="B2096" s="2" t="s">
        <v>1002</v>
      </c>
      <c r="C2096" s="8" t="s">
        <v>8</v>
      </c>
      <c r="D2096" s="2" t="s">
        <v>9</v>
      </c>
      <c r="E2096" s="7" t="s">
        <v>10</v>
      </c>
      <c r="F2096" s="2">
        <v>0</v>
      </c>
      <c r="G2096" s="3">
        <v>40</v>
      </c>
      <c r="H2096" s="3" t="s">
        <v>10</v>
      </c>
      <c r="J2096" s="2">
        <v>2101</v>
      </c>
      <c r="K2096" s="2" t="str">
        <f t="shared" si="217"/>
        <v>M9262510</v>
      </c>
      <c r="L2096" s="2" t="str">
        <f t="shared" si="218"/>
        <v>ITA</v>
      </c>
      <c r="M2096" s="2" t="str">
        <f t="shared" si="219"/>
        <v>SG</v>
      </c>
      <c r="N2096" s="2" t="str">
        <f t="shared" si="220"/>
        <v>terminato</v>
      </c>
      <c r="O2096" s="2">
        <v>0</v>
      </c>
      <c r="P2096" s="3">
        <v>40</v>
      </c>
      <c r="Q2096" s="3" t="str">
        <f t="shared" si="221"/>
        <v/>
      </c>
      <c r="R2096" s="3" t="str">
        <f t="shared" si="222"/>
        <v>ITA-SG-40</v>
      </c>
      <c r="S2096" s="3" t="str">
        <f t="shared" si="223"/>
        <v>262</v>
      </c>
    </row>
    <row r="2097" spans="1:19" ht="12.75" customHeight="1" x14ac:dyDescent="0.3">
      <c r="A2097" s="2">
        <v>2102</v>
      </c>
      <c r="B2097" s="2" t="s">
        <v>1003</v>
      </c>
      <c r="C2097" s="8" t="s">
        <v>8</v>
      </c>
      <c r="D2097" s="2" t="s">
        <v>33</v>
      </c>
      <c r="F2097" s="2">
        <v>30</v>
      </c>
      <c r="G2097" s="3">
        <v>32</v>
      </c>
      <c r="H2097" s="3" t="str">
        <f>IF(E2097="","non terminato","terminato")</f>
        <v>non terminato</v>
      </c>
      <c r="J2097" s="2">
        <v>2102</v>
      </c>
      <c r="K2097" s="2" t="str">
        <f t="shared" si="217"/>
        <v>R2559298</v>
      </c>
      <c r="L2097" s="2" t="str">
        <f t="shared" si="218"/>
        <v>ITA</v>
      </c>
      <c r="M2097" s="2" t="str">
        <f t="shared" si="219"/>
        <v>zan VETRI</v>
      </c>
      <c r="N2097" s="2" t="str">
        <f t="shared" si="220"/>
        <v/>
      </c>
      <c r="O2097" s="2">
        <v>30</v>
      </c>
      <c r="P2097" s="3">
        <v>32</v>
      </c>
      <c r="Q2097" s="3">
        <f t="shared" si="221"/>
        <v>960</v>
      </c>
      <c r="R2097" s="3" t="str">
        <f t="shared" si="222"/>
        <v>ITA-zan VETRI-32</v>
      </c>
      <c r="S2097" s="3" t="str">
        <f t="shared" si="223"/>
        <v>559</v>
      </c>
    </row>
    <row r="2098" spans="1:19" ht="12.75" customHeight="1" x14ac:dyDescent="0.3">
      <c r="A2098" s="2">
        <v>2103</v>
      </c>
      <c r="B2098" s="2" t="s">
        <v>1003</v>
      </c>
      <c r="C2098" s="8" t="s">
        <v>8</v>
      </c>
      <c r="D2098" s="2" t="s">
        <v>33</v>
      </c>
      <c r="E2098" s="7" t="s">
        <v>10</v>
      </c>
      <c r="F2098" s="2">
        <v>0</v>
      </c>
      <c r="G2098" s="3">
        <v>33</v>
      </c>
      <c r="H2098" s="3" t="s">
        <v>10</v>
      </c>
      <c r="J2098" s="2">
        <v>2103</v>
      </c>
      <c r="K2098" s="2" t="str">
        <f t="shared" si="217"/>
        <v>R2559298</v>
      </c>
      <c r="L2098" s="2" t="str">
        <f t="shared" si="218"/>
        <v>ITA</v>
      </c>
      <c r="M2098" s="2" t="str">
        <f t="shared" si="219"/>
        <v>zan VETRI</v>
      </c>
      <c r="N2098" s="2" t="str">
        <f t="shared" si="220"/>
        <v>terminato</v>
      </c>
      <c r="O2098" s="2">
        <v>0</v>
      </c>
      <c r="P2098" s="3">
        <v>33</v>
      </c>
      <c r="Q2098" s="3" t="str">
        <f t="shared" si="221"/>
        <v/>
      </c>
      <c r="R2098" s="3" t="str">
        <f t="shared" si="222"/>
        <v>ITA-zan VETRI-33</v>
      </c>
      <c r="S2098" s="3" t="str">
        <f t="shared" si="223"/>
        <v>559</v>
      </c>
    </row>
    <row r="2099" spans="1:19" ht="12.75" customHeight="1" x14ac:dyDescent="0.3">
      <c r="A2099" s="2">
        <v>2104</v>
      </c>
      <c r="B2099" s="2" t="s">
        <v>1003</v>
      </c>
      <c r="C2099" s="8" t="s">
        <v>8</v>
      </c>
      <c r="D2099" s="2" t="s">
        <v>33</v>
      </c>
      <c r="F2099" s="2">
        <v>10</v>
      </c>
      <c r="G2099" s="3">
        <v>20</v>
      </c>
      <c r="H2099" s="3" t="str">
        <f>IF(E2099="","non terminato","terminato")</f>
        <v>non terminato</v>
      </c>
      <c r="J2099" s="2">
        <v>2104</v>
      </c>
      <c r="K2099" s="2" t="str">
        <f t="shared" si="217"/>
        <v>R2559298</v>
      </c>
      <c r="L2099" s="2" t="str">
        <f t="shared" si="218"/>
        <v>ITA</v>
      </c>
      <c r="M2099" s="2" t="str">
        <f t="shared" si="219"/>
        <v>zan VETRI</v>
      </c>
      <c r="N2099" s="2" t="str">
        <f t="shared" si="220"/>
        <v/>
      </c>
      <c r="O2099" s="2">
        <v>10</v>
      </c>
      <c r="P2099" s="3">
        <v>20</v>
      </c>
      <c r="Q2099" s="3">
        <f t="shared" si="221"/>
        <v>200</v>
      </c>
      <c r="R2099" s="3" t="str">
        <f t="shared" si="222"/>
        <v>ITA-zan VETRI-20</v>
      </c>
      <c r="S2099" s="3" t="str">
        <f t="shared" si="223"/>
        <v>559</v>
      </c>
    </row>
    <row r="2100" spans="1:19" ht="12.75" customHeight="1" x14ac:dyDescent="0.3">
      <c r="A2100" s="2">
        <v>2105</v>
      </c>
      <c r="B2100" s="2" t="s">
        <v>1004</v>
      </c>
      <c r="C2100" s="8" t="s">
        <v>8</v>
      </c>
      <c r="D2100" s="2" t="s">
        <v>102</v>
      </c>
      <c r="F2100" s="2">
        <v>10</v>
      </c>
      <c r="G2100" s="3">
        <v>38</v>
      </c>
      <c r="H2100" s="3" t="str">
        <f>IF(E2100="","non terminato","terminato")</f>
        <v>non terminato</v>
      </c>
      <c r="J2100" s="2">
        <v>2105</v>
      </c>
      <c r="K2100" s="2" t="str">
        <f t="shared" si="217"/>
        <v>E7596154</v>
      </c>
      <c r="L2100" s="2" t="str">
        <f t="shared" si="218"/>
        <v>ITA</v>
      </c>
      <c r="M2100" s="2" t="str">
        <f t="shared" si="219"/>
        <v>SG DISTRIBUZIONE SRL</v>
      </c>
      <c r="N2100" s="2" t="str">
        <f t="shared" si="220"/>
        <v/>
      </c>
      <c r="O2100" s="2">
        <v>10</v>
      </c>
      <c r="P2100" s="3">
        <v>38</v>
      </c>
      <c r="Q2100" s="3">
        <f t="shared" si="221"/>
        <v>380</v>
      </c>
      <c r="R2100" s="3" t="str">
        <f t="shared" si="222"/>
        <v>ITA-SG DISTRIBUZIONE SRL-38</v>
      </c>
      <c r="S2100" s="3" t="str">
        <f t="shared" si="223"/>
        <v>596</v>
      </c>
    </row>
    <row r="2101" spans="1:19" ht="12.75" customHeight="1" x14ac:dyDescent="0.3">
      <c r="A2101" s="2">
        <v>2106</v>
      </c>
      <c r="B2101" s="2" t="s">
        <v>1004</v>
      </c>
      <c r="C2101" s="8" t="s">
        <v>8</v>
      </c>
      <c r="D2101" s="2" t="s">
        <v>102</v>
      </c>
      <c r="E2101" s="7" t="s">
        <v>10</v>
      </c>
      <c r="F2101" s="2">
        <v>0</v>
      </c>
      <c r="G2101" s="3">
        <v>18</v>
      </c>
      <c r="H2101" s="3" t="s">
        <v>10</v>
      </c>
      <c r="J2101" s="2">
        <v>2106</v>
      </c>
      <c r="K2101" s="2" t="str">
        <f t="shared" si="217"/>
        <v>E7596154</v>
      </c>
      <c r="L2101" s="2" t="str">
        <f t="shared" si="218"/>
        <v>ITA</v>
      </c>
      <c r="M2101" s="2" t="str">
        <f t="shared" si="219"/>
        <v>SG DISTRIBUZIONE SRL</v>
      </c>
      <c r="N2101" s="2" t="str">
        <f t="shared" si="220"/>
        <v>terminato</v>
      </c>
      <c r="O2101" s="2">
        <v>0</v>
      </c>
      <c r="P2101" s="3">
        <v>18</v>
      </c>
      <c r="Q2101" s="3" t="str">
        <f t="shared" si="221"/>
        <v/>
      </c>
      <c r="R2101" s="3" t="str">
        <f t="shared" si="222"/>
        <v>ITA-SG DISTRIBUZIONE SRL-18</v>
      </c>
      <c r="S2101" s="3" t="str">
        <f t="shared" si="223"/>
        <v>596</v>
      </c>
    </row>
    <row r="2102" spans="1:19" ht="12.75" customHeight="1" x14ac:dyDescent="0.3">
      <c r="A2102" s="2">
        <v>2107</v>
      </c>
      <c r="B2102" s="2" t="s">
        <v>1004</v>
      </c>
      <c r="C2102" s="8" t="s">
        <v>8</v>
      </c>
      <c r="D2102" s="2" t="s">
        <v>102</v>
      </c>
      <c r="F2102" s="2">
        <v>30</v>
      </c>
      <c r="G2102" s="3">
        <v>36</v>
      </c>
      <c r="H2102" s="3" t="str">
        <f>IF(E2102="","non terminato","terminato")</f>
        <v>non terminato</v>
      </c>
      <c r="J2102" s="2">
        <v>2107</v>
      </c>
      <c r="K2102" s="2" t="str">
        <f t="shared" si="217"/>
        <v>E7596154</v>
      </c>
      <c r="L2102" s="2" t="str">
        <f t="shared" si="218"/>
        <v>ITA</v>
      </c>
      <c r="M2102" s="2" t="str">
        <f t="shared" si="219"/>
        <v>SG DISTRIBUZIONE SRL</v>
      </c>
      <c r="N2102" s="2" t="str">
        <f t="shared" si="220"/>
        <v/>
      </c>
      <c r="O2102" s="2">
        <v>30</v>
      </c>
      <c r="P2102" s="3">
        <v>36</v>
      </c>
      <c r="Q2102" s="3">
        <f t="shared" si="221"/>
        <v>1080</v>
      </c>
      <c r="R2102" s="3" t="str">
        <f t="shared" si="222"/>
        <v>ITA-SG DISTRIBUZIONE SRL-36</v>
      </c>
      <c r="S2102" s="3" t="str">
        <f t="shared" si="223"/>
        <v>596</v>
      </c>
    </row>
    <row r="2103" spans="1:19" ht="12.75" customHeight="1" x14ac:dyDescent="0.3">
      <c r="A2103" s="2">
        <v>2108</v>
      </c>
      <c r="B2103" s="2" t="s">
        <v>1005</v>
      </c>
      <c r="C2103" s="8" t="s">
        <v>8</v>
      </c>
      <c r="D2103" s="2" t="s">
        <v>44</v>
      </c>
      <c r="E2103" s="7" t="s">
        <v>10</v>
      </c>
      <c r="F2103" s="2">
        <v>0</v>
      </c>
      <c r="G2103" s="3">
        <v>27</v>
      </c>
      <c r="H2103" s="3" t="s">
        <v>10</v>
      </c>
      <c r="J2103" s="2">
        <v>2108</v>
      </c>
      <c r="K2103" s="2" t="str">
        <f t="shared" si="217"/>
        <v>A5166200</v>
      </c>
      <c r="L2103" s="2" t="str">
        <f t="shared" si="218"/>
        <v>ITA</v>
      </c>
      <c r="M2103" s="2" t="str">
        <f t="shared" si="219"/>
        <v>zan pin SPA</v>
      </c>
      <c r="N2103" s="2" t="str">
        <f t="shared" si="220"/>
        <v>terminato</v>
      </c>
      <c r="O2103" s="2">
        <v>0</v>
      </c>
      <c r="P2103" s="3">
        <v>27</v>
      </c>
      <c r="Q2103" s="3" t="str">
        <f t="shared" si="221"/>
        <v/>
      </c>
      <c r="R2103" s="3" t="str">
        <f t="shared" si="222"/>
        <v>ITA-zan pin SPA-27</v>
      </c>
      <c r="S2103" s="3" t="str">
        <f t="shared" si="223"/>
        <v>166</v>
      </c>
    </row>
    <row r="2104" spans="1:19" ht="12.75" customHeight="1" x14ac:dyDescent="0.3">
      <c r="A2104" s="2">
        <v>2109</v>
      </c>
      <c r="B2104" s="2" t="s">
        <v>1006</v>
      </c>
      <c r="C2104" s="8" t="s">
        <v>8</v>
      </c>
      <c r="D2104" s="2" t="s">
        <v>51</v>
      </c>
      <c r="E2104" s="7" t="s">
        <v>10</v>
      </c>
      <c r="F2104" s="2">
        <v>0</v>
      </c>
      <c r="G2104" s="3">
        <v>31</v>
      </c>
      <c r="H2104" s="3" t="s">
        <v>10</v>
      </c>
      <c r="J2104" s="2">
        <v>2109</v>
      </c>
      <c r="K2104" s="2" t="str">
        <f t="shared" si="217"/>
        <v>P8887739</v>
      </c>
      <c r="L2104" s="2" t="str">
        <f t="shared" si="218"/>
        <v>ITA</v>
      </c>
      <c r="M2104" s="2" t="str">
        <f t="shared" si="219"/>
        <v>zan S.R.L.</v>
      </c>
      <c r="N2104" s="2" t="str">
        <f t="shared" si="220"/>
        <v>terminato</v>
      </c>
      <c r="O2104" s="2">
        <v>0</v>
      </c>
      <c r="P2104" s="3">
        <v>31</v>
      </c>
      <c r="Q2104" s="3" t="str">
        <f t="shared" si="221"/>
        <v/>
      </c>
      <c r="R2104" s="3" t="str">
        <f t="shared" si="222"/>
        <v>ITA-zan S.R.L.-31</v>
      </c>
      <c r="S2104" s="3" t="str">
        <f t="shared" si="223"/>
        <v>887</v>
      </c>
    </row>
    <row r="2105" spans="1:19" ht="12.75" customHeight="1" x14ac:dyDescent="0.3">
      <c r="A2105" s="2">
        <v>2110</v>
      </c>
      <c r="B2105" s="2" t="s">
        <v>1006</v>
      </c>
      <c r="C2105" s="8" t="s">
        <v>8</v>
      </c>
      <c r="D2105" s="2" t="s">
        <v>51</v>
      </c>
      <c r="F2105" s="2">
        <v>10</v>
      </c>
      <c r="G2105" s="3">
        <v>33</v>
      </c>
      <c r="H2105" s="3" t="str">
        <f>IF(E2105="","non terminato","terminato")</f>
        <v>non terminato</v>
      </c>
      <c r="J2105" s="2">
        <v>2110</v>
      </c>
      <c r="K2105" s="2" t="str">
        <f t="shared" si="217"/>
        <v>P8887739</v>
      </c>
      <c r="L2105" s="2" t="str">
        <f t="shared" si="218"/>
        <v>ITA</v>
      </c>
      <c r="M2105" s="2" t="str">
        <f t="shared" si="219"/>
        <v>zan S.R.L.</v>
      </c>
      <c r="N2105" s="2" t="str">
        <f t="shared" si="220"/>
        <v/>
      </c>
      <c r="O2105" s="2">
        <v>10</v>
      </c>
      <c r="P2105" s="3">
        <v>33</v>
      </c>
      <c r="Q2105" s="3">
        <f t="shared" si="221"/>
        <v>330</v>
      </c>
      <c r="R2105" s="3" t="str">
        <f t="shared" si="222"/>
        <v>ITA-zan S.R.L.-33</v>
      </c>
      <c r="S2105" s="3" t="str">
        <f t="shared" si="223"/>
        <v>887</v>
      </c>
    </row>
    <row r="2106" spans="1:19" ht="12.75" customHeight="1" x14ac:dyDescent="0.3">
      <c r="A2106" s="2">
        <v>2111</v>
      </c>
      <c r="B2106" s="2" t="s">
        <v>1006</v>
      </c>
      <c r="C2106" s="8" t="s">
        <v>8</v>
      </c>
      <c r="D2106" s="2" t="s">
        <v>51</v>
      </c>
      <c r="F2106" s="2">
        <v>30</v>
      </c>
      <c r="G2106" s="3">
        <v>25</v>
      </c>
      <c r="H2106" s="3" t="str">
        <f>IF(E2106="","non terminato","terminato")</f>
        <v>non terminato</v>
      </c>
      <c r="J2106" s="2">
        <v>2111</v>
      </c>
      <c r="K2106" s="2" t="str">
        <f t="shared" si="217"/>
        <v>P8887739</v>
      </c>
      <c r="L2106" s="2" t="str">
        <f t="shared" si="218"/>
        <v>ITA</v>
      </c>
      <c r="M2106" s="2" t="str">
        <f t="shared" si="219"/>
        <v>zan S.R.L.</v>
      </c>
      <c r="N2106" s="2" t="str">
        <f t="shared" si="220"/>
        <v/>
      </c>
      <c r="O2106" s="2">
        <v>30</v>
      </c>
      <c r="P2106" s="3">
        <v>25</v>
      </c>
      <c r="Q2106" s="3">
        <f t="shared" si="221"/>
        <v>750</v>
      </c>
      <c r="R2106" s="3" t="str">
        <f t="shared" si="222"/>
        <v>ITA-zan S.R.L.-25</v>
      </c>
      <c r="S2106" s="3" t="str">
        <f t="shared" si="223"/>
        <v>887</v>
      </c>
    </row>
    <row r="2107" spans="1:19" ht="12.75" customHeight="1" x14ac:dyDescent="0.3">
      <c r="A2107" s="2">
        <v>2112</v>
      </c>
      <c r="B2107" s="2" t="s">
        <v>1007</v>
      </c>
      <c r="C2107" s="8" t="s">
        <v>8</v>
      </c>
      <c r="D2107" s="2" t="s">
        <v>44</v>
      </c>
      <c r="E2107" s="7" t="s">
        <v>10</v>
      </c>
      <c r="F2107" s="2">
        <v>0</v>
      </c>
      <c r="G2107" s="3">
        <v>25</v>
      </c>
      <c r="H2107" s="3" t="s">
        <v>10</v>
      </c>
      <c r="J2107" s="2">
        <v>2112</v>
      </c>
      <c r="K2107" s="2" t="str">
        <f t="shared" si="217"/>
        <v>F4131944</v>
      </c>
      <c r="L2107" s="2" t="str">
        <f t="shared" si="218"/>
        <v>ITA</v>
      </c>
      <c r="M2107" s="2" t="str">
        <f t="shared" si="219"/>
        <v>zan pin SPA</v>
      </c>
      <c r="N2107" s="2" t="str">
        <f t="shared" si="220"/>
        <v>terminato</v>
      </c>
      <c r="O2107" s="2">
        <v>0</v>
      </c>
      <c r="P2107" s="3">
        <v>25</v>
      </c>
      <c r="Q2107" s="3" t="str">
        <f t="shared" si="221"/>
        <v/>
      </c>
      <c r="R2107" s="3" t="str">
        <f t="shared" si="222"/>
        <v>ITA-zan pin SPA-25</v>
      </c>
      <c r="S2107" s="3" t="str">
        <f t="shared" si="223"/>
        <v>131</v>
      </c>
    </row>
    <row r="2108" spans="1:19" ht="12.75" customHeight="1" x14ac:dyDescent="0.3">
      <c r="A2108" s="2">
        <v>2113</v>
      </c>
      <c r="B2108" s="2" t="s">
        <v>1008</v>
      </c>
      <c r="C2108" s="8" t="s">
        <v>8</v>
      </c>
      <c r="D2108" s="2" t="s">
        <v>9</v>
      </c>
      <c r="E2108" s="7" t="s">
        <v>10</v>
      </c>
      <c r="F2108" s="2">
        <v>0</v>
      </c>
      <c r="G2108" s="3">
        <v>32</v>
      </c>
      <c r="H2108" s="3" t="s">
        <v>10</v>
      </c>
      <c r="J2108" s="2">
        <v>2113</v>
      </c>
      <c r="K2108" s="2" t="str">
        <f t="shared" si="217"/>
        <v>C3564912</v>
      </c>
      <c r="L2108" s="2" t="str">
        <f t="shared" si="218"/>
        <v>ITA</v>
      </c>
      <c r="M2108" s="2" t="str">
        <f t="shared" si="219"/>
        <v>SG</v>
      </c>
      <c r="N2108" s="2" t="str">
        <f t="shared" si="220"/>
        <v>terminato</v>
      </c>
      <c r="O2108" s="2">
        <v>0</v>
      </c>
      <c r="P2108" s="3">
        <v>32</v>
      </c>
      <c r="Q2108" s="3" t="str">
        <f t="shared" si="221"/>
        <v/>
      </c>
      <c r="R2108" s="3" t="str">
        <f t="shared" si="222"/>
        <v>ITA-SG-32</v>
      </c>
      <c r="S2108" s="3" t="str">
        <f t="shared" si="223"/>
        <v>564</v>
      </c>
    </row>
    <row r="2109" spans="1:19" ht="12.75" customHeight="1" x14ac:dyDescent="0.3">
      <c r="A2109" s="2">
        <v>2114</v>
      </c>
      <c r="B2109" s="2" t="s">
        <v>1009</v>
      </c>
      <c r="C2109" s="8" t="s">
        <v>8</v>
      </c>
      <c r="D2109" s="2" t="s">
        <v>9</v>
      </c>
      <c r="E2109" s="7" t="s">
        <v>10</v>
      </c>
      <c r="F2109" s="2">
        <v>0</v>
      </c>
      <c r="G2109" s="3">
        <v>24</v>
      </c>
      <c r="H2109" s="3" t="s">
        <v>10</v>
      </c>
      <c r="J2109" s="2">
        <v>2114</v>
      </c>
      <c r="K2109" s="2" t="str">
        <f t="shared" si="217"/>
        <v>A9452383</v>
      </c>
      <c r="L2109" s="2" t="str">
        <f t="shared" si="218"/>
        <v>ITA</v>
      </c>
      <c r="M2109" s="2" t="str">
        <f t="shared" si="219"/>
        <v>SG</v>
      </c>
      <c r="N2109" s="2" t="str">
        <f t="shared" si="220"/>
        <v>terminato</v>
      </c>
      <c r="O2109" s="2">
        <v>0</v>
      </c>
      <c r="P2109" s="3">
        <v>24</v>
      </c>
      <c r="Q2109" s="3" t="str">
        <f t="shared" si="221"/>
        <v/>
      </c>
      <c r="R2109" s="3" t="str">
        <f t="shared" si="222"/>
        <v>ITA-SG-24</v>
      </c>
      <c r="S2109" s="3" t="str">
        <f t="shared" si="223"/>
        <v>452</v>
      </c>
    </row>
    <row r="2110" spans="1:19" ht="12.75" customHeight="1" x14ac:dyDescent="0.3">
      <c r="A2110" s="2">
        <v>2115</v>
      </c>
      <c r="B2110" s="2" t="s">
        <v>1009</v>
      </c>
      <c r="C2110" s="8" t="s">
        <v>8</v>
      </c>
      <c r="D2110" s="2" t="s">
        <v>9</v>
      </c>
      <c r="F2110" s="2">
        <v>30</v>
      </c>
      <c r="G2110" s="3">
        <v>37</v>
      </c>
      <c r="H2110" s="3" t="str">
        <f>IF(E2110="","non terminato","terminato")</f>
        <v>non terminato</v>
      </c>
      <c r="J2110" s="2">
        <v>2115</v>
      </c>
      <c r="K2110" s="2" t="str">
        <f t="shared" si="217"/>
        <v>A9452383</v>
      </c>
      <c r="L2110" s="2" t="str">
        <f t="shared" si="218"/>
        <v>ITA</v>
      </c>
      <c r="M2110" s="2" t="str">
        <f t="shared" si="219"/>
        <v>SG</v>
      </c>
      <c r="N2110" s="2" t="str">
        <f t="shared" si="220"/>
        <v/>
      </c>
      <c r="O2110" s="2">
        <v>30</v>
      </c>
      <c r="P2110" s="3">
        <v>37</v>
      </c>
      <c r="Q2110" s="3">
        <f t="shared" si="221"/>
        <v>1110</v>
      </c>
      <c r="R2110" s="3" t="str">
        <f t="shared" si="222"/>
        <v>ITA-SG-37</v>
      </c>
      <c r="S2110" s="3" t="str">
        <f t="shared" si="223"/>
        <v>452</v>
      </c>
    </row>
    <row r="2111" spans="1:19" ht="12.75" customHeight="1" x14ac:dyDescent="0.3">
      <c r="A2111" s="2">
        <v>2116</v>
      </c>
      <c r="B2111" s="2" t="s">
        <v>1009</v>
      </c>
      <c r="C2111" s="8" t="s">
        <v>8</v>
      </c>
      <c r="D2111" s="2" t="s">
        <v>9</v>
      </c>
      <c r="F2111" s="2">
        <v>10</v>
      </c>
      <c r="G2111" s="3">
        <v>29</v>
      </c>
      <c r="H2111" s="3" t="str">
        <f>IF(E2111="","non terminato","terminato")</f>
        <v>non terminato</v>
      </c>
      <c r="J2111" s="2">
        <v>2116</v>
      </c>
      <c r="K2111" s="2" t="str">
        <f t="shared" si="217"/>
        <v>A9452383</v>
      </c>
      <c r="L2111" s="2" t="str">
        <f t="shared" si="218"/>
        <v>ITA</v>
      </c>
      <c r="M2111" s="2" t="str">
        <f t="shared" si="219"/>
        <v>SG</v>
      </c>
      <c r="N2111" s="2" t="str">
        <f t="shared" si="220"/>
        <v/>
      </c>
      <c r="O2111" s="2">
        <v>10</v>
      </c>
      <c r="P2111" s="3">
        <v>29</v>
      </c>
      <c r="Q2111" s="3">
        <f t="shared" si="221"/>
        <v>290</v>
      </c>
      <c r="R2111" s="3" t="str">
        <f t="shared" si="222"/>
        <v>ITA-SG-29</v>
      </c>
      <c r="S2111" s="3" t="str">
        <f t="shared" si="223"/>
        <v>452</v>
      </c>
    </row>
    <row r="2112" spans="1:19" ht="12.75" customHeight="1" x14ac:dyDescent="0.3">
      <c r="A2112" s="2">
        <v>2117</v>
      </c>
      <c r="B2112" s="2" t="s">
        <v>1010</v>
      </c>
      <c r="C2112" s="8" t="s">
        <v>8</v>
      </c>
      <c r="D2112" s="2" t="s">
        <v>51</v>
      </c>
      <c r="E2112" s="7" t="s">
        <v>10</v>
      </c>
      <c r="F2112" s="2">
        <v>0</v>
      </c>
      <c r="G2112" s="3">
        <v>26</v>
      </c>
      <c r="H2112" s="3" t="s">
        <v>10</v>
      </c>
      <c r="J2112" s="2">
        <v>2117</v>
      </c>
      <c r="K2112" s="2" t="str">
        <f t="shared" si="217"/>
        <v>S5811791</v>
      </c>
      <c r="L2112" s="2" t="str">
        <f t="shared" si="218"/>
        <v>ITA</v>
      </c>
      <c r="M2112" s="2" t="str">
        <f t="shared" si="219"/>
        <v>zan S.R.L.</v>
      </c>
      <c r="N2112" s="2" t="str">
        <f t="shared" si="220"/>
        <v>terminato</v>
      </c>
      <c r="O2112" s="2">
        <v>0</v>
      </c>
      <c r="P2112" s="3">
        <v>26</v>
      </c>
      <c r="Q2112" s="3" t="str">
        <f t="shared" si="221"/>
        <v/>
      </c>
      <c r="R2112" s="3" t="str">
        <f t="shared" si="222"/>
        <v>ITA-zan S.R.L.-26</v>
      </c>
      <c r="S2112" s="3" t="str">
        <f t="shared" si="223"/>
        <v>811</v>
      </c>
    </row>
    <row r="2113" spans="1:19" ht="12.75" customHeight="1" x14ac:dyDescent="0.3">
      <c r="A2113" s="2">
        <v>2118</v>
      </c>
      <c r="B2113" s="2" t="s">
        <v>1010</v>
      </c>
      <c r="C2113" s="8" t="s">
        <v>8</v>
      </c>
      <c r="D2113" s="2" t="s">
        <v>51</v>
      </c>
      <c r="F2113" s="2">
        <v>10</v>
      </c>
      <c r="G2113" s="3">
        <v>16</v>
      </c>
      <c r="H2113" s="3" t="str">
        <f>IF(E2113="","non terminato","terminato")</f>
        <v>non terminato</v>
      </c>
      <c r="J2113" s="2">
        <v>2118</v>
      </c>
      <c r="K2113" s="2" t="str">
        <f t="shared" si="217"/>
        <v>S5811791</v>
      </c>
      <c r="L2113" s="2" t="str">
        <f t="shared" si="218"/>
        <v>ITA</v>
      </c>
      <c r="M2113" s="2" t="str">
        <f t="shared" si="219"/>
        <v>zan S.R.L.</v>
      </c>
      <c r="N2113" s="2" t="str">
        <f t="shared" si="220"/>
        <v/>
      </c>
      <c r="O2113" s="2">
        <v>10</v>
      </c>
      <c r="P2113" s="3">
        <v>16</v>
      </c>
      <c r="Q2113" s="3">
        <f t="shared" si="221"/>
        <v>160</v>
      </c>
      <c r="R2113" s="3" t="str">
        <f t="shared" si="222"/>
        <v>ITA-zan S.R.L.-16</v>
      </c>
      <c r="S2113" s="3" t="str">
        <f t="shared" si="223"/>
        <v>811</v>
      </c>
    </row>
    <row r="2114" spans="1:19" ht="12.75" customHeight="1" x14ac:dyDescent="0.3">
      <c r="A2114" s="2">
        <v>2119</v>
      </c>
      <c r="B2114" s="2" t="s">
        <v>1010</v>
      </c>
      <c r="C2114" s="8" t="s">
        <v>8</v>
      </c>
      <c r="D2114" s="2" t="s">
        <v>51</v>
      </c>
      <c r="F2114" s="2">
        <v>30</v>
      </c>
      <c r="G2114" s="3">
        <v>34</v>
      </c>
      <c r="H2114" s="3" t="str">
        <f>IF(E2114="","non terminato","terminato")</f>
        <v>non terminato</v>
      </c>
      <c r="J2114" s="2">
        <v>2119</v>
      </c>
      <c r="K2114" s="2" t="str">
        <f t="shared" ref="K2114:K2177" si="224">TRIM(B2114)</f>
        <v>S5811791</v>
      </c>
      <c r="L2114" s="2" t="str">
        <f t="shared" ref="L2114:L2177" si="225">TRIM(C2114)</f>
        <v>ITA</v>
      </c>
      <c r="M2114" s="2" t="str">
        <f t="shared" ref="M2114:M2177" si="226">TRIM(D2114)</f>
        <v>zan S.R.L.</v>
      </c>
      <c r="N2114" s="2" t="str">
        <f t="shared" ref="N2114:N2177" si="227">TRIM(E2114)</f>
        <v/>
      </c>
      <c r="O2114" s="2">
        <v>30</v>
      </c>
      <c r="P2114" s="3">
        <v>34</v>
      </c>
      <c r="Q2114" s="3">
        <f t="shared" si="221"/>
        <v>1020</v>
      </c>
      <c r="R2114" s="3" t="str">
        <f t="shared" si="222"/>
        <v>ITA-zan S.R.L.-34</v>
      </c>
      <c r="S2114" s="3" t="str">
        <f t="shared" si="223"/>
        <v>811</v>
      </c>
    </row>
    <row r="2115" spans="1:19" ht="12.75" customHeight="1" x14ac:dyDescent="0.3">
      <c r="A2115" s="2">
        <v>2120</v>
      </c>
      <c r="B2115" s="2" t="s">
        <v>1011</v>
      </c>
      <c r="C2115" s="8" t="s">
        <v>8</v>
      </c>
      <c r="D2115" s="2" t="s">
        <v>33</v>
      </c>
      <c r="E2115" s="7" t="s">
        <v>10</v>
      </c>
      <c r="F2115" s="2">
        <v>0</v>
      </c>
      <c r="G2115" s="3">
        <v>19</v>
      </c>
      <c r="H2115" s="3" t="s">
        <v>10</v>
      </c>
      <c r="J2115" s="2">
        <v>2120</v>
      </c>
      <c r="K2115" s="2" t="str">
        <f t="shared" si="224"/>
        <v>A1887089</v>
      </c>
      <c r="L2115" s="2" t="str">
        <f t="shared" si="225"/>
        <v>ITA</v>
      </c>
      <c r="M2115" s="2" t="str">
        <f t="shared" si="226"/>
        <v>zan VETRI</v>
      </c>
      <c r="N2115" s="2" t="str">
        <f t="shared" si="227"/>
        <v>terminato</v>
      </c>
      <c r="O2115" s="2">
        <v>0</v>
      </c>
      <c r="P2115" s="3">
        <v>19</v>
      </c>
      <c r="Q2115" s="3" t="str">
        <f t="shared" ref="Q2115:Q2178" si="228">IF(F2115=0,"",F2115*G2115)</f>
        <v/>
      </c>
      <c r="R2115" s="3" t="str">
        <f t="shared" ref="R2115:R2178" si="229">_xlfn.CONCAT(C2115,"-",D2115,"-",G2115)</f>
        <v>ITA-zan VETRI-19</v>
      </c>
      <c r="S2115" s="3" t="str">
        <f t="shared" ref="S2115:S2178" si="230">MID(B2115,3,3)</f>
        <v>887</v>
      </c>
    </row>
    <row r="2116" spans="1:19" ht="12.75" customHeight="1" x14ac:dyDescent="0.3">
      <c r="A2116" s="2">
        <v>2121</v>
      </c>
      <c r="B2116" s="2" t="s">
        <v>1012</v>
      </c>
      <c r="C2116" s="8" t="s">
        <v>8</v>
      </c>
      <c r="D2116" s="2" t="s">
        <v>33</v>
      </c>
      <c r="E2116" s="7" t="s">
        <v>10</v>
      </c>
      <c r="F2116" s="2">
        <v>0</v>
      </c>
      <c r="G2116" s="3">
        <v>31</v>
      </c>
      <c r="H2116" s="3" t="s">
        <v>10</v>
      </c>
      <c r="J2116" s="2">
        <v>2121</v>
      </c>
      <c r="K2116" s="2" t="str">
        <f t="shared" si="224"/>
        <v>M0820702</v>
      </c>
      <c r="L2116" s="2" t="str">
        <f t="shared" si="225"/>
        <v>ITA</v>
      </c>
      <c r="M2116" s="2" t="str">
        <f t="shared" si="226"/>
        <v>zan VETRI</v>
      </c>
      <c r="N2116" s="2" t="str">
        <f t="shared" si="227"/>
        <v>terminato</v>
      </c>
      <c r="O2116" s="2">
        <v>0</v>
      </c>
      <c r="P2116" s="3">
        <v>31</v>
      </c>
      <c r="Q2116" s="3" t="str">
        <f t="shared" si="228"/>
        <v/>
      </c>
      <c r="R2116" s="3" t="str">
        <f t="shared" si="229"/>
        <v>ITA-zan VETRI-31</v>
      </c>
      <c r="S2116" s="3" t="str">
        <f t="shared" si="230"/>
        <v>820</v>
      </c>
    </row>
    <row r="2117" spans="1:19" ht="12.75" customHeight="1" x14ac:dyDescent="0.3">
      <c r="A2117" s="2">
        <v>2122</v>
      </c>
      <c r="B2117" s="2" t="s">
        <v>1013</v>
      </c>
      <c r="C2117" s="8" t="s">
        <v>8</v>
      </c>
      <c r="D2117" s="2" t="s">
        <v>62</v>
      </c>
      <c r="F2117" s="2">
        <v>30</v>
      </c>
      <c r="G2117" s="3">
        <v>18</v>
      </c>
      <c r="H2117" s="3" t="str">
        <f>IF(E2117="","non terminato","terminato")</f>
        <v>non terminato</v>
      </c>
      <c r="J2117" s="2">
        <v>2122</v>
      </c>
      <c r="K2117" s="2" t="str">
        <f t="shared" si="224"/>
        <v>C0055593</v>
      </c>
      <c r="L2117" s="2" t="str">
        <f t="shared" si="225"/>
        <v>ITA</v>
      </c>
      <c r="M2117" s="2" t="str">
        <f t="shared" si="226"/>
        <v>zan PAM</v>
      </c>
      <c r="N2117" s="2" t="str">
        <f t="shared" si="227"/>
        <v/>
      </c>
      <c r="O2117" s="2">
        <v>30</v>
      </c>
      <c r="P2117" s="3">
        <v>18</v>
      </c>
      <c r="Q2117" s="3">
        <f t="shared" si="228"/>
        <v>540</v>
      </c>
      <c r="R2117" s="3" t="str">
        <f t="shared" si="229"/>
        <v>ITA-zan PAM-18</v>
      </c>
      <c r="S2117" s="3" t="str">
        <f t="shared" si="230"/>
        <v>055</v>
      </c>
    </row>
    <row r="2118" spans="1:19" ht="12.75" customHeight="1" x14ac:dyDescent="0.3">
      <c r="A2118" s="2">
        <v>2123</v>
      </c>
      <c r="B2118" s="2" t="s">
        <v>1013</v>
      </c>
      <c r="C2118" s="8" t="s">
        <v>8</v>
      </c>
      <c r="D2118" s="2" t="s">
        <v>62</v>
      </c>
      <c r="F2118" s="2">
        <v>10</v>
      </c>
      <c r="G2118" s="3">
        <v>17</v>
      </c>
      <c r="H2118" s="3" t="str">
        <f>IF(E2118="","non terminato","terminato")</f>
        <v>non terminato</v>
      </c>
      <c r="J2118" s="2">
        <v>2123</v>
      </c>
      <c r="K2118" s="2" t="str">
        <f t="shared" si="224"/>
        <v>C0055593</v>
      </c>
      <c r="L2118" s="2" t="str">
        <f t="shared" si="225"/>
        <v>ITA</v>
      </c>
      <c r="M2118" s="2" t="str">
        <f t="shared" si="226"/>
        <v>zan PAM</v>
      </c>
      <c r="N2118" s="2" t="str">
        <f t="shared" si="227"/>
        <v/>
      </c>
      <c r="O2118" s="2">
        <v>10</v>
      </c>
      <c r="P2118" s="3">
        <v>17</v>
      </c>
      <c r="Q2118" s="3">
        <f t="shared" si="228"/>
        <v>170</v>
      </c>
      <c r="R2118" s="3" t="str">
        <f t="shared" si="229"/>
        <v>ITA-zan PAM-17</v>
      </c>
      <c r="S2118" s="3" t="str">
        <f t="shared" si="230"/>
        <v>055</v>
      </c>
    </row>
    <row r="2119" spans="1:19" ht="12.75" customHeight="1" x14ac:dyDescent="0.3">
      <c r="A2119" s="2">
        <v>2124</v>
      </c>
      <c r="B2119" s="2" t="s">
        <v>1013</v>
      </c>
      <c r="C2119" s="8" t="s">
        <v>8</v>
      </c>
      <c r="D2119" s="2" t="s">
        <v>62</v>
      </c>
      <c r="E2119" s="7" t="s">
        <v>10</v>
      </c>
      <c r="F2119" s="2">
        <v>0</v>
      </c>
      <c r="G2119" s="3">
        <v>12</v>
      </c>
      <c r="H2119" s="3" t="s">
        <v>10</v>
      </c>
      <c r="J2119" s="2">
        <v>2124</v>
      </c>
      <c r="K2119" s="2" t="str">
        <f t="shared" si="224"/>
        <v>C0055593</v>
      </c>
      <c r="L2119" s="2" t="str">
        <f t="shared" si="225"/>
        <v>ITA</v>
      </c>
      <c r="M2119" s="2" t="str">
        <f t="shared" si="226"/>
        <v>zan PAM</v>
      </c>
      <c r="N2119" s="2" t="str">
        <f t="shared" si="227"/>
        <v>terminato</v>
      </c>
      <c r="O2119" s="2">
        <v>0</v>
      </c>
      <c r="P2119" s="3">
        <v>12</v>
      </c>
      <c r="Q2119" s="3" t="str">
        <f t="shared" si="228"/>
        <v/>
      </c>
      <c r="R2119" s="3" t="str">
        <f t="shared" si="229"/>
        <v>ITA-zan PAM-12</v>
      </c>
      <c r="S2119" s="3" t="str">
        <f t="shared" si="230"/>
        <v>055</v>
      </c>
    </row>
    <row r="2120" spans="1:19" ht="12.75" customHeight="1" x14ac:dyDescent="0.3">
      <c r="A2120" s="2">
        <v>2125</v>
      </c>
      <c r="B2120" s="2" t="s">
        <v>1014</v>
      </c>
      <c r="C2120" s="8" t="s">
        <v>8</v>
      </c>
      <c r="D2120" s="2" t="s">
        <v>9</v>
      </c>
      <c r="F2120" s="2">
        <v>10</v>
      </c>
      <c r="G2120" s="3">
        <v>16</v>
      </c>
      <c r="H2120" s="3" t="str">
        <f>IF(E2120="","non terminato","terminato")</f>
        <v>non terminato</v>
      </c>
      <c r="J2120" s="2">
        <v>2125</v>
      </c>
      <c r="K2120" s="2" t="str">
        <f t="shared" si="224"/>
        <v>D8024944</v>
      </c>
      <c r="L2120" s="2" t="str">
        <f t="shared" si="225"/>
        <v>ITA</v>
      </c>
      <c r="M2120" s="2" t="str">
        <f t="shared" si="226"/>
        <v>SG</v>
      </c>
      <c r="N2120" s="2" t="str">
        <f t="shared" si="227"/>
        <v/>
      </c>
      <c r="O2120" s="2">
        <v>10</v>
      </c>
      <c r="P2120" s="3">
        <v>16</v>
      </c>
      <c r="Q2120" s="3">
        <f t="shared" si="228"/>
        <v>160</v>
      </c>
      <c r="R2120" s="3" t="str">
        <f t="shared" si="229"/>
        <v>ITA-SG-16</v>
      </c>
      <c r="S2120" s="3" t="str">
        <f t="shared" si="230"/>
        <v>024</v>
      </c>
    </row>
    <row r="2121" spans="1:19" ht="12.75" customHeight="1" x14ac:dyDescent="0.3">
      <c r="A2121" s="2">
        <v>2126</v>
      </c>
      <c r="B2121" s="2" t="s">
        <v>1014</v>
      </c>
      <c r="C2121" s="8" t="s">
        <v>8</v>
      </c>
      <c r="D2121" s="2" t="s">
        <v>9</v>
      </c>
      <c r="E2121" s="7" t="s">
        <v>10</v>
      </c>
      <c r="F2121" s="2">
        <v>0</v>
      </c>
      <c r="G2121" s="3">
        <v>28</v>
      </c>
      <c r="H2121" s="3" t="s">
        <v>10</v>
      </c>
      <c r="J2121" s="2">
        <v>2126</v>
      </c>
      <c r="K2121" s="2" t="str">
        <f t="shared" si="224"/>
        <v>D8024944</v>
      </c>
      <c r="L2121" s="2" t="str">
        <f t="shared" si="225"/>
        <v>ITA</v>
      </c>
      <c r="M2121" s="2" t="str">
        <f t="shared" si="226"/>
        <v>SG</v>
      </c>
      <c r="N2121" s="2" t="str">
        <f t="shared" si="227"/>
        <v>terminato</v>
      </c>
      <c r="O2121" s="2">
        <v>0</v>
      </c>
      <c r="P2121" s="3">
        <v>28</v>
      </c>
      <c r="Q2121" s="3" t="str">
        <f t="shared" si="228"/>
        <v/>
      </c>
      <c r="R2121" s="3" t="str">
        <f t="shared" si="229"/>
        <v>ITA-SG-28</v>
      </c>
      <c r="S2121" s="3" t="str">
        <f t="shared" si="230"/>
        <v>024</v>
      </c>
    </row>
    <row r="2122" spans="1:19" ht="12.75" customHeight="1" x14ac:dyDescent="0.3">
      <c r="A2122" s="2">
        <v>2127</v>
      </c>
      <c r="B2122" s="2" t="s">
        <v>1015</v>
      </c>
      <c r="C2122" s="8" t="s">
        <v>8</v>
      </c>
      <c r="D2122" s="2" t="s">
        <v>33</v>
      </c>
      <c r="E2122" s="7" t="s">
        <v>10</v>
      </c>
      <c r="F2122" s="2">
        <v>0</v>
      </c>
      <c r="G2122" s="3">
        <v>24</v>
      </c>
      <c r="H2122" s="3" t="s">
        <v>10</v>
      </c>
      <c r="J2122" s="2">
        <v>2127</v>
      </c>
      <c r="K2122" s="2" t="str">
        <f t="shared" si="224"/>
        <v>E3986774</v>
      </c>
      <c r="L2122" s="2" t="str">
        <f t="shared" si="225"/>
        <v>ITA</v>
      </c>
      <c r="M2122" s="2" t="str">
        <f t="shared" si="226"/>
        <v>zan VETRI</v>
      </c>
      <c r="N2122" s="2" t="str">
        <f t="shared" si="227"/>
        <v>terminato</v>
      </c>
      <c r="O2122" s="2">
        <v>0</v>
      </c>
      <c r="P2122" s="3">
        <v>24</v>
      </c>
      <c r="Q2122" s="3" t="str">
        <f t="shared" si="228"/>
        <v/>
      </c>
      <c r="R2122" s="3" t="str">
        <f t="shared" si="229"/>
        <v>ITA-zan VETRI-24</v>
      </c>
      <c r="S2122" s="3" t="str">
        <f t="shared" si="230"/>
        <v>986</v>
      </c>
    </row>
    <row r="2123" spans="1:19" ht="12.75" customHeight="1" x14ac:dyDescent="0.3">
      <c r="A2123" s="2">
        <v>2128</v>
      </c>
      <c r="B2123" s="2" t="s">
        <v>1015</v>
      </c>
      <c r="C2123" s="8" t="s">
        <v>8</v>
      </c>
      <c r="D2123" s="2" t="s">
        <v>33</v>
      </c>
      <c r="F2123" s="2">
        <v>30</v>
      </c>
      <c r="G2123" s="3">
        <v>29</v>
      </c>
      <c r="H2123" s="3" t="str">
        <f>IF(E2123="","non terminato","terminato")</f>
        <v>non terminato</v>
      </c>
      <c r="J2123" s="2">
        <v>2128</v>
      </c>
      <c r="K2123" s="2" t="str">
        <f t="shared" si="224"/>
        <v>E3986774</v>
      </c>
      <c r="L2123" s="2" t="str">
        <f t="shared" si="225"/>
        <v>ITA</v>
      </c>
      <c r="M2123" s="2" t="str">
        <f t="shared" si="226"/>
        <v>zan VETRI</v>
      </c>
      <c r="N2123" s="2" t="str">
        <f t="shared" si="227"/>
        <v/>
      </c>
      <c r="O2123" s="2">
        <v>30</v>
      </c>
      <c r="P2123" s="3">
        <v>29</v>
      </c>
      <c r="Q2123" s="3">
        <f t="shared" si="228"/>
        <v>870</v>
      </c>
      <c r="R2123" s="3" t="str">
        <f t="shared" si="229"/>
        <v>ITA-zan VETRI-29</v>
      </c>
      <c r="S2123" s="3" t="str">
        <f t="shared" si="230"/>
        <v>986</v>
      </c>
    </row>
    <row r="2124" spans="1:19" ht="12.75" customHeight="1" x14ac:dyDescent="0.3">
      <c r="A2124" s="2">
        <v>2129</v>
      </c>
      <c r="B2124" s="2" t="s">
        <v>1016</v>
      </c>
      <c r="C2124" s="8" t="s">
        <v>8</v>
      </c>
      <c r="D2124" s="2" t="s">
        <v>9</v>
      </c>
      <c r="E2124" s="7" t="s">
        <v>10</v>
      </c>
      <c r="F2124" s="2">
        <v>0</v>
      </c>
      <c r="G2124" s="3">
        <v>35</v>
      </c>
      <c r="H2124" s="3" t="s">
        <v>10</v>
      </c>
      <c r="J2124" s="2">
        <v>2129</v>
      </c>
      <c r="K2124" s="2" t="str">
        <f t="shared" si="224"/>
        <v>F6920489</v>
      </c>
      <c r="L2124" s="2" t="str">
        <f t="shared" si="225"/>
        <v>ITA</v>
      </c>
      <c r="M2124" s="2" t="str">
        <f t="shared" si="226"/>
        <v>SG</v>
      </c>
      <c r="N2124" s="2" t="str">
        <f t="shared" si="227"/>
        <v>terminato</v>
      </c>
      <c r="O2124" s="2">
        <v>0</v>
      </c>
      <c r="P2124" s="3">
        <v>35</v>
      </c>
      <c r="Q2124" s="3" t="str">
        <f t="shared" si="228"/>
        <v/>
      </c>
      <c r="R2124" s="3" t="str">
        <f t="shared" si="229"/>
        <v>ITA-SG-35</v>
      </c>
      <c r="S2124" s="3" t="str">
        <f t="shared" si="230"/>
        <v>920</v>
      </c>
    </row>
    <row r="2125" spans="1:19" ht="12.75" customHeight="1" x14ac:dyDescent="0.3">
      <c r="A2125" s="2">
        <v>2130</v>
      </c>
      <c r="B2125" s="2" t="s">
        <v>1016</v>
      </c>
      <c r="C2125" s="8" t="s">
        <v>8</v>
      </c>
      <c r="D2125" s="2" t="s">
        <v>9</v>
      </c>
      <c r="F2125" s="2">
        <v>10</v>
      </c>
      <c r="G2125" s="3">
        <v>34</v>
      </c>
      <c r="H2125" s="3" t="str">
        <f>IF(E2125="","non terminato","terminato")</f>
        <v>non terminato</v>
      </c>
      <c r="J2125" s="2">
        <v>2130</v>
      </c>
      <c r="K2125" s="2" t="str">
        <f t="shared" si="224"/>
        <v>F6920489</v>
      </c>
      <c r="L2125" s="2" t="str">
        <f t="shared" si="225"/>
        <v>ITA</v>
      </c>
      <c r="M2125" s="2" t="str">
        <f t="shared" si="226"/>
        <v>SG</v>
      </c>
      <c r="N2125" s="2" t="str">
        <f t="shared" si="227"/>
        <v/>
      </c>
      <c r="O2125" s="2">
        <v>10</v>
      </c>
      <c r="P2125" s="3">
        <v>34</v>
      </c>
      <c r="Q2125" s="3">
        <f t="shared" si="228"/>
        <v>340</v>
      </c>
      <c r="R2125" s="3" t="str">
        <f t="shared" si="229"/>
        <v>ITA-SG-34</v>
      </c>
      <c r="S2125" s="3" t="str">
        <f t="shared" si="230"/>
        <v>920</v>
      </c>
    </row>
    <row r="2126" spans="1:19" ht="12.75" customHeight="1" x14ac:dyDescent="0.3">
      <c r="A2126" s="2">
        <v>2131</v>
      </c>
      <c r="B2126" s="2" t="s">
        <v>1017</v>
      </c>
      <c r="C2126" s="8" t="s">
        <v>8</v>
      </c>
      <c r="D2126" s="2" t="s">
        <v>9</v>
      </c>
      <c r="E2126" s="7" t="s">
        <v>10</v>
      </c>
      <c r="F2126" s="2">
        <v>0</v>
      </c>
      <c r="G2126" s="3">
        <v>13</v>
      </c>
      <c r="H2126" s="3" t="s">
        <v>10</v>
      </c>
      <c r="J2126" s="2">
        <v>2131</v>
      </c>
      <c r="K2126" s="2" t="str">
        <f t="shared" si="224"/>
        <v>T5617450</v>
      </c>
      <c r="L2126" s="2" t="str">
        <f t="shared" si="225"/>
        <v>ITA</v>
      </c>
      <c r="M2126" s="2" t="str">
        <f t="shared" si="226"/>
        <v>SG</v>
      </c>
      <c r="N2126" s="2" t="str">
        <f t="shared" si="227"/>
        <v>terminato</v>
      </c>
      <c r="O2126" s="2">
        <v>0</v>
      </c>
      <c r="P2126" s="3">
        <v>13</v>
      </c>
      <c r="Q2126" s="3" t="str">
        <f t="shared" si="228"/>
        <v/>
      </c>
      <c r="R2126" s="3" t="str">
        <f t="shared" si="229"/>
        <v>ITA-SG-13</v>
      </c>
      <c r="S2126" s="3" t="str">
        <f t="shared" si="230"/>
        <v>617</v>
      </c>
    </row>
    <row r="2127" spans="1:19" ht="12.75" customHeight="1" x14ac:dyDescent="0.3">
      <c r="A2127" s="2">
        <v>2132</v>
      </c>
      <c r="B2127" s="2" t="s">
        <v>1018</v>
      </c>
      <c r="C2127" s="8" t="s">
        <v>8</v>
      </c>
      <c r="D2127" s="2" t="s">
        <v>9</v>
      </c>
      <c r="E2127" s="7" t="s">
        <v>10</v>
      </c>
      <c r="F2127" s="2">
        <v>0</v>
      </c>
      <c r="G2127" s="3">
        <v>38</v>
      </c>
      <c r="H2127" s="3" t="s">
        <v>10</v>
      </c>
      <c r="J2127" s="2">
        <v>2132</v>
      </c>
      <c r="K2127" s="2" t="str">
        <f t="shared" si="224"/>
        <v>D1068216</v>
      </c>
      <c r="L2127" s="2" t="str">
        <f t="shared" si="225"/>
        <v>ITA</v>
      </c>
      <c r="M2127" s="2" t="str">
        <f t="shared" si="226"/>
        <v>SG</v>
      </c>
      <c r="N2127" s="2" t="str">
        <f t="shared" si="227"/>
        <v>terminato</v>
      </c>
      <c r="O2127" s="2">
        <v>0</v>
      </c>
      <c r="P2127" s="3">
        <v>38</v>
      </c>
      <c r="Q2127" s="3" t="str">
        <f t="shared" si="228"/>
        <v/>
      </c>
      <c r="R2127" s="3" t="str">
        <f t="shared" si="229"/>
        <v>ITA-SG-38</v>
      </c>
      <c r="S2127" s="3" t="str">
        <f t="shared" si="230"/>
        <v>068</v>
      </c>
    </row>
    <row r="2128" spans="1:19" ht="12.75" customHeight="1" x14ac:dyDescent="0.3">
      <c r="A2128" s="2">
        <v>2133</v>
      </c>
      <c r="B2128" s="2" t="s">
        <v>1019</v>
      </c>
      <c r="C2128" s="8" t="s">
        <v>8</v>
      </c>
      <c r="D2128" s="2" t="s">
        <v>44</v>
      </c>
      <c r="E2128" s="7" t="s">
        <v>10</v>
      </c>
      <c r="F2128" s="2">
        <v>0</v>
      </c>
      <c r="G2128" s="3">
        <v>26</v>
      </c>
      <c r="H2128" s="3" t="s">
        <v>10</v>
      </c>
      <c r="J2128" s="2">
        <v>2133</v>
      </c>
      <c r="K2128" s="2" t="str">
        <f t="shared" si="224"/>
        <v>M6787747</v>
      </c>
      <c r="L2128" s="2" t="str">
        <f t="shared" si="225"/>
        <v>ITA</v>
      </c>
      <c r="M2128" s="2" t="str">
        <f t="shared" si="226"/>
        <v>zan pin SPA</v>
      </c>
      <c r="N2128" s="2" t="str">
        <f t="shared" si="227"/>
        <v>terminato</v>
      </c>
      <c r="O2128" s="2">
        <v>0</v>
      </c>
      <c r="P2128" s="3">
        <v>26</v>
      </c>
      <c r="Q2128" s="3" t="str">
        <f t="shared" si="228"/>
        <v/>
      </c>
      <c r="R2128" s="3" t="str">
        <f t="shared" si="229"/>
        <v>ITA-zan pin SPA-26</v>
      </c>
      <c r="S2128" s="3" t="str">
        <f t="shared" si="230"/>
        <v>787</v>
      </c>
    </row>
    <row r="2129" spans="1:19" ht="12.75" customHeight="1" x14ac:dyDescent="0.3">
      <c r="A2129" s="2">
        <v>2134</v>
      </c>
      <c r="B2129" s="2" t="s">
        <v>1020</v>
      </c>
      <c r="C2129" s="8" t="s">
        <v>8</v>
      </c>
      <c r="D2129" s="2" t="s">
        <v>33</v>
      </c>
      <c r="E2129" s="7" t="s">
        <v>10</v>
      </c>
      <c r="F2129" s="2">
        <v>0</v>
      </c>
      <c r="G2129" s="3">
        <v>15</v>
      </c>
      <c r="H2129" s="3" t="s">
        <v>10</v>
      </c>
      <c r="J2129" s="2">
        <v>2134</v>
      </c>
      <c r="K2129" s="2" t="str">
        <f t="shared" si="224"/>
        <v>R7520424</v>
      </c>
      <c r="L2129" s="2" t="str">
        <f t="shared" si="225"/>
        <v>ITA</v>
      </c>
      <c r="M2129" s="2" t="str">
        <f t="shared" si="226"/>
        <v>zan VETRI</v>
      </c>
      <c r="N2129" s="2" t="str">
        <f t="shared" si="227"/>
        <v>terminato</v>
      </c>
      <c r="O2129" s="2">
        <v>0</v>
      </c>
      <c r="P2129" s="3">
        <v>15</v>
      </c>
      <c r="Q2129" s="3" t="str">
        <f t="shared" si="228"/>
        <v/>
      </c>
      <c r="R2129" s="3" t="str">
        <f t="shared" si="229"/>
        <v>ITA-zan VETRI-15</v>
      </c>
      <c r="S2129" s="3" t="str">
        <f t="shared" si="230"/>
        <v>520</v>
      </c>
    </row>
    <row r="2130" spans="1:19" ht="12.75" customHeight="1" x14ac:dyDescent="0.3">
      <c r="A2130" s="2">
        <v>2135</v>
      </c>
      <c r="B2130" s="2" t="s">
        <v>1020</v>
      </c>
      <c r="C2130" s="8" t="s">
        <v>8</v>
      </c>
      <c r="D2130" s="2" t="s">
        <v>33</v>
      </c>
      <c r="F2130" s="2">
        <v>30</v>
      </c>
      <c r="G2130" s="3">
        <v>18</v>
      </c>
      <c r="H2130" s="3" t="str">
        <f>IF(E2130="","non terminato","terminato")</f>
        <v>non terminato</v>
      </c>
      <c r="J2130" s="2">
        <v>2135</v>
      </c>
      <c r="K2130" s="2" t="str">
        <f t="shared" si="224"/>
        <v>R7520424</v>
      </c>
      <c r="L2130" s="2" t="str">
        <f t="shared" si="225"/>
        <v>ITA</v>
      </c>
      <c r="M2130" s="2" t="str">
        <f t="shared" si="226"/>
        <v>zan VETRI</v>
      </c>
      <c r="N2130" s="2" t="str">
        <f t="shared" si="227"/>
        <v/>
      </c>
      <c r="O2130" s="2">
        <v>30</v>
      </c>
      <c r="P2130" s="3">
        <v>18</v>
      </c>
      <c r="Q2130" s="3">
        <f t="shared" si="228"/>
        <v>540</v>
      </c>
      <c r="R2130" s="3" t="str">
        <f t="shared" si="229"/>
        <v>ITA-zan VETRI-18</v>
      </c>
      <c r="S2130" s="3" t="str">
        <f t="shared" si="230"/>
        <v>520</v>
      </c>
    </row>
    <row r="2131" spans="1:19" ht="12.75" customHeight="1" x14ac:dyDescent="0.3">
      <c r="A2131" s="2">
        <v>2136</v>
      </c>
      <c r="B2131" s="2" t="s">
        <v>1020</v>
      </c>
      <c r="C2131" s="8" t="s">
        <v>8</v>
      </c>
      <c r="D2131" s="2" t="s">
        <v>33</v>
      </c>
      <c r="F2131" s="2">
        <v>10</v>
      </c>
      <c r="G2131" s="3">
        <v>27</v>
      </c>
      <c r="H2131" s="3" t="str">
        <f>IF(E2131="","non terminato","terminato")</f>
        <v>non terminato</v>
      </c>
      <c r="J2131" s="2">
        <v>2136</v>
      </c>
      <c r="K2131" s="2" t="str">
        <f t="shared" si="224"/>
        <v>R7520424</v>
      </c>
      <c r="L2131" s="2" t="str">
        <f t="shared" si="225"/>
        <v>ITA</v>
      </c>
      <c r="M2131" s="2" t="str">
        <f t="shared" si="226"/>
        <v>zan VETRI</v>
      </c>
      <c r="N2131" s="2" t="str">
        <f t="shared" si="227"/>
        <v/>
      </c>
      <c r="O2131" s="2">
        <v>10</v>
      </c>
      <c r="P2131" s="3">
        <v>27</v>
      </c>
      <c r="Q2131" s="3">
        <f t="shared" si="228"/>
        <v>270</v>
      </c>
      <c r="R2131" s="3" t="str">
        <f t="shared" si="229"/>
        <v>ITA-zan VETRI-27</v>
      </c>
      <c r="S2131" s="3" t="str">
        <f t="shared" si="230"/>
        <v>520</v>
      </c>
    </row>
    <row r="2132" spans="1:19" ht="12.75" customHeight="1" x14ac:dyDescent="0.3">
      <c r="A2132" s="2">
        <v>2137</v>
      </c>
      <c r="B2132" s="2" t="s">
        <v>1021</v>
      </c>
      <c r="C2132" s="8" t="s">
        <v>8</v>
      </c>
      <c r="D2132" s="2" t="s">
        <v>44</v>
      </c>
      <c r="F2132" s="2">
        <v>10</v>
      </c>
      <c r="G2132" s="3">
        <v>23</v>
      </c>
      <c r="H2132" s="3" t="str">
        <f>IF(E2132="","non terminato","terminato")</f>
        <v>non terminato</v>
      </c>
      <c r="J2132" s="2">
        <v>2137</v>
      </c>
      <c r="K2132" s="2" t="str">
        <f t="shared" si="224"/>
        <v>A3600066</v>
      </c>
      <c r="L2132" s="2" t="str">
        <f t="shared" si="225"/>
        <v>ITA</v>
      </c>
      <c r="M2132" s="2" t="str">
        <f t="shared" si="226"/>
        <v>zan pin SPA</v>
      </c>
      <c r="N2132" s="2" t="str">
        <f t="shared" si="227"/>
        <v/>
      </c>
      <c r="O2132" s="2">
        <v>10</v>
      </c>
      <c r="P2132" s="3">
        <v>23</v>
      </c>
      <c r="Q2132" s="3">
        <f t="shared" si="228"/>
        <v>230</v>
      </c>
      <c r="R2132" s="3" t="str">
        <f t="shared" si="229"/>
        <v>ITA-zan pin SPA-23</v>
      </c>
      <c r="S2132" s="3" t="str">
        <f t="shared" si="230"/>
        <v>600</v>
      </c>
    </row>
    <row r="2133" spans="1:19" ht="12.75" customHeight="1" x14ac:dyDescent="0.3">
      <c r="A2133" s="2">
        <v>2138</v>
      </c>
      <c r="B2133" s="2" t="s">
        <v>1021</v>
      </c>
      <c r="C2133" s="8" t="s">
        <v>8</v>
      </c>
      <c r="D2133" s="2" t="s">
        <v>44</v>
      </c>
      <c r="E2133" s="7" t="s">
        <v>10</v>
      </c>
      <c r="F2133" s="2">
        <v>0</v>
      </c>
      <c r="G2133" s="3">
        <v>14</v>
      </c>
      <c r="H2133" s="3" t="s">
        <v>10</v>
      </c>
      <c r="J2133" s="2">
        <v>2138</v>
      </c>
      <c r="K2133" s="2" t="str">
        <f t="shared" si="224"/>
        <v>A3600066</v>
      </c>
      <c r="L2133" s="2" t="str">
        <f t="shared" si="225"/>
        <v>ITA</v>
      </c>
      <c r="M2133" s="2" t="str">
        <f t="shared" si="226"/>
        <v>zan pin SPA</v>
      </c>
      <c r="N2133" s="2" t="str">
        <f t="shared" si="227"/>
        <v>terminato</v>
      </c>
      <c r="O2133" s="2">
        <v>0</v>
      </c>
      <c r="P2133" s="3">
        <v>14</v>
      </c>
      <c r="Q2133" s="3" t="str">
        <f t="shared" si="228"/>
        <v/>
      </c>
      <c r="R2133" s="3" t="str">
        <f t="shared" si="229"/>
        <v>ITA-zan pin SPA-14</v>
      </c>
      <c r="S2133" s="3" t="str">
        <f t="shared" si="230"/>
        <v>600</v>
      </c>
    </row>
    <row r="2134" spans="1:19" ht="12.75" customHeight="1" x14ac:dyDescent="0.3">
      <c r="A2134" s="2">
        <v>2139</v>
      </c>
      <c r="B2134" s="2" t="s">
        <v>1022</v>
      </c>
      <c r="C2134" s="8" t="s">
        <v>8</v>
      </c>
      <c r="D2134" s="2" t="s">
        <v>33</v>
      </c>
      <c r="E2134" s="7" t="s">
        <v>10</v>
      </c>
      <c r="F2134" s="2">
        <v>0</v>
      </c>
      <c r="G2134" s="3">
        <v>39</v>
      </c>
      <c r="H2134" s="3" t="s">
        <v>10</v>
      </c>
      <c r="J2134" s="2">
        <v>2139</v>
      </c>
      <c r="K2134" s="2" t="str">
        <f t="shared" si="224"/>
        <v>J7476935</v>
      </c>
      <c r="L2134" s="2" t="str">
        <f t="shared" si="225"/>
        <v>ITA</v>
      </c>
      <c r="M2134" s="2" t="str">
        <f t="shared" si="226"/>
        <v>zan VETRI</v>
      </c>
      <c r="N2134" s="2" t="str">
        <f t="shared" si="227"/>
        <v>terminato</v>
      </c>
      <c r="O2134" s="2">
        <v>0</v>
      </c>
      <c r="P2134" s="3">
        <v>39</v>
      </c>
      <c r="Q2134" s="3" t="str">
        <f t="shared" si="228"/>
        <v/>
      </c>
      <c r="R2134" s="3" t="str">
        <f t="shared" si="229"/>
        <v>ITA-zan VETRI-39</v>
      </c>
      <c r="S2134" s="3" t="str">
        <f t="shared" si="230"/>
        <v>476</v>
      </c>
    </row>
    <row r="2135" spans="1:19" ht="12.75" customHeight="1" x14ac:dyDescent="0.3">
      <c r="A2135" s="2">
        <v>2140</v>
      </c>
      <c r="B2135" s="2" t="s">
        <v>1023</v>
      </c>
      <c r="C2135" s="8" t="s">
        <v>8</v>
      </c>
      <c r="D2135" s="2" t="s">
        <v>44</v>
      </c>
      <c r="E2135" s="7" t="s">
        <v>10</v>
      </c>
      <c r="F2135" s="2">
        <v>0</v>
      </c>
      <c r="G2135" s="3">
        <v>40</v>
      </c>
      <c r="H2135" s="3" t="s">
        <v>10</v>
      </c>
      <c r="J2135" s="2">
        <v>2140</v>
      </c>
      <c r="K2135" s="2" t="str">
        <f t="shared" si="224"/>
        <v>M3416691</v>
      </c>
      <c r="L2135" s="2" t="str">
        <f t="shared" si="225"/>
        <v>ITA</v>
      </c>
      <c r="M2135" s="2" t="str">
        <f t="shared" si="226"/>
        <v>zan pin SPA</v>
      </c>
      <c r="N2135" s="2" t="str">
        <f t="shared" si="227"/>
        <v>terminato</v>
      </c>
      <c r="O2135" s="2">
        <v>0</v>
      </c>
      <c r="P2135" s="3">
        <v>40</v>
      </c>
      <c r="Q2135" s="3" t="str">
        <f t="shared" si="228"/>
        <v/>
      </c>
      <c r="R2135" s="3" t="str">
        <f t="shared" si="229"/>
        <v>ITA-zan pin SPA-40</v>
      </c>
      <c r="S2135" s="3" t="str">
        <f t="shared" si="230"/>
        <v>416</v>
      </c>
    </row>
    <row r="2136" spans="1:19" ht="12.75" customHeight="1" x14ac:dyDescent="0.3">
      <c r="A2136" s="2">
        <v>2141</v>
      </c>
      <c r="B2136" s="2" t="s">
        <v>1024</v>
      </c>
      <c r="C2136" s="8" t="s">
        <v>8</v>
      </c>
      <c r="D2136" s="2" t="s">
        <v>9</v>
      </c>
      <c r="E2136" s="7" t="s">
        <v>10</v>
      </c>
      <c r="F2136" s="2">
        <v>0</v>
      </c>
      <c r="G2136" s="3">
        <v>27</v>
      </c>
      <c r="H2136" s="3" t="s">
        <v>10</v>
      </c>
      <c r="J2136" s="2">
        <v>2141</v>
      </c>
      <c r="K2136" s="2" t="str">
        <f t="shared" si="224"/>
        <v>A7425629</v>
      </c>
      <c r="L2136" s="2" t="str">
        <f t="shared" si="225"/>
        <v>ITA</v>
      </c>
      <c r="M2136" s="2" t="str">
        <f t="shared" si="226"/>
        <v>SG</v>
      </c>
      <c r="N2136" s="2" t="str">
        <f t="shared" si="227"/>
        <v>terminato</v>
      </c>
      <c r="O2136" s="2">
        <v>0</v>
      </c>
      <c r="P2136" s="3">
        <v>27</v>
      </c>
      <c r="Q2136" s="3" t="str">
        <f t="shared" si="228"/>
        <v/>
      </c>
      <c r="R2136" s="3" t="str">
        <f t="shared" si="229"/>
        <v>ITA-SG-27</v>
      </c>
      <c r="S2136" s="3" t="str">
        <f t="shared" si="230"/>
        <v>425</v>
      </c>
    </row>
    <row r="2137" spans="1:19" ht="12.75" customHeight="1" x14ac:dyDescent="0.3">
      <c r="A2137" s="2">
        <v>2142</v>
      </c>
      <c r="B2137" s="2" t="s">
        <v>1024</v>
      </c>
      <c r="C2137" s="8" t="s">
        <v>8</v>
      </c>
      <c r="D2137" s="2" t="s">
        <v>9</v>
      </c>
      <c r="F2137" s="2">
        <v>10</v>
      </c>
      <c r="G2137" s="3">
        <v>29</v>
      </c>
      <c r="H2137" s="3" t="str">
        <f>IF(E2137="","non terminato","terminato")</f>
        <v>non terminato</v>
      </c>
      <c r="J2137" s="2">
        <v>2142</v>
      </c>
      <c r="K2137" s="2" t="str">
        <f t="shared" si="224"/>
        <v>A7425629</v>
      </c>
      <c r="L2137" s="2" t="str">
        <f t="shared" si="225"/>
        <v>ITA</v>
      </c>
      <c r="M2137" s="2" t="str">
        <f t="shared" si="226"/>
        <v>SG</v>
      </c>
      <c r="N2137" s="2" t="str">
        <f t="shared" si="227"/>
        <v/>
      </c>
      <c r="O2137" s="2">
        <v>10</v>
      </c>
      <c r="P2137" s="3">
        <v>29</v>
      </c>
      <c r="Q2137" s="3">
        <f t="shared" si="228"/>
        <v>290</v>
      </c>
      <c r="R2137" s="3" t="str">
        <f t="shared" si="229"/>
        <v>ITA-SG-29</v>
      </c>
      <c r="S2137" s="3" t="str">
        <f t="shared" si="230"/>
        <v>425</v>
      </c>
    </row>
    <row r="2138" spans="1:19" ht="12.75" customHeight="1" x14ac:dyDescent="0.3">
      <c r="A2138" s="2">
        <v>2143</v>
      </c>
      <c r="B2138" s="2" t="s">
        <v>1025</v>
      </c>
      <c r="C2138" s="8" t="s">
        <v>8</v>
      </c>
      <c r="D2138" s="2" t="s">
        <v>44</v>
      </c>
      <c r="E2138" s="7" t="s">
        <v>10</v>
      </c>
      <c r="F2138" s="2">
        <v>0</v>
      </c>
      <c r="G2138" s="3">
        <v>27</v>
      </c>
      <c r="H2138" s="3" t="s">
        <v>10</v>
      </c>
      <c r="J2138" s="2">
        <v>2143</v>
      </c>
      <c r="K2138" s="2" t="str">
        <f t="shared" si="224"/>
        <v>S3032692</v>
      </c>
      <c r="L2138" s="2" t="str">
        <f t="shared" si="225"/>
        <v>ITA</v>
      </c>
      <c r="M2138" s="2" t="str">
        <f t="shared" si="226"/>
        <v>zan pin SPA</v>
      </c>
      <c r="N2138" s="2" t="str">
        <f t="shared" si="227"/>
        <v>terminato</v>
      </c>
      <c r="O2138" s="2">
        <v>0</v>
      </c>
      <c r="P2138" s="3">
        <v>27</v>
      </c>
      <c r="Q2138" s="3" t="str">
        <f t="shared" si="228"/>
        <v/>
      </c>
      <c r="R2138" s="3" t="str">
        <f t="shared" si="229"/>
        <v>ITA-zan pin SPA-27</v>
      </c>
      <c r="S2138" s="3" t="str">
        <f t="shared" si="230"/>
        <v>032</v>
      </c>
    </row>
    <row r="2139" spans="1:19" ht="12.75" customHeight="1" x14ac:dyDescent="0.3">
      <c r="A2139" s="2">
        <v>2144</v>
      </c>
      <c r="B2139" s="2" t="s">
        <v>1026</v>
      </c>
      <c r="C2139" s="2" t="s">
        <v>13</v>
      </c>
      <c r="D2139" s="2" t="s">
        <v>12</v>
      </c>
      <c r="F2139" s="2">
        <v>30</v>
      </c>
      <c r="G2139" s="3">
        <v>24</v>
      </c>
      <c r="H2139" s="3" t="str">
        <f>IF(E2139="","non terminato","terminato")</f>
        <v>non terminato</v>
      </c>
      <c r="J2139" s="2">
        <v>2144</v>
      </c>
      <c r="K2139" s="2" t="str">
        <f t="shared" si="224"/>
        <v>D2136795</v>
      </c>
      <c r="L2139" s="2" t="str">
        <f t="shared" si="225"/>
        <v>EGY</v>
      </c>
      <c r="M2139" s="2" t="str">
        <f t="shared" si="226"/>
        <v>ccc order</v>
      </c>
      <c r="N2139" s="2" t="str">
        <f t="shared" si="227"/>
        <v/>
      </c>
      <c r="O2139" s="2">
        <v>30</v>
      </c>
      <c r="P2139" s="3">
        <v>24</v>
      </c>
      <c r="Q2139" s="3">
        <f t="shared" si="228"/>
        <v>720</v>
      </c>
      <c r="R2139" s="3" t="str">
        <f t="shared" si="229"/>
        <v>EGY-ccc order-24</v>
      </c>
      <c r="S2139" s="3" t="str">
        <f t="shared" si="230"/>
        <v>136</v>
      </c>
    </row>
    <row r="2140" spans="1:19" ht="12.75" customHeight="1" x14ac:dyDescent="0.3">
      <c r="A2140" s="2">
        <v>2145</v>
      </c>
      <c r="B2140" s="2" t="s">
        <v>1026</v>
      </c>
      <c r="C2140" s="2" t="s">
        <v>13</v>
      </c>
      <c r="D2140" s="2" t="s">
        <v>12</v>
      </c>
      <c r="F2140" s="2">
        <v>10</v>
      </c>
      <c r="G2140" s="3">
        <v>25</v>
      </c>
      <c r="H2140" s="3" t="str">
        <f>IF(E2140="","non terminato","terminato")</f>
        <v>non terminato</v>
      </c>
      <c r="J2140" s="2">
        <v>2145</v>
      </c>
      <c r="K2140" s="2" t="str">
        <f t="shared" si="224"/>
        <v>D2136795</v>
      </c>
      <c r="L2140" s="2" t="str">
        <f t="shared" si="225"/>
        <v>EGY</v>
      </c>
      <c r="M2140" s="2" t="str">
        <f t="shared" si="226"/>
        <v>ccc order</v>
      </c>
      <c r="N2140" s="2" t="str">
        <f t="shared" si="227"/>
        <v/>
      </c>
      <c r="O2140" s="2">
        <v>10</v>
      </c>
      <c r="P2140" s="3">
        <v>25</v>
      </c>
      <c r="Q2140" s="3">
        <f t="shared" si="228"/>
        <v>250</v>
      </c>
      <c r="R2140" s="3" t="str">
        <f t="shared" si="229"/>
        <v>EGY-ccc order-25</v>
      </c>
      <c r="S2140" s="3" t="str">
        <f t="shared" si="230"/>
        <v>136</v>
      </c>
    </row>
    <row r="2141" spans="1:19" ht="12.75" customHeight="1" x14ac:dyDescent="0.3">
      <c r="A2141" s="2">
        <v>2146</v>
      </c>
      <c r="B2141" s="2" t="s">
        <v>1026</v>
      </c>
      <c r="C2141" s="2" t="s">
        <v>13</v>
      </c>
      <c r="D2141" s="2" t="s">
        <v>12</v>
      </c>
      <c r="E2141" s="7" t="s">
        <v>10</v>
      </c>
      <c r="F2141" s="2">
        <v>0</v>
      </c>
      <c r="G2141" s="3">
        <v>11</v>
      </c>
      <c r="H2141" s="3" t="s">
        <v>10</v>
      </c>
      <c r="J2141" s="2">
        <v>2146</v>
      </c>
      <c r="K2141" s="2" t="str">
        <f t="shared" si="224"/>
        <v>D2136795</v>
      </c>
      <c r="L2141" s="2" t="str">
        <f t="shared" si="225"/>
        <v>EGY</v>
      </c>
      <c r="M2141" s="2" t="str">
        <f t="shared" si="226"/>
        <v>ccc order</v>
      </c>
      <c r="N2141" s="2" t="str">
        <f t="shared" si="227"/>
        <v>terminato</v>
      </c>
      <c r="O2141" s="2">
        <v>0</v>
      </c>
      <c r="P2141" s="3">
        <v>11</v>
      </c>
      <c r="Q2141" s="3" t="str">
        <f t="shared" si="228"/>
        <v/>
      </c>
      <c r="R2141" s="3" t="str">
        <f t="shared" si="229"/>
        <v>EGY-ccc order-11</v>
      </c>
      <c r="S2141" s="3" t="str">
        <f t="shared" si="230"/>
        <v>136</v>
      </c>
    </row>
    <row r="2142" spans="1:19" ht="12.75" customHeight="1" x14ac:dyDescent="0.3">
      <c r="A2142" s="2">
        <v>2147</v>
      </c>
      <c r="B2142" s="2" t="s">
        <v>1027</v>
      </c>
      <c r="C2142" s="8" t="s">
        <v>8</v>
      </c>
      <c r="D2142" s="2" t="s">
        <v>33</v>
      </c>
      <c r="F2142" s="2">
        <v>20</v>
      </c>
      <c r="G2142" s="3">
        <v>40</v>
      </c>
      <c r="H2142" s="3" t="str">
        <f>IF(E2142="","non terminato","terminato")</f>
        <v>non terminato</v>
      </c>
      <c r="J2142" s="2">
        <v>2147</v>
      </c>
      <c r="K2142" s="2" t="str">
        <f t="shared" si="224"/>
        <v>L6345794</v>
      </c>
      <c r="L2142" s="2" t="str">
        <f t="shared" si="225"/>
        <v>ITA</v>
      </c>
      <c r="M2142" s="2" t="str">
        <f t="shared" si="226"/>
        <v>zan VETRI</v>
      </c>
      <c r="N2142" s="2" t="str">
        <f t="shared" si="227"/>
        <v/>
      </c>
      <c r="O2142" s="2">
        <v>20</v>
      </c>
      <c r="P2142" s="3">
        <v>40</v>
      </c>
      <c r="Q2142" s="3">
        <f t="shared" si="228"/>
        <v>800</v>
      </c>
      <c r="R2142" s="3" t="str">
        <f t="shared" si="229"/>
        <v>ITA-zan VETRI-40</v>
      </c>
      <c r="S2142" s="3" t="str">
        <f t="shared" si="230"/>
        <v>345</v>
      </c>
    </row>
    <row r="2143" spans="1:19" ht="12.75" customHeight="1" x14ac:dyDescent="0.3">
      <c r="A2143" s="2">
        <v>2148</v>
      </c>
      <c r="B2143" s="2" t="s">
        <v>1027</v>
      </c>
      <c r="C2143" s="8" t="s">
        <v>8</v>
      </c>
      <c r="D2143" s="2" t="s">
        <v>33</v>
      </c>
      <c r="F2143" s="2">
        <v>10</v>
      </c>
      <c r="G2143" s="3">
        <v>29</v>
      </c>
      <c r="H2143" s="3" t="str">
        <f>IF(E2143="","non terminato","terminato")</f>
        <v>non terminato</v>
      </c>
      <c r="J2143" s="2">
        <v>2148</v>
      </c>
      <c r="K2143" s="2" t="str">
        <f t="shared" si="224"/>
        <v>L6345794</v>
      </c>
      <c r="L2143" s="2" t="str">
        <f t="shared" si="225"/>
        <v>ITA</v>
      </c>
      <c r="M2143" s="2" t="str">
        <f t="shared" si="226"/>
        <v>zan VETRI</v>
      </c>
      <c r="N2143" s="2" t="str">
        <f t="shared" si="227"/>
        <v/>
      </c>
      <c r="O2143" s="2">
        <v>10</v>
      </c>
      <c r="P2143" s="3">
        <v>29</v>
      </c>
      <c r="Q2143" s="3">
        <f t="shared" si="228"/>
        <v>290</v>
      </c>
      <c r="R2143" s="3" t="str">
        <f t="shared" si="229"/>
        <v>ITA-zan VETRI-29</v>
      </c>
      <c r="S2143" s="3" t="str">
        <f t="shared" si="230"/>
        <v>345</v>
      </c>
    </row>
    <row r="2144" spans="1:19" ht="12.75" customHeight="1" x14ac:dyDescent="0.3">
      <c r="A2144" s="2">
        <v>2149</v>
      </c>
      <c r="B2144" s="2" t="s">
        <v>1027</v>
      </c>
      <c r="C2144" s="8" t="s">
        <v>8</v>
      </c>
      <c r="D2144" s="2" t="s">
        <v>33</v>
      </c>
      <c r="E2144" s="7" t="s">
        <v>10</v>
      </c>
      <c r="F2144" s="2">
        <v>0</v>
      </c>
      <c r="G2144" s="3">
        <v>18</v>
      </c>
      <c r="H2144" s="3" t="s">
        <v>10</v>
      </c>
      <c r="J2144" s="2">
        <v>2149</v>
      </c>
      <c r="K2144" s="2" t="str">
        <f t="shared" si="224"/>
        <v>L6345794</v>
      </c>
      <c r="L2144" s="2" t="str">
        <f t="shared" si="225"/>
        <v>ITA</v>
      </c>
      <c r="M2144" s="2" t="str">
        <f t="shared" si="226"/>
        <v>zan VETRI</v>
      </c>
      <c r="N2144" s="2" t="str">
        <f t="shared" si="227"/>
        <v>terminato</v>
      </c>
      <c r="O2144" s="2">
        <v>0</v>
      </c>
      <c r="P2144" s="3">
        <v>18</v>
      </c>
      <c r="Q2144" s="3" t="str">
        <f t="shared" si="228"/>
        <v/>
      </c>
      <c r="R2144" s="3" t="str">
        <f t="shared" si="229"/>
        <v>ITA-zan VETRI-18</v>
      </c>
      <c r="S2144" s="3" t="str">
        <f t="shared" si="230"/>
        <v>345</v>
      </c>
    </row>
    <row r="2145" spans="1:19" ht="12.75" customHeight="1" x14ac:dyDescent="0.3">
      <c r="A2145" s="2">
        <v>2150</v>
      </c>
      <c r="B2145" s="2" t="s">
        <v>1027</v>
      </c>
      <c r="C2145" s="8" t="s">
        <v>8</v>
      </c>
      <c r="D2145" s="2" t="s">
        <v>33</v>
      </c>
      <c r="F2145" s="2">
        <v>30</v>
      </c>
      <c r="G2145" s="3">
        <v>23</v>
      </c>
      <c r="H2145" s="3" t="str">
        <f>IF(E2145="","non terminato","terminato")</f>
        <v>non terminato</v>
      </c>
      <c r="J2145" s="2">
        <v>2150</v>
      </c>
      <c r="K2145" s="2" t="str">
        <f t="shared" si="224"/>
        <v>L6345794</v>
      </c>
      <c r="L2145" s="2" t="str">
        <f t="shared" si="225"/>
        <v>ITA</v>
      </c>
      <c r="M2145" s="2" t="str">
        <f t="shared" si="226"/>
        <v>zan VETRI</v>
      </c>
      <c r="N2145" s="2" t="str">
        <f t="shared" si="227"/>
        <v/>
      </c>
      <c r="O2145" s="2">
        <v>30</v>
      </c>
      <c r="P2145" s="3">
        <v>23</v>
      </c>
      <c r="Q2145" s="3">
        <f t="shared" si="228"/>
        <v>690</v>
      </c>
      <c r="R2145" s="3" t="str">
        <f t="shared" si="229"/>
        <v>ITA-zan VETRI-23</v>
      </c>
      <c r="S2145" s="3" t="str">
        <f t="shared" si="230"/>
        <v>345</v>
      </c>
    </row>
    <row r="2146" spans="1:19" ht="12.75" customHeight="1" x14ac:dyDescent="0.3">
      <c r="A2146" s="2">
        <v>2151</v>
      </c>
      <c r="B2146" s="2" t="s">
        <v>1028</v>
      </c>
      <c r="C2146" s="8" t="s">
        <v>8</v>
      </c>
      <c r="D2146" s="2" t="s">
        <v>33</v>
      </c>
      <c r="F2146" s="2">
        <v>10</v>
      </c>
      <c r="G2146" s="3">
        <v>24</v>
      </c>
      <c r="H2146" s="3" t="str">
        <f>IF(E2146="","non terminato","terminato")</f>
        <v>non terminato</v>
      </c>
      <c r="J2146" s="2">
        <v>2151</v>
      </c>
      <c r="K2146" s="2" t="str">
        <f t="shared" si="224"/>
        <v>C3732447</v>
      </c>
      <c r="L2146" s="2" t="str">
        <f t="shared" si="225"/>
        <v>ITA</v>
      </c>
      <c r="M2146" s="2" t="str">
        <f t="shared" si="226"/>
        <v>zan VETRI</v>
      </c>
      <c r="N2146" s="2" t="str">
        <f t="shared" si="227"/>
        <v/>
      </c>
      <c r="O2146" s="2">
        <v>10</v>
      </c>
      <c r="P2146" s="3">
        <v>24</v>
      </c>
      <c r="Q2146" s="3">
        <f t="shared" si="228"/>
        <v>240</v>
      </c>
      <c r="R2146" s="3" t="str">
        <f t="shared" si="229"/>
        <v>ITA-zan VETRI-24</v>
      </c>
      <c r="S2146" s="3" t="str">
        <f t="shared" si="230"/>
        <v>732</v>
      </c>
    </row>
    <row r="2147" spans="1:19" ht="12.75" customHeight="1" x14ac:dyDescent="0.3">
      <c r="A2147" s="2">
        <v>2152</v>
      </c>
      <c r="B2147" s="2" t="s">
        <v>1028</v>
      </c>
      <c r="C2147" s="8" t="s">
        <v>8</v>
      </c>
      <c r="D2147" s="2" t="s">
        <v>33</v>
      </c>
      <c r="F2147" s="2">
        <v>30</v>
      </c>
      <c r="G2147" s="3">
        <v>30</v>
      </c>
      <c r="H2147" s="3" t="str">
        <f>IF(E2147="","non terminato","terminato")</f>
        <v>non terminato</v>
      </c>
      <c r="J2147" s="2">
        <v>2152</v>
      </c>
      <c r="K2147" s="2" t="str">
        <f t="shared" si="224"/>
        <v>C3732447</v>
      </c>
      <c r="L2147" s="2" t="str">
        <f t="shared" si="225"/>
        <v>ITA</v>
      </c>
      <c r="M2147" s="2" t="str">
        <f t="shared" si="226"/>
        <v>zan VETRI</v>
      </c>
      <c r="N2147" s="2" t="str">
        <f t="shared" si="227"/>
        <v/>
      </c>
      <c r="O2147" s="2">
        <v>30</v>
      </c>
      <c r="P2147" s="3">
        <v>30</v>
      </c>
      <c r="Q2147" s="3">
        <f t="shared" si="228"/>
        <v>900</v>
      </c>
      <c r="R2147" s="3" t="str">
        <f t="shared" si="229"/>
        <v>ITA-zan VETRI-30</v>
      </c>
      <c r="S2147" s="3" t="str">
        <f t="shared" si="230"/>
        <v>732</v>
      </c>
    </row>
    <row r="2148" spans="1:19" ht="12.75" customHeight="1" x14ac:dyDescent="0.3">
      <c r="A2148" s="2">
        <v>2153</v>
      </c>
      <c r="B2148" s="2" t="s">
        <v>1028</v>
      </c>
      <c r="C2148" s="8" t="s">
        <v>8</v>
      </c>
      <c r="D2148" s="2" t="s">
        <v>33</v>
      </c>
      <c r="E2148" s="7" t="s">
        <v>10</v>
      </c>
      <c r="F2148" s="2">
        <v>0</v>
      </c>
      <c r="G2148" s="3">
        <v>33</v>
      </c>
      <c r="H2148" s="3" t="s">
        <v>10</v>
      </c>
      <c r="J2148" s="2">
        <v>2153</v>
      </c>
      <c r="K2148" s="2" t="str">
        <f t="shared" si="224"/>
        <v>C3732447</v>
      </c>
      <c r="L2148" s="2" t="str">
        <f t="shared" si="225"/>
        <v>ITA</v>
      </c>
      <c r="M2148" s="2" t="str">
        <f t="shared" si="226"/>
        <v>zan VETRI</v>
      </c>
      <c r="N2148" s="2" t="str">
        <f t="shared" si="227"/>
        <v>terminato</v>
      </c>
      <c r="O2148" s="2">
        <v>0</v>
      </c>
      <c r="P2148" s="3">
        <v>33</v>
      </c>
      <c r="Q2148" s="3" t="str">
        <f t="shared" si="228"/>
        <v/>
      </c>
      <c r="R2148" s="3" t="str">
        <f t="shared" si="229"/>
        <v>ITA-zan VETRI-33</v>
      </c>
      <c r="S2148" s="3" t="str">
        <f t="shared" si="230"/>
        <v>732</v>
      </c>
    </row>
    <row r="2149" spans="1:19" ht="12.75" customHeight="1" x14ac:dyDescent="0.3">
      <c r="A2149" s="2">
        <v>2154</v>
      </c>
      <c r="B2149" s="2" t="s">
        <v>1029</v>
      </c>
      <c r="C2149" s="8" t="s">
        <v>8</v>
      </c>
      <c r="D2149" s="2" t="s">
        <v>51</v>
      </c>
      <c r="E2149" s="7" t="s">
        <v>10</v>
      </c>
      <c r="F2149" s="2">
        <v>0</v>
      </c>
      <c r="G2149" s="3">
        <v>28</v>
      </c>
      <c r="H2149" s="3" t="s">
        <v>10</v>
      </c>
      <c r="J2149" s="2">
        <v>2154</v>
      </c>
      <c r="K2149" s="2" t="str">
        <f t="shared" si="224"/>
        <v>C4748535</v>
      </c>
      <c r="L2149" s="2" t="str">
        <f t="shared" si="225"/>
        <v>ITA</v>
      </c>
      <c r="M2149" s="2" t="str">
        <f t="shared" si="226"/>
        <v>zan S.R.L.</v>
      </c>
      <c r="N2149" s="2" t="str">
        <f t="shared" si="227"/>
        <v>terminato</v>
      </c>
      <c r="O2149" s="2">
        <v>0</v>
      </c>
      <c r="P2149" s="3">
        <v>28</v>
      </c>
      <c r="Q2149" s="3" t="str">
        <f t="shared" si="228"/>
        <v/>
      </c>
      <c r="R2149" s="3" t="str">
        <f t="shared" si="229"/>
        <v>ITA-zan S.R.L.-28</v>
      </c>
      <c r="S2149" s="3" t="str">
        <f t="shared" si="230"/>
        <v>748</v>
      </c>
    </row>
    <row r="2150" spans="1:19" ht="12.75" customHeight="1" x14ac:dyDescent="0.3">
      <c r="A2150" s="2">
        <v>2155</v>
      </c>
      <c r="B2150" s="2" t="s">
        <v>1030</v>
      </c>
      <c r="C2150" s="2" t="s">
        <v>13</v>
      </c>
      <c r="D2150" s="2" t="s">
        <v>20</v>
      </c>
      <c r="F2150" s="2">
        <v>10</v>
      </c>
      <c r="G2150" s="3">
        <v>40</v>
      </c>
      <c r="H2150" s="3" t="str">
        <f>IF(E2150="","non terminato","terminato")</f>
        <v>non terminato</v>
      </c>
      <c r="J2150" s="2">
        <v>2155</v>
      </c>
      <c r="K2150" s="2" t="str">
        <f t="shared" si="224"/>
        <v>P9368826</v>
      </c>
      <c r="L2150" s="2" t="str">
        <f t="shared" si="225"/>
        <v>EGY</v>
      </c>
      <c r="M2150" s="2" t="str">
        <f t="shared" si="226"/>
        <v>zan pin assuf S.A.E.</v>
      </c>
      <c r="N2150" s="2" t="str">
        <f t="shared" si="227"/>
        <v/>
      </c>
      <c r="O2150" s="2">
        <v>10</v>
      </c>
      <c r="P2150" s="3">
        <v>40</v>
      </c>
      <c r="Q2150" s="3">
        <f t="shared" si="228"/>
        <v>400</v>
      </c>
      <c r="R2150" s="3" t="str">
        <f t="shared" si="229"/>
        <v>EGY-zan pin assuf S.A.E.-40</v>
      </c>
      <c r="S2150" s="3" t="str">
        <f t="shared" si="230"/>
        <v>368</v>
      </c>
    </row>
    <row r="2151" spans="1:19" ht="12.75" customHeight="1" x14ac:dyDescent="0.3">
      <c r="A2151" s="2">
        <v>2156</v>
      </c>
      <c r="B2151" s="2" t="s">
        <v>1030</v>
      </c>
      <c r="C2151" s="2" t="s">
        <v>13</v>
      </c>
      <c r="D2151" s="2" t="s">
        <v>20</v>
      </c>
      <c r="E2151" s="7" t="s">
        <v>10</v>
      </c>
      <c r="F2151" s="2">
        <v>0</v>
      </c>
      <c r="G2151" s="3">
        <v>39</v>
      </c>
      <c r="H2151" s="3" t="s">
        <v>10</v>
      </c>
      <c r="J2151" s="2">
        <v>2156</v>
      </c>
      <c r="K2151" s="2" t="str">
        <f t="shared" si="224"/>
        <v>P9368826</v>
      </c>
      <c r="L2151" s="2" t="str">
        <f t="shared" si="225"/>
        <v>EGY</v>
      </c>
      <c r="M2151" s="2" t="str">
        <f t="shared" si="226"/>
        <v>zan pin assuf S.A.E.</v>
      </c>
      <c r="N2151" s="2" t="str">
        <f t="shared" si="227"/>
        <v>terminato</v>
      </c>
      <c r="O2151" s="2">
        <v>0</v>
      </c>
      <c r="P2151" s="3">
        <v>39</v>
      </c>
      <c r="Q2151" s="3" t="str">
        <f t="shared" si="228"/>
        <v/>
      </c>
      <c r="R2151" s="3" t="str">
        <f t="shared" si="229"/>
        <v>EGY-zan pin assuf S.A.E.-39</v>
      </c>
      <c r="S2151" s="3" t="str">
        <f t="shared" si="230"/>
        <v>368</v>
      </c>
    </row>
    <row r="2152" spans="1:19" ht="12.75" customHeight="1" x14ac:dyDescent="0.3">
      <c r="A2152" s="2">
        <v>2157</v>
      </c>
      <c r="B2152" s="2" t="s">
        <v>1031</v>
      </c>
      <c r="C2152" s="8" t="s">
        <v>8</v>
      </c>
      <c r="D2152" s="2" t="s">
        <v>9</v>
      </c>
      <c r="E2152" s="7" t="s">
        <v>10</v>
      </c>
      <c r="F2152" s="2">
        <v>0</v>
      </c>
      <c r="G2152" s="3">
        <v>36</v>
      </c>
      <c r="H2152" s="3" t="s">
        <v>10</v>
      </c>
      <c r="J2152" s="2">
        <v>2157</v>
      </c>
      <c r="K2152" s="2" t="str">
        <f t="shared" si="224"/>
        <v>S4032083</v>
      </c>
      <c r="L2152" s="2" t="str">
        <f t="shared" si="225"/>
        <v>ITA</v>
      </c>
      <c r="M2152" s="2" t="str">
        <f t="shared" si="226"/>
        <v>SG</v>
      </c>
      <c r="N2152" s="2" t="str">
        <f t="shared" si="227"/>
        <v>terminato</v>
      </c>
      <c r="O2152" s="2">
        <v>0</v>
      </c>
      <c r="P2152" s="3">
        <v>36</v>
      </c>
      <c r="Q2152" s="3" t="str">
        <f t="shared" si="228"/>
        <v/>
      </c>
      <c r="R2152" s="3" t="str">
        <f t="shared" si="229"/>
        <v>ITA-SG-36</v>
      </c>
      <c r="S2152" s="3" t="str">
        <f t="shared" si="230"/>
        <v>032</v>
      </c>
    </row>
    <row r="2153" spans="1:19" ht="12.75" customHeight="1" x14ac:dyDescent="0.3">
      <c r="A2153" s="2">
        <v>2158</v>
      </c>
      <c r="B2153" s="2" t="s">
        <v>1031</v>
      </c>
      <c r="C2153" s="8" t="s">
        <v>8</v>
      </c>
      <c r="D2153" s="2" t="s">
        <v>9</v>
      </c>
      <c r="F2153" s="2">
        <v>10</v>
      </c>
      <c r="G2153" s="3">
        <v>11</v>
      </c>
      <c r="H2153" s="3" t="str">
        <f>IF(E2153="","non terminato","terminato")</f>
        <v>non terminato</v>
      </c>
      <c r="J2153" s="2">
        <v>2158</v>
      </c>
      <c r="K2153" s="2" t="str">
        <f t="shared" si="224"/>
        <v>S4032083</v>
      </c>
      <c r="L2153" s="2" t="str">
        <f t="shared" si="225"/>
        <v>ITA</v>
      </c>
      <c r="M2153" s="2" t="str">
        <f t="shared" si="226"/>
        <v>SG</v>
      </c>
      <c r="N2153" s="2" t="str">
        <f t="shared" si="227"/>
        <v/>
      </c>
      <c r="O2153" s="2">
        <v>10</v>
      </c>
      <c r="P2153" s="3">
        <v>11</v>
      </c>
      <c r="Q2153" s="3">
        <f t="shared" si="228"/>
        <v>110</v>
      </c>
      <c r="R2153" s="3" t="str">
        <f t="shared" si="229"/>
        <v>ITA-SG-11</v>
      </c>
      <c r="S2153" s="3" t="str">
        <f t="shared" si="230"/>
        <v>032</v>
      </c>
    </row>
    <row r="2154" spans="1:19" ht="12.75" customHeight="1" x14ac:dyDescent="0.3">
      <c r="A2154" s="2">
        <v>2159</v>
      </c>
      <c r="B2154" s="2" t="s">
        <v>1032</v>
      </c>
      <c r="C2154" s="8" t="s">
        <v>8</v>
      </c>
      <c r="D2154" s="2" t="s">
        <v>9</v>
      </c>
      <c r="E2154" s="7" t="s">
        <v>10</v>
      </c>
      <c r="F2154" s="2">
        <v>0</v>
      </c>
      <c r="G2154" s="3">
        <v>32</v>
      </c>
      <c r="H2154" s="3" t="s">
        <v>10</v>
      </c>
      <c r="J2154" s="2">
        <v>2159</v>
      </c>
      <c r="K2154" s="2" t="str">
        <f t="shared" si="224"/>
        <v>R3983138</v>
      </c>
      <c r="L2154" s="2" t="str">
        <f t="shared" si="225"/>
        <v>ITA</v>
      </c>
      <c r="M2154" s="2" t="str">
        <f t="shared" si="226"/>
        <v>SG</v>
      </c>
      <c r="N2154" s="2" t="str">
        <f t="shared" si="227"/>
        <v>terminato</v>
      </c>
      <c r="O2154" s="2">
        <v>0</v>
      </c>
      <c r="P2154" s="3">
        <v>32</v>
      </c>
      <c r="Q2154" s="3" t="str">
        <f t="shared" si="228"/>
        <v/>
      </c>
      <c r="R2154" s="3" t="str">
        <f t="shared" si="229"/>
        <v>ITA-SG-32</v>
      </c>
      <c r="S2154" s="3" t="str">
        <f t="shared" si="230"/>
        <v>983</v>
      </c>
    </row>
    <row r="2155" spans="1:19" ht="12.75" customHeight="1" x14ac:dyDescent="0.3">
      <c r="A2155" s="2">
        <v>2160</v>
      </c>
      <c r="B2155" s="2" t="s">
        <v>1032</v>
      </c>
      <c r="C2155" s="8" t="s">
        <v>8</v>
      </c>
      <c r="D2155" s="2" t="s">
        <v>9</v>
      </c>
      <c r="F2155" s="2">
        <v>10</v>
      </c>
      <c r="G2155" s="3">
        <v>15</v>
      </c>
      <c r="H2155" s="3" t="str">
        <f>IF(E2155="","non terminato","terminato")</f>
        <v>non terminato</v>
      </c>
      <c r="J2155" s="2">
        <v>2160</v>
      </c>
      <c r="K2155" s="2" t="str">
        <f t="shared" si="224"/>
        <v>R3983138</v>
      </c>
      <c r="L2155" s="2" t="str">
        <f t="shared" si="225"/>
        <v>ITA</v>
      </c>
      <c r="M2155" s="2" t="str">
        <f t="shared" si="226"/>
        <v>SG</v>
      </c>
      <c r="N2155" s="2" t="str">
        <f t="shared" si="227"/>
        <v/>
      </c>
      <c r="O2155" s="2">
        <v>10</v>
      </c>
      <c r="P2155" s="3">
        <v>15</v>
      </c>
      <c r="Q2155" s="3">
        <f t="shared" si="228"/>
        <v>150</v>
      </c>
      <c r="R2155" s="3" t="str">
        <f t="shared" si="229"/>
        <v>ITA-SG-15</v>
      </c>
      <c r="S2155" s="3" t="str">
        <f t="shared" si="230"/>
        <v>983</v>
      </c>
    </row>
    <row r="2156" spans="1:19" ht="12.75" customHeight="1" x14ac:dyDescent="0.3">
      <c r="A2156" s="2">
        <v>2161</v>
      </c>
      <c r="B2156" s="2" t="s">
        <v>1033</v>
      </c>
      <c r="C2156" s="8" t="s">
        <v>8</v>
      </c>
      <c r="D2156" s="2" t="s">
        <v>51</v>
      </c>
      <c r="F2156" s="2">
        <v>10</v>
      </c>
      <c r="G2156" s="3">
        <v>25</v>
      </c>
      <c r="H2156" s="3" t="str">
        <f>IF(E2156="","non terminato","terminato")</f>
        <v>non terminato</v>
      </c>
      <c r="J2156" s="2">
        <v>2161</v>
      </c>
      <c r="K2156" s="2" t="str">
        <f t="shared" si="224"/>
        <v>M3781486</v>
      </c>
      <c r="L2156" s="2" t="str">
        <f t="shared" si="225"/>
        <v>ITA</v>
      </c>
      <c r="M2156" s="2" t="str">
        <f t="shared" si="226"/>
        <v>zan S.R.L.</v>
      </c>
      <c r="N2156" s="2" t="str">
        <f t="shared" si="227"/>
        <v/>
      </c>
      <c r="O2156" s="2">
        <v>10</v>
      </c>
      <c r="P2156" s="3">
        <v>25</v>
      </c>
      <c r="Q2156" s="3">
        <f t="shared" si="228"/>
        <v>250</v>
      </c>
      <c r="R2156" s="3" t="str">
        <f t="shared" si="229"/>
        <v>ITA-zan S.R.L.-25</v>
      </c>
      <c r="S2156" s="3" t="str">
        <f t="shared" si="230"/>
        <v>781</v>
      </c>
    </row>
    <row r="2157" spans="1:19" ht="12.75" customHeight="1" x14ac:dyDescent="0.3">
      <c r="A2157" s="2">
        <v>2162</v>
      </c>
      <c r="B2157" s="2" t="s">
        <v>1033</v>
      </c>
      <c r="C2157" s="8" t="s">
        <v>8</v>
      </c>
      <c r="D2157" s="2" t="s">
        <v>51</v>
      </c>
      <c r="E2157" s="7" t="s">
        <v>10</v>
      </c>
      <c r="F2157" s="2">
        <v>0</v>
      </c>
      <c r="G2157" s="3">
        <v>33</v>
      </c>
      <c r="H2157" s="3" t="s">
        <v>10</v>
      </c>
      <c r="J2157" s="2">
        <v>2162</v>
      </c>
      <c r="K2157" s="2" t="str">
        <f t="shared" si="224"/>
        <v>M3781486</v>
      </c>
      <c r="L2157" s="2" t="str">
        <f t="shared" si="225"/>
        <v>ITA</v>
      </c>
      <c r="M2157" s="2" t="str">
        <f t="shared" si="226"/>
        <v>zan S.R.L.</v>
      </c>
      <c r="N2157" s="2" t="str">
        <f t="shared" si="227"/>
        <v>terminato</v>
      </c>
      <c r="O2157" s="2">
        <v>0</v>
      </c>
      <c r="P2157" s="3">
        <v>33</v>
      </c>
      <c r="Q2157" s="3" t="str">
        <f t="shared" si="228"/>
        <v/>
      </c>
      <c r="R2157" s="3" t="str">
        <f t="shared" si="229"/>
        <v>ITA-zan S.R.L.-33</v>
      </c>
      <c r="S2157" s="3" t="str">
        <f t="shared" si="230"/>
        <v>781</v>
      </c>
    </row>
    <row r="2158" spans="1:19" ht="12.75" customHeight="1" x14ac:dyDescent="0.3">
      <c r="A2158" s="2">
        <v>2163</v>
      </c>
      <c r="B2158" s="2" t="s">
        <v>1033</v>
      </c>
      <c r="C2158" s="8" t="s">
        <v>8</v>
      </c>
      <c r="D2158" s="2" t="s">
        <v>51</v>
      </c>
      <c r="F2158" s="2">
        <v>30</v>
      </c>
      <c r="G2158" s="3">
        <v>16</v>
      </c>
      <c r="H2158" s="3" t="str">
        <f>IF(E2158="","non terminato","terminato")</f>
        <v>non terminato</v>
      </c>
      <c r="J2158" s="2">
        <v>2163</v>
      </c>
      <c r="K2158" s="2" t="str">
        <f t="shared" si="224"/>
        <v>M3781486</v>
      </c>
      <c r="L2158" s="2" t="str">
        <f t="shared" si="225"/>
        <v>ITA</v>
      </c>
      <c r="M2158" s="2" t="str">
        <f t="shared" si="226"/>
        <v>zan S.R.L.</v>
      </c>
      <c r="N2158" s="2" t="str">
        <f t="shared" si="227"/>
        <v/>
      </c>
      <c r="O2158" s="2">
        <v>30</v>
      </c>
      <c r="P2158" s="3">
        <v>16</v>
      </c>
      <c r="Q2158" s="3">
        <f t="shared" si="228"/>
        <v>480</v>
      </c>
      <c r="R2158" s="3" t="str">
        <f t="shared" si="229"/>
        <v>ITA-zan S.R.L.-16</v>
      </c>
      <c r="S2158" s="3" t="str">
        <f t="shared" si="230"/>
        <v>781</v>
      </c>
    </row>
    <row r="2159" spans="1:19" ht="12.75" customHeight="1" x14ac:dyDescent="0.3">
      <c r="A2159" s="2">
        <v>2164</v>
      </c>
      <c r="B2159" s="2" t="s">
        <v>1034</v>
      </c>
      <c r="C2159" s="8" t="s">
        <v>8</v>
      </c>
      <c r="D2159" s="2" t="s">
        <v>9</v>
      </c>
      <c r="E2159" s="7" t="s">
        <v>10</v>
      </c>
      <c r="F2159" s="2">
        <v>0</v>
      </c>
      <c r="G2159" s="3">
        <v>19</v>
      </c>
      <c r="H2159" s="3" t="s">
        <v>10</v>
      </c>
      <c r="J2159" s="2">
        <v>2164</v>
      </c>
      <c r="K2159" s="2" t="str">
        <f t="shared" si="224"/>
        <v>R5802646</v>
      </c>
      <c r="L2159" s="2" t="str">
        <f t="shared" si="225"/>
        <v>ITA</v>
      </c>
      <c r="M2159" s="2" t="str">
        <f t="shared" si="226"/>
        <v>SG</v>
      </c>
      <c r="N2159" s="2" t="str">
        <f t="shared" si="227"/>
        <v>terminato</v>
      </c>
      <c r="O2159" s="2">
        <v>0</v>
      </c>
      <c r="P2159" s="3">
        <v>19</v>
      </c>
      <c r="Q2159" s="3" t="str">
        <f t="shared" si="228"/>
        <v/>
      </c>
      <c r="R2159" s="3" t="str">
        <f t="shared" si="229"/>
        <v>ITA-SG-19</v>
      </c>
      <c r="S2159" s="3" t="str">
        <f t="shared" si="230"/>
        <v>802</v>
      </c>
    </row>
    <row r="2160" spans="1:19" ht="12.75" customHeight="1" x14ac:dyDescent="0.3">
      <c r="A2160" s="2">
        <v>2165</v>
      </c>
      <c r="B2160" s="2" t="s">
        <v>1034</v>
      </c>
      <c r="C2160" s="8" t="s">
        <v>8</v>
      </c>
      <c r="D2160" s="2" t="s">
        <v>9</v>
      </c>
      <c r="F2160" s="2">
        <v>20</v>
      </c>
      <c r="G2160" s="3">
        <v>37</v>
      </c>
      <c r="H2160" s="3" t="str">
        <f>IF(E2160="","non terminato","terminato")</f>
        <v>non terminato</v>
      </c>
      <c r="J2160" s="2">
        <v>2165</v>
      </c>
      <c r="K2160" s="2" t="str">
        <f t="shared" si="224"/>
        <v>R5802646</v>
      </c>
      <c r="L2160" s="2" t="str">
        <f t="shared" si="225"/>
        <v>ITA</v>
      </c>
      <c r="M2160" s="2" t="str">
        <f t="shared" si="226"/>
        <v>SG</v>
      </c>
      <c r="N2160" s="2" t="str">
        <f t="shared" si="227"/>
        <v/>
      </c>
      <c r="O2160" s="2">
        <v>20</v>
      </c>
      <c r="P2160" s="3">
        <v>37</v>
      </c>
      <c r="Q2160" s="3">
        <f t="shared" si="228"/>
        <v>740</v>
      </c>
      <c r="R2160" s="3" t="str">
        <f t="shared" si="229"/>
        <v>ITA-SG-37</v>
      </c>
      <c r="S2160" s="3" t="str">
        <f t="shared" si="230"/>
        <v>802</v>
      </c>
    </row>
    <row r="2161" spans="1:19" ht="12.75" customHeight="1" x14ac:dyDescent="0.3">
      <c r="A2161" s="2">
        <v>2166</v>
      </c>
      <c r="B2161" s="2" t="s">
        <v>1035</v>
      </c>
      <c r="C2161" s="8" t="s">
        <v>8</v>
      </c>
      <c r="D2161" s="2" t="s">
        <v>9</v>
      </c>
      <c r="E2161" s="7" t="s">
        <v>10</v>
      </c>
      <c r="F2161" s="2">
        <v>0</v>
      </c>
      <c r="G2161" s="3">
        <v>20</v>
      </c>
      <c r="H2161" s="3" t="s">
        <v>10</v>
      </c>
      <c r="J2161" s="2">
        <v>2166</v>
      </c>
      <c r="K2161" s="2" t="str">
        <f t="shared" si="224"/>
        <v>D4911202</v>
      </c>
      <c r="L2161" s="2" t="str">
        <f t="shared" si="225"/>
        <v>ITA</v>
      </c>
      <c r="M2161" s="2" t="str">
        <f t="shared" si="226"/>
        <v>SG</v>
      </c>
      <c r="N2161" s="2" t="str">
        <f t="shared" si="227"/>
        <v>terminato</v>
      </c>
      <c r="O2161" s="2">
        <v>0</v>
      </c>
      <c r="P2161" s="3">
        <v>20</v>
      </c>
      <c r="Q2161" s="3" t="str">
        <f t="shared" si="228"/>
        <v/>
      </c>
      <c r="R2161" s="3" t="str">
        <f t="shared" si="229"/>
        <v>ITA-SG-20</v>
      </c>
      <c r="S2161" s="3" t="str">
        <f t="shared" si="230"/>
        <v>911</v>
      </c>
    </row>
    <row r="2162" spans="1:19" ht="12.75" customHeight="1" x14ac:dyDescent="0.3">
      <c r="A2162" s="2">
        <v>2167</v>
      </c>
      <c r="B2162" s="2" t="s">
        <v>1035</v>
      </c>
      <c r="C2162" s="8" t="s">
        <v>8</v>
      </c>
      <c r="D2162" s="2" t="s">
        <v>9</v>
      </c>
      <c r="F2162" s="2">
        <v>10</v>
      </c>
      <c r="G2162" s="3">
        <v>34</v>
      </c>
      <c r="H2162" s="3" t="str">
        <f>IF(E2162="","non terminato","terminato")</f>
        <v>non terminato</v>
      </c>
      <c r="J2162" s="2">
        <v>2167</v>
      </c>
      <c r="K2162" s="2" t="str">
        <f t="shared" si="224"/>
        <v>D4911202</v>
      </c>
      <c r="L2162" s="2" t="str">
        <f t="shared" si="225"/>
        <v>ITA</v>
      </c>
      <c r="M2162" s="2" t="str">
        <f t="shared" si="226"/>
        <v>SG</v>
      </c>
      <c r="N2162" s="2" t="str">
        <f t="shared" si="227"/>
        <v/>
      </c>
      <c r="O2162" s="2">
        <v>10</v>
      </c>
      <c r="P2162" s="3">
        <v>34</v>
      </c>
      <c r="Q2162" s="3">
        <f t="shared" si="228"/>
        <v>340</v>
      </c>
      <c r="R2162" s="3" t="str">
        <f t="shared" si="229"/>
        <v>ITA-SG-34</v>
      </c>
      <c r="S2162" s="3" t="str">
        <f t="shared" si="230"/>
        <v>911</v>
      </c>
    </row>
    <row r="2163" spans="1:19" ht="12.75" customHeight="1" x14ac:dyDescent="0.3">
      <c r="A2163" s="2">
        <v>2168</v>
      </c>
      <c r="B2163" s="2" t="s">
        <v>1036</v>
      </c>
      <c r="C2163" s="8" t="s">
        <v>8</v>
      </c>
      <c r="D2163" s="2" t="s">
        <v>33</v>
      </c>
      <c r="E2163" s="7" t="s">
        <v>10</v>
      </c>
      <c r="F2163" s="2">
        <v>0</v>
      </c>
      <c r="G2163" s="3">
        <v>29</v>
      </c>
      <c r="H2163" s="3" t="s">
        <v>10</v>
      </c>
      <c r="J2163" s="2">
        <v>2168</v>
      </c>
      <c r="K2163" s="2" t="str">
        <f t="shared" si="224"/>
        <v>M8815321</v>
      </c>
      <c r="L2163" s="2" t="str">
        <f t="shared" si="225"/>
        <v>ITA</v>
      </c>
      <c r="M2163" s="2" t="str">
        <f t="shared" si="226"/>
        <v>zan VETRI</v>
      </c>
      <c r="N2163" s="2" t="str">
        <f t="shared" si="227"/>
        <v>terminato</v>
      </c>
      <c r="O2163" s="2">
        <v>0</v>
      </c>
      <c r="P2163" s="3">
        <v>29</v>
      </c>
      <c r="Q2163" s="3" t="str">
        <f t="shared" si="228"/>
        <v/>
      </c>
      <c r="R2163" s="3" t="str">
        <f t="shared" si="229"/>
        <v>ITA-zan VETRI-29</v>
      </c>
      <c r="S2163" s="3" t="str">
        <f t="shared" si="230"/>
        <v>815</v>
      </c>
    </row>
    <row r="2164" spans="1:19" ht="12.75" customHeight="1" x14ac:dyDescent="0.3">
      <c r="A2164" s="2">
        <v>2169</v>
      </c>
      <c r="B2164" s="2" t="s">
        <v>1037</v>
      </c>
      <c r="C2164" s="8" t="s">
        <v>8</v>
      </c>
      <c r="D2164" s="2" t="s">
        <v>44</v>
      </c>
      <c r="F2164" s="2">
        <v>30</v>
      </c>
      <c r="G2164" s="3">
        <v>40</v>
      </c>
      <c r="H2164" s="3" t="str">
        <f>IF(E2164="","non terminato","terminato")</f>
        <v>non terminato</v>
      </c>
      <c r="J2164" s="2">
        <v>2169</v>
      </c>
      <c r="K2164" s="2" t="str">
        <f t="shared" si="224"/>
        <v>s2622235</v>
      </c>
      <c r="L2164" s="2" t="str">
        <f t="shared" si="225"/>
        <v>ITA</v>
      </c>
      <c r="M2164" s="2" t="str">
        <f t="shared" si="226"/>
        <v>zan pin SPA</v>
      </c>
      <c r="N2164" s="2" t="str">
        <f t="shared" si="227"/>
        <v/>
      </c>
      <c r="O2164" s="2">
        <v>30</v>
      </c>
      <c r="P2164" s="3">
        <v>40</v>
      </c>
      <c r="Q2164" s="3">
        <f t="shared" si="228"/>
        <v>1200</v>
      </c>
      <c r="R2164" s="3" t="str">
        <f t="shared" si="229"/>
        <v>ITA-zan pin SPA-40</v>
      </c>
      <c r="S2164" s="3" t="str">
        <f t="shared" si="230"/>
        <v>622</v>
      </c>
    </row>
    <row r="2165" spans="1:19" ht="12.75" customHeight="1" x14ac:dyDescent="0.3">
      <c r="A2165" s="2">
        <v>2170</v>
      </c>
      <c r="B2165" s="2" t="s">
        <v>1037</v>
      </c>
      <c r="C2165" s="8" t="s">
        <v>8</v>
      </c>
      <c r="D2165" s="2" t="s">
        <v>44</v>
      </c>
      <c r="E2165" s="7" t="s">
        <v>10</v>
      </c>
      <c r="F2165" s="2">
        <v>0</v>
      </c>
      <c r="G2165" s="3">
        <v>25</v>
      </c>
      <c r="H2165" s="3" t="s">
        <v>10</v>
      </c>
      <c r="J2165" s="2">
        <v>2170</v>
      </c>
      <c r="K2165" s="2" t="str">
        <f t="shared" si="224"/>
        <v>s2622235</v>
      </c>
      <c r="L2165" s="2" t="str">
        <f t="shared" si="225"/>
        <v>ITA</v>
      </c>
      <c r="M2165" s="2" t="str">
        <f t="shared" si="226"/>
        <v>zan pin SPA</v>
      </c>
      <c r="N2165" s="2" t="str">
        <f t="shared" si="227"/>
        <v>terminato</v>
      </c>
      <c r="O2165" s="2">
        <v>0</v>
      </c>
      <c r="P2165" s="3">
        <v>25</v>
      </c>
      <c r="Q2165" s="3" t="str">
        <f t="shared" si="228"/>
        <v/>
      </c>
      <c r="R2165" s="3" t="str">
        <f t="shared" si="229"/>
        <v>ITA-zan pin SPA-25</v>
      </c>
      <c r="S2165" s="3" t="str">
        <f t="shared" si="230"/>
        <v>622</v>
      </c>
    </row>
    <row r="2166" spans="1:19" ht="12.75" customHeight="1" x14ac:dyDescent="0.3">
      <c r="A2166" s="2">
        <v>2171</v>
      </c>
      <c r="B2166" s="2" t="s">
        <v>1037</v>
      </c>
      <c r="C2166" s="8" t="s">
        <v>8</v>
      </c>
      <c r="D2166" s="2" t="s">
        <v>44</v>
      </c>
      <c r="F2166" s="2">
        <v>10</v>
      </c>
      <c r="G2166" s="3">
        <v>32</v>
      </c>
      <c r="H2166" s="3" t="str">
        <f>IF(E2166="","non terminato","terminato")</f>
        <v>non terminato</v>
      </c>
      <c r="J2166" s="2">
        <v>2171</v>
      </c>
      <c r="K2166" s="2" t="str">
        <f t="shared" si="224"/>
        <v>s2622235</v>
      </c>
      <c r="L2166" s="2" t="str">
        <f t="shared" si="225"/>
        <v>ITA</v>
      </c>
      <c r="M2166" s="2" t="str">
        <f t="shared" si="226"/>
        <v>zan pin SPA</v>
      </c>
      <c r="N2166" s="2" t="str">
        <f t="shared" si="227"/>
        <v/>
      </c>
      <c r="O2166" s="2">
        <v>10</v>
      </c>
      <c r="P2166" s="3">
        <v>32</v>
      </c>
      <c r="Q2166" s="3">
        <f t="shared" si="228"/>
        <v>320</v>
      </c>
      <c r="R2166" s="3" t="str">
        <f t="shared" si="229"/>
        <v>ITA-zan pin SPA-32</v>
      </c>
      <c r="S2166" s="3" t="str">
        <f t="shared" si="230"/>
        <v>622</v>
      </c>
    </row>
    <row r="2167" spans="1:19" ht="12.75" customHeight="1" x14ac:dyDescent="0.3">
      <c r="A2167" s="2">
        <v>2172</v>
      </c>
      <c r="B2167" s="2" t="s">
        <v>1038</v>
      </c>
      <c r="C2167" s="8" t="s">
        <v>8</v>
      </c>
      <c r="D2167" s="2" t="s">
        <v>33</v>
      </c>
      <c r="E2167" s="7" t="s">
        <v>10</v>
      </c>
      <c r="F2167" s="2">
        <v>0</v>
      </c>
      <c r="G2167" s="3">
        <v>25</v>
      </c>
      <c r="H2167" s="3" t="s">
        <v>10</v>
      </c>
      <c r="J2167" s="2">
        <v>2172</v>
      </c>
      <c r="K2167" s="2" t="str">
        <f t="shared" si="224"/>
        <v>S6014741</v>
      </c>
      <c r="L2167" s="2" t="str">
        <f t="shared" si="225"/>
        <v>ITA</v>
      </c>
      <c r="M2167" s="2" t="str">
        <f t="shared" si="226"/>
        <v>zan VETRI</v>
      </c>
      <c r="N2167" s="2" t="str">
        <f t="shared" si="227"/>
        <v>terminato</v>
      </c>
      <c r="O2167" s="2">
        <v>0</v>
      </c>
      <c r="P2167" s="3">
        <v>25</v>
      </c>
      <c r="Q2167" s="3" t="str">
        <f t="shared" si="228"/>
        <v/>
      </c>
      <c r="R2167" s="3" t="str">
        <f t="shared" si="229"/>
        <v>ITA-zan VETRI-25</v>
      </c>
      <c r="S2167" s="3" t="str">
        <f t="shared" si="230"/>
        <v>014</v>
      </c>
    </row>
    <row r="2168" spans="1:19" ht="12.75" customHeight="1" x14ac:dyDescent="0.3">
      <c r="A2168" s="2">
        <v>2173</v>
      </c>
      <c r="B2168" s="2" t="s">
        <v>1039</v>
      </c>
      <c r="C2168" s="8" t="s">
        <v>8</v>
      </c>
      <c r="D2168" s="2" t="s">
        <v>9</v>
      </c>
      <c r="F2168" s="2">
        <v>10</v>
      </c>
      <c r="G2168" s="3">
        <v>35</v>
      </c>
      <c r="H2168" s="3" t="str">
        <f>IF(E2168="","non terminato","terminato")</f>
        <v>non terminato</v>
      </c>
      <c r="J2168" s="2">
        <v>2173</v>
      </c>
      <c r="K2168" s="2" t="str">
        <f t="shared" si="224"/>
        <v>S1855463</v>
      </c>
      <c r="L2168" s="2" t="str">
        <f t="shared" si="225"/>
        <v>ITA</v>
      </c>
      <c r="M2168" s="2" t="str">
        <f t="shared" si="226"/>
        <v>SG</v>
      </c>
      <c r="N2168" s="2" t="str">
        <f t="shared" si="227"/>
        <v/>
      </c>
      <c r="O2168" s="2">
        <v>10</v>
      </c>
      <c r="P2168" s="3">
        <v>35</v>
      </c>
      <c r="Q2168" s="3">
        <f t="shared" si="228"/>
        <v>350</v>
      </c>
      <c r="R2168" s="3" t="str">
        <f t="shared" si="229"/>
        <v>ITA-SG-35</v>
      </c>
      <c r="S2168" s="3" t="str">
        <f t="shared" si="230"/>
        <v>855</v>
      </c>
    </row>
    <row r="2169" spans="1:19" ht="12.75" customHeight="1" x14ac:dyDescent="0.3">
      <c r="A2169" s="2">
        <v>2174</v>
      </c>
      <c r="B2169" s="2" t="s">
        <v>1039</v>
      </c>
      <c r="C2169" s="8" t="s">
        <v>8</v>
      </c>
      <c r="D2169" s="2" t="s">
        <v>9</v>
      </c>
      <c r="E2169" s="7" t="s">
        <v>10</v>
      </c>
      <c r="F2169" s="2">
        <v>0</v>
      </c>
      <c r="G2169" s="3">
        <v>16</v>
      </c>
      <c r="H2169" s="3" t="s">
        <v>10</v>
      </c>
      <c r="J2169" s="2">
        <v>2174</v>
      </c>
      <c r="K2169" s="2" t="str">
        <f t="shared" si="224"/>
        <v>S1855463</v>
      </c>
      <c r="L2169" s="2" t="str">
        <f t="shared" si="225"/>
        <v>ITA</v>
      </c>
      <c r="M2169" s="2" t="str">
        <f t="shared" si="226"/>
        <v>SG</v>
      </c>
      <c r="N2169" s="2" t="str">
        <f t="shared" si="227"/>
        <v>terminato</v>
      </c>
      <c r="O2169" s="2">
        <v>0</v>
      </c>
      <c r="P2169" s="3">
        <v>16</v>
      </c>
      <c r="Q2169" s="3" t="str">
        <f t="shared" si="228"/>
        <v/>
      </c>
      <c r="R2169" s="3" t="str">
        <f t="shared" si="229"/>
        <v>ITA-SG-16</v>
      </c>
      <c r="S2169" s="3" t="str">
        <f t="shared" si="230"/>
        <v>855</v>
      </c>
    </row>
    <row r="2170" spans="1:19" ht="12.75" customHeight="1" x14ac:dyDescent="0.3">
      <c r="A2170" s="2">
        <v>2175</v>
      </c>
      <c r="B2170" s="2" t="s">
        <v>1039</v>
      </c>
      <c r="C2170" s="8" t="s">
        <v>8</v>
      </c>
      <c r="D2170" s="2" t="s">
        <v>9</v>
      </c>
      <c r="F2170" s="2">
        <v>30</v>
      </c>
      <c r="G2170" s="3">
        <v>21</v>
      </c>
      <c r="H2170" s="3" t="str">
        <f>IF(E2170="","non terminato","terminato")</f>
        <v>non terminato</v>
      </c>
      <c r="J2170" s="2">
        <v>2175</v>
      </c>
      <c r="K2170" s="2" t="str">
        <f t="shared" si="224"/>
        <v>S1855463</v>
      </c>
      <c r="L2170" s="2" t="str">
        <f t="shared" si="225"/>
        <v>ITA</v>
      </c>
      <c r="M2170" s="2" t="str">
        <f t="shared" si="226"/>
        <v>SG</v>
      </c>
      <c r="N2170" s="2" t="str">
        <f t="shared" si="227"/>
        <v/>
      </c>
      <c r="O2170" s="2">
        <v>30</v>
      </c>
      <c r="P2170" s="3">
        <v>21</v>
      </c>
      <c r="Q2170" s="3">
        <f t="shared" si="228"/>
        <v>630</v>
      </c>
      <c r="R2170" s="3" t="str">
        <f t="shared" si="229"/>
        <v>ITA-SG-21</v>
      </c>
      <c r="S2170" s="3" t="str">
        <f t="shared" si="230"/>
        <v>855</v>
      </c>
    </row>
    <row r="2171" spans="1:19" ht="12.75" customHeight="1" x14ac:dyDescent="0.3">
      <c r="A2171" s="2">
        <v>2176</v>
      </c>
      <c r="B2171" s="2" t="s">
        <v>1040</v>
      </c>
      <c r="C2171" s="8" t="s">
        <v>8</v>
      </c>
      <c r="D2171" s="2" t="s">
        <v>62</v>
      </c>
      <c r="E2171" s="7" t="s">
        <v>10</v>
      </c>
      <c r="F2171" s="2">
        <v>0</v>
      </c>
      <c r="G2171" s="3">
        <v>28</v>
      </c>
      <c r="H2171" s="3" t="s">
        <v>10</v>
      </c>
      <c r="J2171" s="2">
        <v>2176</v>
      </c>
      <c r="K2171" s="2" t="str">
        <f t="shared" si="224"/>
        <v>A5476123</v>
      </c>
      <c r="L2171" s="2" t="str">
        <f t="shared" si="225"/>
        <v>ITA</v>
      </c>
      <c r="M2171" s="2" t="str">
        <f t="shared" si="226"/>
        <v>zan PAM</v>
      </c>
      <c r="N2171" s="2" t="str">
        <f t="shared" si="227"/>
        <v>terminato</v>
      </c>
      <c r="O2171" s="2">
        <v>0</v>
      </c>
      <c r="P2171" s="3">
        <v>28</v>
      </c>
      <c r="Q2171" s="3" t="str">
        <f t="shared" si="228"/>
        <v/>
      </c>
      <c r="R2171" s="3" t="str">
        <f t="shared" si="229"/>
        <v>ITA-zan PAM-28</v>
      </c>
      <c r="S2171" s="3" t="str">
        <f t="shared" si="230"/>
        <v>476</v>
      </c>
    </row>
    <row r="2172" spans="1:19" ht="12.75" customHeight="1" x14ac:dyDescent="0.3">
      <c r="A2172" s="2">
        <v>2177</v>
      </c>
      <c r="B2172" s="2" t="s">
        <v>1040</v>
      </c>
      <c r="C2172" s="8" t="s">
        <v>8</v>
      </c>
      <c r="D2172" s="2" t="s">
        <v>62</v>
      </c>
      <c r="F2172" s="2">
        <v>30</v>
      </c>
      <c r="G2172" s="3">
        <v>38</v>
      </c>
      <c r="H2172" s="3" t="str">
        <f>IF(E2172="","non terminato","terminato")</f>
        <v>non terminato</v>
      </c>
      <c r="J2172" s="2">
        <v>2177</v>
      </c>
      <c r="K2172" s="2" t="str">
        <f t="shared" si="224"/>
        <v>A5476123</v>
      </c>
      <c r="L2172" s="2" t="str">
        <f t="shared" si="225"/>
        <v>ITA</v>
      </c>
      <c r="M2172" s="2" t="str">
        <f t="shared" si="226"/>
        <v>zan PAM</v>
      </c>
      <c r="N2172" s="2" t="str">
        <f t="shared" si="227"/>
        <v/>
      </c>
      <c r="O2172" s="2">
        <v>30</v>
      </c>
      <c r="P2172" s="3">
        <v>38</v>
      </c>
      <c r="Q2172" s="3">
        <f t="shared" si="228"/>
        <v>1140</v>
      </c>
      <c r="R2172" s="3" t="str">
        <f t="shared" si="229"/>
        <v>ITA-zan PAM-38</v>
      </c>
      <c r="S2172" s="3" t="str">
        <f t="shared" si="230"/>
        <v>476</v>
      </c>
    </row>
    <row r="2173" spans="1:19" ht="12.75" customHeight="1" x14ac:dyDescent="0.3">
      <c r="A2173" s="2">
        <v>2178</v>
      </c>
      <c r="B2173" s="2" t="s">
        <v>1040</v>
      </c>
      <c r="C2173" s="8" t="s">
        <v>8</v>
      </c>
      <c r="D2173" s="2" t="s">
        <v>62</v>
      </c>
      <c r="F2173" s="2">
        <v>10</v>
      </c>
      <c r="G2173" s="3">
        <v>39</v>
      </c>
      <c r="H2173" s="3" t="str">
        <f>IF(E2173="","non terminato","terminato")</f>
        <v>non terminato</v>
      </c>
      <c r="J2173" s="2">
        <v>2178</v>
      </c>
      <c r="K2173" s="2" t="str">
        <f t="shared" si="224"/>
        <v>A5476123</v>
      </c>
      <c r="L2173" s="2" t="str">
        <f t="shared" si="225"/>
        <v>ITA</v>
      </c>
      <c r="M2173" s="2" t="str">
        <f t="shared" si="226"/>
        <v>zan PAM</v>
      </c>
      <c r="N2173" s="2" t="str">
        <f t="shared" si="227"/>
        <v/>
      </c>
      <c r="O2173" s="2">
        <v>10</v>
      </c>
      <c r="P2173" s="3">
        <v>39</v>
      </c>
      <c r="Q2173" s="3">
        <f t="shared" si="228"/>
        <v>390</v>
      </c>
      <c r="R2173" s="3" t="str">
        <f t="shared" si="229"/>
        <v>ITA-zan PAM-39</v>
      </c>
      <c r="S2173" s="3" t="str">
        <f t="shared" si="230"/>
        <v>476</v>
      </c>
    </row>
    <row r="2174" spans="1:19" ht="12.75" customHeight="1" x14ac:dyDescent="0.3">
      <c r="A2174" s="2">
        <v>2179</v>
      </c>
      <c r="B2174" s="2" t="s">
        <v>1041</v>
      </c>
      <c r="C2174" s="8" t="s">
        <v>8</v>
      </c>
      <c r="D2174" s="2" t="s">
        <v>62</v>
      </c>
      <c r="E2174" s="7" t="s">
        <v>10</v>
      </c>
      <c r="F2174" s="2">
        <v>0</v>
      </c>
      <c r="G2174" s="3">
        <v>20</v>
      </c>
      <c r="H2174" s="3" t="s">
        <v>10</v>
      </c>
      <c r="J2174" s="2">
        <v>2179</v>
      </c>
      <c r="K2174" s="2" t="str">
        <f t="shared" si="224"/>
        <v>S9473561</v>
      </c>
      <c r="L2174" s="2" t="str">
        <f t="shared" si="225"/>
        <v>ITA</v>
      </c>
      <c r="M2174" s="2" t="str">
        <f t="shared" si="226"/>
        <v>zan PAM</v>
      </c>
      <c r="N2174" s="2" t="str">
        <f t="shared" si="227"/>
        <v>terminato</v>
      </c>
      <c r="O2174" s="2">
        <v>0</v>
      </c>
      <c r="P2174" s="3">
        <v>20</v>
      </c>
      <c r="Q2174" s="3" t="str">
        <f t="shared" si="228"/>
        <v/>
      </c>
      <c r="R2174" s="3" t="str">
        <f t="shared" si="229"/>
        <v>ITA-zan PAM-20</v>
      </c>
      <c r="S2174" s="3" t="str">
        <f t="shared" si="230"/>
        <v>473</v>
      </c>
    </row>
    <row r="2175" spans="1:19" ht="12.75" customHeight="1" x14ac:dyDescent="0.3">
      <c r="A2175" s="2">
        <v>2180</v>
      </c>
      <c r="B2175" s="2" t="s">
        <v>1042</v>
      </c>
      <c r="C2175" s="8" t="s">
        <v>8</v>
      </c>
      <c r="D2175" s="2" t="s">
        <v>9</v>
      </c>
      <c r="E2175" s="7" t="s">
        <v>10</v>
      </c>
      <c r="F2175" s="2">
        <v>0</v>
      </c>
      <c r="G2175" s="3">
        <v>24</v>
      </c>
      <c r="H2175" s="3" t="s">
        <v>10</v>
      </c>
      <c r="J2175" s="2">
        <v>2180</v>
      </c>
      <c r="K2175" s="2" t="str">
        <f t="shared" si="224"/>
        <v>W6805984</v>
      </c>
      <c r="L2175" s="2" t="str">
        <f t="shared" si="225"/>
        <v>ITA</v>
      </c>
      <c r="M2175" s="2" t="str">
        <f t="shared" si="226"/>
        <v>SG</v>
      </c>
      <c r="N2175" s="2" t="str">
        <f t="shared" si="227"/>
        <v>terminato</v>
      </c>
      <c r="O2175" s="2">
        <v>0</v>
      </c>
      <c r="P2175" s="3">
        <v>24</v>
      </c>
      <c r="Q2175" s="3" t="str">
        <f t="shared" si="228"/>
        <v/>
      </c>
      <c r="R2175" s="3" t="str">
        <f t="shared" si="229"/>
        <v>ITA-SG-24</v>
      </c>
      <c r="S2175" s="3" t="str">
        <f t="shared" si="230"/>
        <v>805</v>
      </c>
    </row>
    <row r="2176" spans="1:19" ht="12.75" customHeight="1" x14ac:dyDescent="0.3">
      <c r="A2176" s="2">
        <v>2181</v>
      </c>
      <c r="B2176" s="2" t="s">
        <v>1042</v>
      </c>
      <c r="C2176" s="8" t="s">
        <v>8</v>
      </c>
      <c r="D2176" s="2" t="s">
        <v>9</v>
      </c>
      <c r="F2176" s="2">
        <v>10</v>
      </c>
      <c r="G2176" s="3">
        <v>16</v>
      </c>
      <c r="H2176" s="3" t="str">
        <f>IF(E2176="","non terminato","terminato")</f>
        <v>non terminato</v>
      </c>
      <c r="J2176" s="2">
        <v>2181</v>
      </c>
      <c r="K2176" s="2" t="str">
        <f t="shared" si="224"/>
        <v>W6805984</v>
      </c>
      <c r="L2176" s="2" t="str">
        <f t="shared" si="225"/>
        <v>ITA</v>
      </c>
      <c r="M2176" s="2" t="str">
        <f t="shared" si="226"/>
        <v>SG</v>
      </c>
      <c r="N2176" s="2" t="str">
        <f t="shared" si="227"/>
        <v/>
      </c>
      <c r="O2176" s="2">
        <v>10</v>
      </c>
      <c r="P2176" s="3">
        <v>16</v>
      </c>
      <c r="Q2176" s="3">
        <f t="shared" si="228"/>
        <v>160</v>
      </c>
      <c r="R2176" s="3" t="str">
        <f t="shared" si="229"/>
        <v>ITA-SG-16</v>
      </c>
      <c r="S2176" s="3" t="str">
        <f t="shared" si="230"/>
        <v>805</v>
      </c>
    </row>
    <row r="2177" spans="1:19" ht="12.75" customHeight="1" x14ac:dyDescent="0.3">
      <c r="A2177" s="2">
        <v>2182</v>
      </c>
      <c r="B2177" s="2" t="s">
        <v>1043</v>
      </c>
      <c r="C2177" s="8" t="s">
        <v>8</v>
      </c>
      <c r="D2177" s="2" t="s">
        <v>33</v>
      </c>
      <c r="F2177" s="2">
        <v>10</v>
      </c>
      <c r="G2177" s="3">
        <v>29</v>
      </c>
      <c r="H2177" s="3" t="str">
        <f>IF(E2177="","non terminato","terminato")</f>
        <v>non terminato</v>
      </c>
      <c r="J2177" s="2">
        <v>2182</v>
      </c>
      <c r="K2177" s="2" t="str">
        <f t="shared" si="224"/>
        <v>N0871546</v>
      </c>
      <c r="L2177" s="2" t="str">
        <f t="shared" si="225"/>
        <v>ITA</v>
      </c>
      <c r="M2177" s="2" t="str">
        <f t="shared" si="226"/>
        <v>zan VETRI</v>
      </c>
      <c r="N2177" s="2" t="str">
        <f t="shared" si="227"/>
        <v/>
      </c>
      <c r="O2177" s="2">
        <v>10</v>
      </c>
      <c r="P2177" s="3">
        <v>29</v>
      </c>
      <c r="Q2177" s="3">
        <f t="shared" si="228"/>
        <v>290</v>
      </c>
      <c r="R2177" s="3" t="str">
        <f t="shared" si="229"/>
        <v>ITA-zan VETRI-29</v>
      </c>
      <c r="S2177" s="3" t="str">
        <f t="shared" si="230"/>
        <v>871</v>
      </c>
    </row>
    <row r="2178" spans="1:19" ht="12.75" customHeight="1" x14ac:dyDescent="0.3">
      <c r="A2178" s="2">
        <v>2183</v>
      </c>
      <c r="B2178" s="2" t="s">
        <v>1043</v>
      </c>
      <c r="C2178" s="8" t="s">
        <v>8</v>
      </c>
      <c r="D2178" s="2" t="s">
        <v>33</v>
      </c>
      <c r="E2178" s="7" t="s">
        <v>10</v>
      </c>
      <c r="F2178" s="2">
        <v>0</v>
      </c>
      <c r="G2178" s="3">
        <v>16</v>
      </c>
      <c r="H2178" s="3" t="s">
        <v>10</v>
      </c>
      <c r="J2178" s="2">
        <v>2183</v>
      </c>
      <c r="K2178" s="2" t="str">
        <f t="shared" ref="K2178:K2241" si="231">TRIM(B2178)</f>
        <v>N0871546</v>
      </c>
      <c r="L2178" s="2" t="str">
        <f t="shared" ref="L2178:L2241" si="232">TRIM(C2178)</f>
        <v>ITA</v>
      </c>
      <c r="M2178" s="2" t="str">
        <f t="shared" ref="M2178:M2241" si="233">TRIM(D2178)</f>
        <v>zan VETRI</v>
      </c>
      <c r="N2178" s="2" t="str">
        <f t="shared" ref="N2178:N2241" si="234">TRIM(E2178)</f>
        <v>terminato</v>
      </c>
      <c r="O2178" s="2">
        <v>0</v>
      </c>
      <c r="P2178" s="3">
        <v>16</v>
      </c>
      <c r="Q2178" s="3" t="str">
        <f t="shared" si="228"/>
        <v/>
      </c>
      <c r="R2178" s="3" t="str">
        <f t="shared" si="229"/>
        <v>ITA-zan VETRI-16</v>
      </c>
      <c r="S2178" s="3" t="str">
        <f t="shared" si="230"/>
        <v>871</v>
      </c>
    </row>
    <row r="2179" spans="1:19" ht="12.75" customHeight="1" x14ac:dyDescent="0.3">
      <c r="A2179" s="2">
        <v>2184</v>
      </c>
      <c r="B2179" s="2" t="s">
        <v>1043</v>
      </c>
      <c r="C2179" s="8" t="s">
        <v>8</v>
      </c>
      <c r="D2179" s="2" t="s">
        <v>33</v>
      </c>
      <c r="F2179" s="2">
        <v>30</v>
      </c>
      <c r="G2179" s="3">
        <v>13</v>
      </c>
      <c r="H2179" s="3" t="str">
        <f>IF(E2179="","non terminato","terminato")</f>
        <v>non terminato</v>
      </c>
      <c r="J2179" s="2">
        <v>2184</v>
      </c>
      <c r="K2179" s="2" t="str">
        <f t="shared" si="231"/>
        <v>N0871546</v>
      </c>
      <c r="L2179" s="2" t="str">
        <f t="shared" si="232"/>
        <v>ITA</v>
      </c>
      <c r="M2179" s="2" t="str">
        <f t="shared" si="233"/>
        <v>zan VETRI</v>
      </c>
      <c r="N2179" s="2" t="str">
        <f t="shared" si="234"/>
        <v/>
      </c>
      <c r="O2179" s="2">
        <v>30</v>
      </c>
      <c r="P2179" s="3">
        <v>13</v>
      </c>
      <c r="Q2179" s="3">
        <f t="shared" ref="Q2179:Q2242" si="235">IF(F2179=0,"",F2179*G2179)</f>
        <v>390</v>
      </c>
      <c r="R2179" s="3" t="str">
        <f t="shared" ref="R2179:R2242" si="236">_xlfn.CONCAT(C2179,"-",D2179,"-",G2179)</f>
        <v>ITA-zan VETRI-13</v>
      </c>
      <c r="S2179" s="3" t="str">
        <f t="shared" ref="S2179:S2242" si="237">MID(B2179,3,3)</f>
        <v>871</v>
      </c>
    </row>
    <row r="2180" spans="1:19" ht="12.75" customHeight="1" x14ac:dyDescent="0.3">
      <c r="A2180" s="2">
        <v>2185</v>
      </c>
      <c r="B2180" s="2" t="s">
        <v>1044</v>
      </c>
      <c r="C2180" s="8" t="s">
        <v>8</v>
      </c>
      <c r="D2180" s="2" t="s">
        <v>62</v>
      </c>
      <c r="F2180" s="2">
        <v>10</v>
      </c>
      <c r="G2180" s="3">
        <v>14</v>
      </c>
      <c r="H2180" s="3" t="str">
        <f>IF(E2180="","non terminato","terminato")</f>
        <v>non terminato</v>
      </c>
      <c r="J2180" s="2">
        <v>2185</v>
      </c>
      <c r="K2180" s="2" t="str">
        <f t="shared" si="231"/>
        <v>M5638631</v>
      </c>
      <c r="L2180" s="2" t="str">
        <f t="shared" si="232"/>
        <v>ITA</v>
      </c>
      <c r="M2180" s="2" t="str">
        <f t="shared" si="233"/>
        <v>zan PAM</v>
      </c>
      <c r="N2180" s="2" t="str">
        <f t="shared" si="234"/>
        <v/>
      </c>
      <c r="O2180" s="2">
        <v>10</v>
      </c>
      <c r="P2180" s="3">
        <v>14</v>
      </c>
      <c r="Q2180" s="3">
        <f t="shared" si="235"/>
        <v>140</v>
      </c>
      <c r="R2180" s="3" t="str">
        <f t="shared" si="236"/>
        <v>ITA-zan PAM-14</v>
      </c>
      <c r="S2180" s="3" t="str">
        <f t="shared" si="237"/>
        <v>638</v>
      </c>
    </row>
    <row r="2181" spans="1:19" ht="12.75" customHeight="1" x14ac:dyDescent="0.3">
      <c r="A2181" s="2">
        <v>2186</v>
      </c>
      <c r="B2181" s="2" t="s">
        <v>1044</v>
      </c>
      <c r="C2181" s="8" t="s">
        <v>8</v>
      </c>
      <c r="D2181" s="2" t="s">
        <v>62</v>
      </c>
      <c r="E2181" s="7" t="s">
        <v>10</v>
      </c>
      <c r="F2181" s="2">
        <v>0</v>
      </c>
      <c r="G2181" s="3">
        <v>30</v>
      </c>
      <c r="H2181" s="3" t="s">
        <v>10</v>
      </c>
      <c r="J2181" s="2">
        <v>2186</v>
      </c>
      <c r="K2181" s="2" t="str">
        <f t="shared" si="231"/>
        <v>M5638631</v>
      </c>
      <c r="L2181" s="2" t="str">
        <f t="shared" si="232"/>
        <v>ITA</v>
      </c>
      <c r="M2181" s="2" t="str">
        <f t="shared" si="233"/>
        <v>zan PAM</v>
      </c>
      <c r="N2181" s="2" t="str">
        <f t="shared" si="234"/>
        <v>terminato</v>
      </c>
      <c r="O2181" s="2">
        <v>0</v>
      </c>
      <c r="P2181" s="3">
        <v>30</v>
      </c>
      <c r="Q2181" s="3" t="str">
        <f t="shared" si="235"/>
        <v/>
      </c>
      <c r="R2181" s="3" t="str">
        <f t="shared" si="236"/>
        <v>ITA-zan PAM-30</v>
      </c>
      <c r="S2181" s="3" t="str">
        <f t="shared" si="237"/>
        <v>638</v>
      </c>
    </row>
    <row r="2182" spans="1:19" ht="12.75" customHeight="1" x14ac:dyDescent="0.3">
      <c r="A2182" s="2">
        <v>2187</v>
      </c>
      <c r="B2182" s="2" t="s">
        <v>1044</v>
      </c>
      <c r="C2182" s="8" t="s">
        <v>8</v>
      </c>
      <c r="D2182" s="2" t="s">
        <v>62</v>
      </c>
      <c r="F2182" s="2">
        <v>30</v>
      </c>
      <c r="G2182" s="3">
        <v>22</v>
      </c>
      <c r="H2182" s="3" t="str">
        <f>IF(E2182="","non terminato","terminato")</f>
        <v>non terminato</v>
      </c>
      <c r="J2182" s="2">
        <v>2187</v>
      </c>
      <c r="K2182" s="2" t="str">
        <f t="shared" si="231"/>
        <v>M5638631</v>
      </c>
      <c r="L2182" s="2" t="str">
        <f t="shared" si="232"/>
        <v>ITA</v>
      </c>
      <c r="M2182" s="2" t="str">
        <f t="shared" si="233"/>
        <v>zan PAM</v>
      </c>
      <c r="N2182" s="2" t="str">
        <f t="shared" si="234"/>
        <v/>
      </c>
      <c r="O2182" s="2">
        <v>30</v>
      </c>
      <c r="P2182" s="3">
        <v>22</v>
      </c>
      <c r="Q2182" s="3">
        <f t="shared" si="235"/>
        <v>660</v>
      </c>
      <c r="R2182" s="3" t="str">
        <f t="shared" si="236"/>
        <v>ITA-zan PAM-22</v>
      </c>
      <c r="S2182" s="3" t="str">
        <f t="shared" si="237"/>
        <v>638</v>
      </c>
    </row>
    <row r="2183" spans="1:19" ht="12.75" customHeight="1" x14ac:dyDescent="0.3">
      <c r="A2183" s="2">
        <v>2188</v>
      </c>
      <c r="B2183" s="2" t="s">
        <v>1045</v>
      </c>
      <c r="C2183" s="8" t="s">
        <v>8</v>
      </c>
      <c r="D2183" s="2" t="s">
        <v>33</v>
      </c>
      <c r="E2183" s="7" t="s">
        <v>10</v>
      </c>
      <c r="F2183" s="2">
        <v>0</v>
      </c>
      <c r="G2183" s="3">
        <v>16</v>
      </c>
      <c r="H2183" s="3" t="s">
        <v>10</v>
      </c>
      <c r="J2183" s="2">
        <v>2188</v>
      </c>
      <c r="K2183" s="2" t="str">
        <f t="shared" si="231"/>
        <v>M6184733</v>
      </c>
      <c r="L2183" s="2" t="str">
        <f t="shared" si="232"/>
        <v>ITA</v>
      </c>
      <c r="M2183" s="2" t="str">
        <f t="shared" si="233"/>
        <v>zan VETRI</v>
      </c>
      <c r="N2183" s="2" t="str">
        <f t="shared" si="234"/>
        <v>terminato</v>
      </c>
      <c r="O2183" s="2">
        <v>0</v>
      </c>
      <c r="P2183" s="3">
        <v>16</v>
      </c>
      <c r="Q2183" s="3" t="str">
        <f t="shared" si="235"/>
        <v/>
      </c>
      <c r="R2183" s="3" t="str">
        <f t="shared" si="236"/>
        <v>ITA-zan VETRI-16</v>
      </c>
      <c r="S2183" s="3" t="str">
        <f t="shared" si="237"/>
        <v>184</v>
      </c>
    </row>
    <row r="2184" spans="1:19" ht="12.75" customHeight="1" x14ac:dyDescent="0.3">
      <c r="A2184" s="2">
        <v>2189</v>
      </c>
      <c r="B2184" s="2" t="s">
        <v>1046</v>
      </c>
      <c r="C2184" s="8" t="s">
        <v>8</v>
      </c>
      <c r="D2184" s="2" t="s">
        <v>9</v>
      </c>
      <c r="E2184" s="7" t="s">
        <v>10</v>
      </c>
      <c r="F2184" s="2">
        <v>0</v>
      </c>
      <c r="G2184" s="3">
        <v>23</v>
      </c>
      <c r="H2184" s="3" t="s">
        <v>10</v>
      </c>
      <c r="J2184" s="2">
        <v>2189</v>
      </c>
      <c r="K2184" s="2" t="str">
        <f t="shared" si="231"/>
        <v>L1916779</v>
      </c>
      <c r="L2184" s="2" t="str">
        <f t="shared" si="232"/>
        <v>ITA</v>
      </c>
      <c r="M2184" s="2" t="str">
        <f t="shared" si="233"/>
        <v>SG</v>
      </c>
      <c r="N2184" s="2" t="str">
        <f t="shared" si="234"/>
        <v>terminato</v>
      </c>
      <c r="O2184" s="2">
        <v>0</v>
      </c>
      <c r="P2184" s="3">
        <v>23</v>
      </c>
      <c r="Q2184" s="3" t="str">
        <f t="shared" si="235"/>
        <v/>
      </c>
      <c r="R2184" s="3" t="str">
        <f t="shared" si="236"/>
        <v>ITA-SG-23</v>
      </c>
      <c r="S2184" s="3" t="str">
        <f t="shared" si="237"/>
        <v>916</v>
      </c>
    </row>
    <row r="2185" spans="1:19" ht="12.75" customHeight="1" x14ac:dyDescent="0.3">
      <c r="A2185" s="2">
        <v>2190</v>
      </c>
      <c r="B2185" s="2" t="s">
        <v>1047</v>
      </c>
      <c r="C2185" s="8" t="s">
        <v>8</v>
      </c>
      <c r="D2185" s="2" t="s">
        <v>9</v>
      </c>
      <c r="E2185" s="7" t="s">
        <v>10</v>
      </c>
      <c r="F2185" s="2">
        <v>0</v>
      </c>
      <c r="G2185" s="3">
        <v>26</v>
      </c>
      <c r="H2185" s="3" t="s">
        <v>10</v>
      </c>
      <c r="J2185" s="2">
        <v>2190</v>
      </c>
      <c r="K2185" s="2" t="str">
        <f t="shared" si="231"/>
        <v>L9124434</v>
      </c>
      <c r="L2185" s="2" t="str">
        <f t="shared" si="232"/>
        <v>ITA</v>
      </c>
      <c r="M2185" s="2" t="str">
        <f t="shared" si="233"/>
        <v>SG</v>
      </c>
      <c r="N2185" s="2" t="str">
        <f t="shared" si="234"/>
        <v>terminato</v>
      </c>
      <c r="O2185" s="2">
        <v>0</v>
      </c>
      <c r="P2185" s="3">
        <v>26</v>
      </c>
      <c r="Q2185" s="3" t="str">
        <f t="shared" si="235"/>
        <v/>
      </c>
      <c r="R2185" s="3" t="str">
        <f t="shared" si="236"/>
        <v>ITA-SG-26</v>
      </c>
      <c r="S2185" s="3" t="str">
        <f t="shared" si="237"/>
        <v>124</v>
      </c>
    </row>
    <row r="2186" spans="1:19" ht="12.75" customHeight="1" x14ac:dyDescent="0.3">
      <c r="A2186" s="2">
        <v>2191</v>
      </c>
      <c r="B2186" s="2" t="s">
        <v>1047</v>
      </c>
      <c r="C2186" s="8" t="s">
        <v>8</v>
      </c>
      <c r="D2186" s="2" t="s">
        <v>9</v>
      </c>
      <c r="F2186" s="2">
        <v>10</v>
      </c>
      <c r="G2186" s="3">
        <v>24</v>
      </c>
      <c r="H2186" s="3" t="str">
        <f>IF(E2186="","non terminato","terminato")</f>
        <v>non terminato</v>
      </c>
      <c r="J2186" s="2">
        <v>2191</v>
      </c>
      <c r="K2186" s="2" t="str">
        <f t="shared" si="231"/>
        <v>L9124434</v>
      </c>
      <c r="L2186" s="2" t="str">
        <f t="shared" si="232"/>
        <v>ITA</v>
      </c>
      <c r="M2186" s="2" t="str">
        <f t="shared" si="233"/>
        <v>SG</v>
      </c>
      <c r="N2186" s="2" t="str">
        <f t="shared" si="234"/>
        <v/>
      </c>
      <c r="O2186" s="2">
        <v>10</v>
      </c>
      <c r="P2186" s="3">
        <v>24</v>
      </c>
      <c r="Q2186" s="3">
        <f t="shared" si="235"/>
        <v>240</v>
      </c>
      <c r="R2186" s="3" t="str">
        <f t="shared" si="236"/>
        <v>ITA-SG-24</v>
      </c>
      <c r="S2186" s="3" t="str">
        <f t="shared" si="237"/>
        <v>124</v>
      </c>
    </row>
    <row r="2187" spans="1:19" ht="12.75" customHeight="1" x14ac:dyDescent="0.3">
      <c r="A2187" s="2">
        <v>2192</v>
      </c>
      <c r="B2187" s="2" t="s">
        <v>1048</v>
      </c>
      <c r="C2187" s="8" t="s">
        <v>8</v>
      </c>
      <c r="D2187" s="2" t="s">
        <v>44</v>
      </c>
      <c r="E2187" s="7" t="s">
        <v>10</v>
      </c>
      <c r="F2187" s="2">
        <v>0</v>
      </c>
      <c r="G2187" s="3">
        <v>26</v>
      </c>
      <c r="H2187" s="3" t="s">
        <v>10</v>
      </c>
      <c r="J2187" s="2">
        <v>2192</v>
      </c>
      <c r="K2187" s="2" t="str">
        <f t="shared" si="231"/>
        <v>G0998149</v>
      </c>
      <c r="L2187" s="2" t="str">
        <f t="shared" si="232"/>
        <v>ITA</v>
      </c>
      <c r="M2187" s="2" t="str">
        <f t="shared" si="233"/>
        <v>zan pin SPA</v>
      </c>
      <c r="N2187" s="2" t="str">
        <f t="shared" si="234"/>
        <v>terminato</v>
      </c>
      <c r="O2187" s="2">
        <v>0</v>
      </c>
      <c r="P2187" s="3">
        <v>26</v>
      </c>
      <c r="Q2187" s="3" t="str">
        <f t="shared" si="235"/>
        <v/>
      </c>
      <c r="R2187" s="3" t="str">
        <f t="shared" si="236"/>
        <v>ITA-zan pin SPA-26</v>
      </c>
      <c r="S2187" s="3" t="str">
        <f t="shared" si="237"/>
        <v>998</v>
      </c>
    </row>
    <row r="2188" spans="1:19" ht="12.75" customHeight="1" x14ac:dyDescent="0.3">
      <c r="A2188" s="2">
        <v>2193</v>
      </c>
      <c r="B2188" s="2" t="s">
        <v>1049</v>
      </c>
      <c r="C2188" s="8" t="s">
        <v>8</v>
      </c>
      <c r="D2188" s="2" t="s">
        <v>44</v>
      </c>
      <c r="E2188" s="7" t="s">
        <v>10</v>
      </c>
      <c r="F2188" s="2">
        <v>0</v>
      </c>
      <c r="G2188" s="3">
        <v>32</v>
      </c>
      <c r="H2188" s="3" t="s">
        <v>10</v>
      </c>
      <c r="J2188" s="2">
        <v>2193</v>
      </c>
      <c r="K2188" s="2" t="str">
        <f t="shared" si="231"/>
        <v>E1409449</v>
      </c>
      <c r="L2188" s="2" t="str">
        <f t="shared" si="232"/>
        <v>ITA</v>
      </c>
      <c r="M2188" s="2" t="str">
        <f t="shared" si="233"/>
        <v>zan pin SPA</v>
      </c>
      <c r="N2188" s="2" t="str">
        <f t="shared" si="234"/>
        <v>terminato</v>
      </c>
      <c r="O2188" s="2">
        <v>0</v>
      </c>
      <c r="P2188" s="3">
        <v>32</v>
      </c>
      <c r="Q2188" s="3" t="str">
        <f t="shared" si="235"/>
        <v/>
      </c>
      <c r="R2188" s="3" t="str">
        <f t="shared" si="236"/>
        <v>ITA-zan pin SPA-32</v>
      </c>
      <c r="S2188" s="3" t="str">
        <f t="shared" si="237"/>
        <v>409</v>
      </c>
    </row>
    <row r="2189" spans="1:19" ht="12.75" customHeight="1" x14ac:dyDescent="0.3">
      <c r="A2189" s="2">
        <v>2194</v>
      </c>
      <c r="B2189" s="2" t="s">
        <v>1049</v>
      </c>
      <c r="C2189" s="8" t="s">
        <v>8</v>
      </c>
      <c r="D2189" s="2" t="s">
        <v>44</v>
      </c>
      <c r="F2189" s="2">
        <v>30</v>
      </c>
      <c r="G2189" s="3">
        <v>39</v>
      </c>
      <c r="H2189" s="3" t="str">
        <f>IF(E2189="","non terminato","terminato")</f>
        <v>non terminato</v>
      </c>
      <c r="J2189" s="2">
        <v>2194</v>
      </c>
      <c r="K2189" s="2" t="str">
        <f t="shared" si="231"/>
        <v>E1409449</v>
      </c>
      <c r="L2189" s="2" t="str">
        <f t="shared" si="232"/>
        <v>ITA</v>
      </c>
      <c r="M2189" s="2" t="str">
        <f t="shared" si="233"/>
        <v>zan pin SPA</v>
      </c>
      <c r="N2189" s="2" t="str">
        <f t="shared" si="234"/>
        <v/>
      </c>
      <c r="O2189" s="2">
        <v>30</v>
      </c>
      <c r="P2189" s="3">
        <v>39</v>
      </c>
      <c r="Q2189" s="3">
        <f t="shared" si="235"/>
        <v>1170</v>
      </c>
      <c r="R2189" s="3" t="str">
        <f t="shared" si="236"/>
        <v>ITA-zan pin SPA-39</v>
      </c>
      <c r="S2189" s="3" t="str">
        <f t="shared" si="237"/>
        <v>409</v>
      </c>
    </row>
    <row r="2190" spans="1:19" ht="12.75" customHeight="1" x14ac:dyDescent="0.3">
      <c r="A2190" s="2">
        <v>2195</v>
      </c>
      <c r="B2190" s="2" t="s">
        <v>1050</v>
      </c>
      <c r="C2190" s="8" t="s">
        <v>8</v>
      </c>
      <c r="D2190" s="2" t="s">
        <v>44</v>
      </c>
      <c r="E2190" s="7" t="s">
        <v>10</v>
      </c>
      <c r="F2190" s="2">
        <v>0</v>
      </c>
      <c r="G2190" s="3">
        <v>21</v>
      </c>
      <c r="H2190" s="3" t="s">
        <v>10</v>
      </c>
      <c r="J2190" s="2">
        <v>2195</v>
      </c>
      <c r="K2190" s="2" t="str">
        <f t="shared" si="231"/>
        <v>R2485855</v>
      </c>
      <c r="L2190" s="2" t="str">
        <f t="shared" si="232"/>
        <v>ITA</v>
      </c>
      <c r="M2190" s="2" t="str">
        <f t="shared" si="233"/>
        <v>zan pin SPA</v>
      </c>
      <c r="N2190" s="2" t="str">
        <f t="shared" si="234"/>
        <v>terminato</v>
      </c>
      <c r="O2190" s="2">
        <v>0</v>
      </c>
      <c r="P2190" s="3">
        <v>21</v>
      </c>
      <c r="Q2190" s="3" t="str">
        <f t="shared" si="235"/>
        <v/>
      </c>
      <c r="R2190" s="3" t="str">
        <f t="shared" si="236"/>
        <v>ITA-zan pin SPA-21</v>
      </c>
      <c r="S2190" s="3" t="str">
        <f t="shared" si="237"/>
        <v>485</v>
      </c>
    </row>
    <row r="2191" spans="1:19" ht="12.75" customHeight="1" x14ac:dyDescent="0.3">
      <c r="A2191" s="2">
        <v>2196</v>
      </c>
      <c r="B2191" s="2" t="s">
        <v>1051</v>
      </c>
      <c r="C2191" s="8" t="s">
        <v>8</v>
      </c>
      <c r="D2191" s="2" t="s">
        <v>33</v>
      </c>
      <c r="E2191" s="7" t="s">
        <v>10</v>
      </c>
      <c r="F2191" s="2">
        <v>0</v>
      </c>
      <c r="G2191" s="3">
        <v>27</v>
      </c>
      <c r="H2191" s="3" t="s">
        <v>10</v>
      </c>
      <c r="J2191" s="2">
        <v>2196</v>
      </c>
      <c r="K2191" s="2" t="str">
        <f t="shared" si="231"/>
        <v>L7479851</v>
      </c>
      <c r="L2191" s="2" t="str">
        <f t="shared" si="232"/>
        <v>ITA</v>
      </c>
      <c r="M2191" s="2" t="str">
        <f t="shared" si="233"/>
        <v>zan VETRI</v>
      </c>
      <c r="N2191" s="2" t="str">
        <f t="shared" si="234"/>
        <v>terminato</v>
      </c>
      <c r="O2191" s="2">
        <v>0</v>
      </c>
      <c r="P2191" s="3">
        <v>27</v>
      </c>
      <c r="Q2191" s="3" t="str">
        <f t="shared" si="235"/>
        <v/>
      </c>
      <c r="R2191" s="3" t="str">
        <f t="shared" si="236"/>
        <v>ITA-zan VETRI-27</v>
      </c>
      <c r="S2191" s="3" t="str">
        <f t="shared" si="237"/>
        <v>479</v>
      </c>
    </row>
    <row r="2192" spans="1:19" ht="12.75" customHeight="1" x14ac:dyDescent="0.3">
      <c r="A2192" s="2">
        <v>2197</v>
      </c>
      <c r="B2192" s="2" t="s">
        <v>1051</v>
      </c>
      <c r="C2192" s="8" t="s">
        <v>8</v>
      </c>
      <c r="D2192" s="2" t="s">
        <v>33</v>
      </c>
      <c r="F2192" s="2">
        <v>30</v>
      </c>
      <c r="G2192" s="3">
        <v>27</v>
      </c>
      <c r="H2192" s="3" t="str">
        <f>IF(E2192="","non terminato","terminato")</f>
        <v>non terminato</v>
      </c>
      <c r="J2192" s="2">
        <v>2197</v>
      </c>
      <c r="K2192" s="2" t="str">
        <f t="shared" si="231"/>
        <v>L7479851</v>
      </c>
      <c r="L2192" s="2" t="str">
        <f t="shared" si="232"/>
        <v>ITA</v>
      </c>
      <c r="M2192" s="2" t="str">
        <f t="shared" si="233"/>
        <v>zan VETRI</v>
      </c>
      <c r="N2192" s="2" t="str">
        <f t="shared" si="234"/>
        <v/>
      </c>
      <c r="O2192" s="2">
        <v>30</v>
      </c>
      <c r="P2192" s="3">
        <v>27</v>
      </c>
      <c r="Q2192" s="3">
        <f t="shared" si="235"/>
        <v>810</v>
      </c>
      <c r="R2192" s="3" t="str">
        <f t="shared" si="236"/>
        <v>ITA-zan VETRI-27</v>
      </c>
      <c r="S2192" s="3" t="str">
        <f t="shared" si="237"/>
        <v>479</v>
      </c>
    </row>
    <row r="2193" spans="1:19" ht="12.75" customHeight="1" x14ac:dyDescent="0.3">
      <c r="A2193" s="2">
        <v>2198</v>
      </c>
      <c r="B2193" s="2" t="s">
        <v>1051</v>
      </c>
      <c r="C2193" s="8" t="s">
        <v>8</v>
      </c>
      <c r="D2193" s="2" t="s">
        <v>33</v>
      </c>
      <c r="F2193" s="2">
        <v>10</v>
      </c>
      <c r="G2193" s="3">
        <v>40</v>
      </c>
      <c r="H2193" s="3" t="str">
        <f>IF(E2193="","non terminato","terminato")</f>
        <v>non terminato</v>
      </c>
      <c r="J2193" s="2">
        <v>2198</v>
      </c>
      <c r="K2193" s="2" t="str">
        <f t="shared" si="231"/>
        <v>L7479851</v>
      </c>
      <c r="L2193" s="2" t="str">
        <f t="shared" si="232"/>
        <v>ITA</v>
      </c>
      <c r="M2193" s="2" t="str">
        <f t="shared" si="233"/>
        <v>zan VETRI</v>
      </c>
      <c r="N2193" s="2" t="str">
        <f t="shared" si="234"/>
        <v/>
      </c>
      <c r="O2193" s="2">
        <v>10</v>
      </c>
      <c r="P2193" s="3">
        <v>40</v>
      </c>
      <c r="Q2193" s="3">
        <f t="shared" si="235"/>
        <v>400</v>
      </c>
      <c r="R2193" s="3" t="str">
        <f t="shared" si="236"/>
        <v>ITA-zan VETRI-40</v>
      </c>
      <c r="S2193" s="3" t="str">
        <f t="shared" si="237"/>
        <v>479</v>
      </c>
    </row>
    <row r="2194" spans="1:19" ht="12.75" customHeight="1" x14ac:dyDescent="0.3">
      <c r="A2194" s="2">
        <v>2199</v>
      </c>
      <c r="B2194" s="2" t="s">
        <v>1052</v>
      </c>
      <c r="C2194" s="2" t="s">
        <v>27</v>
      </c>
      <c r="D2194" s="2" t="s">
        <v>33</v>
      </c>
      <c r="E2194" s="7" t="s">
        <v>10</v>
      </c>
      <c r="F2194" s="2">
        <v>0</v>
      </c>
      <c r="G2194" s="3">
        <v>19</v>
      </c>
      <c r="H2194" s="3" t="s">
        <v>10</v>
      </c>
      <c r="J2194" s="2">
        <v>2199</v>
      </c>
      <c r="K2194" s="2" t="str">
        <f t="shared" si="231"/>
        <v>L8642349</v>
      </c>
      <c r="L2194" s="2" t="str">
        <f t="shared" si="232"/>
        <v>NON PRESENTE</v>
      </c>
      <c r="M2194" s="2" t="str">
        <f t="shared" si="233"/>
        <v>zan VETRI</v>
      </c>
      <c r="N2194" s="2" t="str">
        <f t="shared" si="234"/>
        <v>terminato</v>
      </c>
      <c r="O2194" s="2">
        <v>0</v>
      </c>
      <c r="P2194" s="3">
        <v>19</v>
      </c>
      <c r="Q2194" s="3" t="str">
        <f t="shared" si="235"/>
        <v/>
      </c>
      <c r="R2194" s="3" t="str">
        <f t="shared" si="236"/>
        <v>NON PRESENTE-zan VETRI-19</v>
      </c>
      <c r="S2194" s="3" t="str">
        <f t="shared" si="237"/>
        <v>642</v>
      </c>
    </row>
    <row r="2195" spans="1:19" ht="12.75" customHeight="1" x14ac:dyDescent="0.3">
      <c r="A2195" s="2">
        <v>2200</v>
      </c>
      <c r="B2195" s="2" t="s">
        <v>1053</v>
      </c>
      <c r="C2195" s="8" t="s">
        <v>8</v>
      </c>
      <c r="D2195" s="2" t="s">
        <v>9</v>
      </c>
      <c r="F2195" s="2">
        <v>10</v>
      </c>
      <c r="G2195" s="3">
        <v>26</v>
      </c>
      <c r="H2195" s="3" t="str">
        <f>IF(E2195="","non terminato","terminato")</f>
        <v>non terminato</v>
      </c>
      <c r="J2195" s="2">
        <v>2200</v>
      </c>
      <c r="K2195" s="2" t="str">
        <f t="shared" si="231"/>
        <v>G9690805</v>
      </c>
      <c r="L2195" s="2" t="str">
        <f t="shared" si="232"/>
        <v>ITA</v>
      </c>
      <c r="M2195" s="2" t="str">
        <f t="shared" si="233"/>
        <v>SG</v>
      </c>
      <c r="N2195" s="2" t="str">
        <f t="shared" si="234"/>
        <v/>
      </c>
      <c r="O2195" s="2">
        <v>10</v>
      </c>
      <c r="P2195" s="3">
        <v>26</v>
      </c>
      <c r="Q2195" s="3">
        <f t="shared" si="235"/>
        <v>260</v>
      </c>
      <c r="R2195" s="3" t="str">
        <f t="shared" si="236"/>
        <v>ITA-SG-26</v>
      </c>
      <c r="S2195" s="3" t="str">
        <f t="shared" si="237"/>
        <v>690</v>
      </c>
    </row>
    <row r="2196" spans="1:19" ht="12.75" customHeight="1" x14ac:dyDescent="0.3">
      <c r="A2196" s="2">
        <v>2201</v>
      </c>
      <c r="B2196" s="2" t="s">
        <v>1053</v>
      </c>
      <c r="C2196" s="8" t="s">
        <v>8</v>
      </c>
      <c r="D2196" s="2" t="s">
        <v>9</v>
      </c>
      <c r="E2196" s="7" t="s">
        <v>10</v>
      </c>
      <c r="F2196" s="2">
        <v>0</v>
      </c>
      <c r="G2196" s="3">
        <v>27</v>
      </c>
      <c r="H2196" s="3" t="s">
        <v>10</v>
      </c>
      <c r="J2196" s="2">
        <v>2201</v>
      </c>
      <c r="K2196" s="2" t="str">
        <f t="shared" si="231"/>
        <v>G9690805</v>
      </c>
      <c r="L2196" s="2" t="str">
        <f t="shared" si="232"/>
        <v>ITA</v>
      </c>
      <c r="M2196" s="2" t="str">
        <f t="shared" si="233"/>
        <v>SG</v>
      </c>
      <c r="N2196" s="2" t="str">
        <f t="shared" si="234"/>
        <v>terminato</v>
      </c>
      <c r="O2196" s="2">
        <v>0</v>
      </c>
      <c r="P2196" s="3">
        <v>27</v>
      </c>
      <c r="Q2196" s="3" t="str">
        <f t="shared" si="235"/>
        <v/>
      </c>
      <c r="R2196" s="3" t="str">
        <f t="shared" si="236"/>
        <v>ITA-SG-27</v>
      </c>
      <c r="S2196" s="3" t="str">
        <f t="shared" si="237"/>
        <v>690</v>
      </c>
    </row>
    <row r="2197" spans="1:19" ht="12.75" customHeight="1" x14ac:dyDescent="0.3">
      <c r="A2197" s="2">
        <v>2202</v>
      </c>
      <c r="B2197" s="2" t="s">
        <v>1054</v>
      </c>
      <c r="C2197" s="8" t="s">
        <v>8</v>
      </c>
      <c r="D2197" s="2" t="s">
        <v>9</v>
      </c>
      <c r="E2197" s="7" t="s">
        <v>10</v>
      </c>
      <c r="F2197" s="2">
        <v>0</v>
      </c>
      <c r="G2197" s="3">
        <v>13</v>
      </c>
      <c r="H2197" s="3" t="s">
        <v>10</v>
      </c>
      <c r="J2197" s="2">
        <v>2202</v>
      </c>
      <c r="K2197" s="2" t="str">
        <f t="shared" si="231"/>
        <v>L5927132</v>
      </c>
      <c r="L2197" s="2" t="str">
        <f t="shared" si="232"/>
        <v>ITA</v>
      </c>
      <c r="M2197" s="2" t="str">
        <f t="shared" si="233"/>
        <v>SG</v>
      </c>
      <c r="N2197" s="2" t="str">
        <f t="shared" si="234"/>
        <v>terminato</v>
      </c>
      <c r="O2197" s="2">
        <v>0</v>
      </c>
      <c r="P2197" s="3">
        <v>13</v>
      </c>
      <c r="Q2197" s="3" t="str">
        <f t="shared" si="235"/>
        <v/>
      </c>
      <c r="R2197" s="3" t="str">
        <f t="shared" si="236"/>
        <v>ITA-SG-13</v>
      </c>
      <c r="S2197" s="3" t="str">
        <f t="shared" si="237"/>
        <v>927</v>
      </c>
    </row>
    <row r="2198" spans="1:19" ht="12.75" customHeight="1" x14ac:dyDescent="0.3">
      <c r="A2198" s="2">
        <v>2203</v>
      </c>
      <c r="B2198" s="2" t="s">
        <v>1054</v>
      </c>
      <c r="C2198" s="8" t="s">
        <v>8</v>
      </c>
      <c r="D2198" s="2" t="s">
        <v>9</v>
      </c>
      <c r="F2198" s="2">
        <v>10</v>
      </c>
      <c r="G2198" s="3">
        <v>36</v>
      </c>
      <c r="H2198" s="3" t="str">
        <f>IF(E2198="","non terminato","terminato")</f>
        <v>non terminato</v>
      </c>
      <c r="J2198" s="2">
        <v>2203</v>
      </c>
      <c r="K2198" s="2" t="str">
        <f t="shared" si="231"/>
        <v>L5927132</v>
      </c>
      <c r="L2198" s="2" t="str">
        <f t="shared" si="232"/>
        <v>ITA</v>
      </c>
      <c r="M2198" s="2" t="str">
        <f t="shared" si="233"/>
        <v>SG</v>
      </c>
      <c r="N2198" s="2" t="str">
        <f t="shared" si="234"/>
        <v/>
      </c>
      <c r="O2198" s="2">
        <v>10</v>
      </c>
      <c r="P2198" s="3">
        <v>36</v>
      </c>
      <c r="Q2198" s="3">
        <f t="shared" si="235"/>
        <v>360</v>
      </c>
      <c r="R2198" s="3" t="str">
        <f t="shared" si="236"/>
        <v>ITA-SG-36</v>
      </c>
      <c r="S2198" s="3" t="str">
        <f t="shared" si="237"/>
        <v>927</v>
      </c>
    </row>
    <row r="2199" spans="1:19" ht="12.75" customHeight="1" x14ac:dyDescent="0.3">
      <c r="A2199" s="2">
        <v>2204</v>
      </c>
      <c r="B2199" s="2" t="s">
        <v>1055</v>
      </c>
      <c r="C2199" s="8" t="s">
        <v>8</v>
      </c>
      <c r="D2199" s="2" t="s">
        <v>9</v>
      </c>
      <c r="E2199" s="7" t="s">
        <v>10</v>
      </c>
      <c r="F2199" s="2">
        <v>0</v>
      </c>
      <c r="G2199" s="3">
        <v>16</v>
      </c>
      <c r="H2199" s="3" t="s">
        <v>10</v>
      </c>
      <c r="J2199" s="2">
        <v>2204</v>
      </c>
      <c r="K2199" s="2" t="str">
        <f t="shared" si="231"/>
        <v>M4847640</v>
      </c>
      <c r="L2199" s="2" t="str">
        <f t="shared" si="232"/>
        <v>ITA</v>
      </c>
      <c r="M2199" s="2" t="str">
        <f t="shared" si="233"/>
        <v>SG</v>
      </c>
      <c r="N2199" s="2" t="str">
        <f t="shared" si="234"/>
        <v>terminato</v>
      </c>
      <c r="O2199" s="2">
        <v>0</v>
      </c>
      <c r="P2199" s="3">
        <v>16</v>
      </c>
      <c r="Q2199" s="3" t="str">
        <f t="shared" si="235"/>
        <v/>
      </c>
      <c r="R2199" s="3" t="str">
        <f t="shared" si="236"/>
        <v>ITA-SG-16</v>
      </c>
      <c r="S2199" s="3" t="str">
        <f t="shared" si="237"/>
        <v>847</v>
      </c>
    </row>
    <row r="2200" spans="1:19" ht="12.75" customHeight="1" x14ac:dyDescent="0.3">
      <c r="A2200" s="2">
        <v>2205</v>
      </c>
      <c r="B2200" s="2" t="s">
        <v>1056</v>
      </c>
      <c r="C2200" s="8" t="s">
        <v>8</v>
      </c>
      <c r="D2200" s="2" t="s">
        <v>44</v>
      </c>
      <c r="F2200" s="2">
        <v>10</v>
      </c>
      <c r="G2200" s="3">
        <v>10</v>
      </c>
      <c r="H2200" s="3" t="str">
        <f>IF(E2200="","non terminato","terminato")</f>
        <v>non terminato</v>
      </c>
      <c r="J2200" s="2">
        <v>2205</v>
      </c>
      <c r="K2200" s="2" t="str">
        <f t="shared" si="231"/>
        <v>G2706317</v>
      </c>
      <c r="L2200" s="2" t="str">
        <f t="shared" si="232"/>
        <v>ITA</v>
      </c>
      <c r="M2200" s="2" t="str">
        <f t="shared" si="233"/>
        <v>zan pin SPA</v>
      </c>
      <c r="N2200" s="2" t="str">
        <f t="shared" si="234"/>
        <v/>
      </c>
      <c r="O2200" s="2">
        <v>10</v>
      </c>
      <c r="P2200" s="3">
        <v>10</v>
      </c>
      <c r="Q2200" s="3">
        <f t="shared" si="235"/>
        <v>100</v>
      </c>
      <c r="R2200" s="3" t="str">
        <f t="shared" si="236"/>
        <v>ITA-zan pin SPA-10</v>
      </c>
      <c r="S2200" s="3" t="str">
        <f t="shared" si="237"/>
        <v>706</v>
      </c>
    </row>
    <row r="2201" spans="1:19" ht="12.75" customHeight="1" x14ac:dyDescent="0.3">
      <c r="A2201" s="2">
        <v>2206</v>
      </c>
      <c r="B2201" s="2" t="s">
        <v>1056</v>
      </c>
      <c r="C2201" s="8" t="s">
        <v>8</v>
      </c>
      <c r="D2201" s="2" t="s">
        <v>44</v>
      </c>
      <c r="F2201" s="2">
        <v>30</v>
      </c>
      <c r="G2201" s="3">
        <v>31</v>
      </c>
      <c r="H2201" s="3" t="str">
        <f>IF(E2201="","non terminato","terminato")</f>
        <v>non terminato</v>
      </c>
      <c r="J2201" s="2">
        <v>2206</v>
      </c>
      <c r="K2201" s="2" t="str">
        <f t="shared" si="231"/>
        <v>G2706317</v>
      </c>
      <c r="L2201" s="2" t="str">
        <f t="shared" si="232"/>
        <v>ITA</v>
      </c>
      <c r="M2201" s="2" t="str">
        <f t="shared" si="233"/>
        <v>zan pin SPA</v>
      </c>
      <c r="N2201" s="2" t="str">
        <f t="shared" si="234"/>
        <v/>
      </c>
      <c r="O2201" s="2">
        <v>30</v>
      </c>
      <c r="P2201" s="3">
        <v>31</v>
      </c>
      <c r="Q2201" s="3">
        <f t="shared" si="235"/>
        <v>930</v>
      </c>
      <c r="R2201" s="3" t="str">
        <f t="shared" si="236"/>
        <v>ITA-zan pin SPA-31</v>
      </c>
      <c r="S2201" s="3" t="str">
        <f t="shared" si="237"/>
        <v>706</v>
      </c>
    </row>
    <row r="2202" spans="1:19" ht="12.75" customHeight="1" x14ac:dyDescent="0.3">
      <c r="A2202" s="2">
        <v>2207</v>
      </c>
      <c r="B2202" s="2" t="s">
        <v>1056</v>
      </c>
      <c r="C2202" s="8" t="s">
        <v>8</v>
      </c>
      <c r="D2202" s="2" t="s">
        <v>44</v>
      </c>
      <c r="E2202" s="7" t="s">
        <v>10</v>
      </c>
      <c r="F2202" s="2">
        <v>0</v>
      </c>
      <c r="G2202" s="3">
        <v>31</v>
      </c>
      <c r="H2202" s="3" t="s">
        <v>10</v>
      </c>
      <c r="J2202" s="2">
        <v>2207</v>
      </c>
      <c r="K2202" s="2" t="str">
        <f t="shared" si="231"/>
        <v>G2706317</v>
      </c>
      <c r="L2202" s="2" t="str">
        <f t="shared" si="232"/>
        <v>ITA</v>
      </c>
      <c r="M2202" s="2" t="str">
        <f t="shared" si="233"/>
        <v>zan pin SPA</v>
      </c>
      <c r="N2202" s="2" t="str">
        <f t="shared" si="234"/>
        <v>terminato</v>
      </c>
      <c r="O2202" s="2">
        <v>0</v>
      </c>
      <c r="P2202" s="3">
        <v>31</v>
      </c>
      <c r="Q2202" s="3" t="str">
        <f t="shared" si="235"/>
        <v/>
      </c>
      <c r="R2202" s="3" t="str">
        <f t="shared" si="236"/>
        <v>ITA-zan pin SPA-31</v>
      </c>
      <c r="S2202" s="3" t="str">
        <f t="shared" si="237"/>
        <v>706</v>
      </c>
    </row>
    <row r="2203" spans="1:19" ht="12.75" customHeight="1" x14ac:dyDescent="0.3">
      <c r="A2203" s="2">
        <v>2208</v>
      </c>
      <c r="B2203" s="2" t="s">
        <v>1057</v>
      </c>
      <c r="C2203" s="8" t="s">
        <v>8</v>
      </c>
      <c r="D2203" s="2" t="s">
        <v>9</v>
      </c>
      <c r="F2203" s="2">
        <v>10</v>
      </c>
      <c r="G2203" s="3">
        <v>14</v>
      </c>
      <c r="H2203" s="3" t="str">
        <f>IF(E2203="","non terminato","terminato")</f>
        <v>non terminato</v>
      </c>
      <c r="J2203" s="2">
        <v>2208</v>
      </c>
      <c r="K2203" s="2" t="str">
        <f t="shared" si="231"/>
        <v>G0475118</v>
      </c>
      <c r="L2203" s="2" t="str">
        <f t="shared" si="232"/>
        <v>ITA</v>
      </c>
      <c r="M2203" s="2" t="str">
        <f t="shared" si="233"/>
        <v>SG</v>
      </c>
      <c r="N2203" s="2" t="str">
        <f t="shared" si="234"/>
        <v/>
      </c>
      <c r="O2203" s="2">
        <v>10</v>
      </c>
      <c r="P2203" s="3">
        <v>14</v>
      </c>
      <c r="Q2203" s="3">
        <f t="shared" si="235"/>
        <v>140</v>
      </c>
      <c r="R2203" s="3" t="str">
        <f t="shared" si="236"/>
        <v>ITA-SG-14</v>
      </c>
      <c r="S2203" s="3" t="str">
        <f t="shared" si="237"/>
        <v>475</v>
      </c>
    </row>
    <row r="2204" spans="1:19" ht="12.75" customHeight="1" x14ac:dyDescent="0.3">
      <c r="A2204" s="2">
        <v>2209</v>
      </c>
      <c r="B2204" s="2" t="s">
        <v>1057</v>
      </c>
      <c r="C2204" s="8" t="s">
        <v>8</v>
      </c>
      <c r="D2204" s="2" t="s">
        <v>9</v>
      </c>
      <c r="F2204" s="2">
        <v>20</v>
      </c>
      <c r="G2204" s="3">
        <v>38</v>
      </c>
      <c r="H2204" s="3" t="str">
        <f>IF(E2204="","non terminato","terminato")</f>
        <v>non terminato</v>
      </c>
      <c r="J2204" s="2">
        <v>2209</v>
      </c>
      <c r="K2204" s="2" t="str">
        <f t="shared" si="231"/>
        <v>G0475118</v>
      </c>
      <c r="L2204" s="2" t="str">
        <f t="shared" si="232"/>
        <v>ITA</v>
      </c>
      <c r="M2204" s="2" t="str">
        <f t="shared" si="233"/>
        <v>SG</v>
      </c>
      <c r="N2204" s="2" t="str">
        <f t="shared" si="234"/>
        <v/>
      </c>
      <c r="O2204" s="2">
        <v>20</v>
      </c>
      <c r="P2204" s="3">
        <v>38</v>
      </c>
      <c r="Q2204" s="3">
        <f t="shared" si="235"/>
        <v>760</v>
      </c>
      <c r="R2204" s="3" t="str">
        <f t="shared" si="236"/>
        <v>ITA-SG-38</v>
      </c>
      <c r="S2204" s="3" t="str">
        <f t="shared" si="237"/>
        <v>475</v>
      </c>
    </row>
    <row r="2205" spans="1:19" ht="12.75" customHeight="1" x14ac:dyDescent="0.3">
      <c r="A2205" s="2">
        <v>2210</v>
      </c>
      <c r="B2205" s="2" t="s">
        <v>1057</v>
      </c>
      <c r="C2205" s="8" t="s">
        <v>8</v>
      </c>
      <c r="D2205" s="2" t="s">
        <v>9</v>
      </c>
      <c r="F2205" s="2">
        <v>30</v>
      </c>
      <c r="G2205" s="3">
        <v>27</v>
      </c>
      <c r="H2205" s="3" t="str">
        <f>IF(E2205="","non terminato","terminato")</f>
        <v>non terminato</v>
      </c>
      <c r="J2205" s="2">
        <v>2210</v>
      </c>
      <c r="K2205" s="2" t="str">
        <f t="shared" si="231"/>
        <v>G0475118</v>
      </c>
      <c r="L2205" s="2" t="str">
        <f t="shared" si="232"/>
        <v>ITA</v>
      </c>
      <c r="M2205" s="2" t="str">
        <f t="shared" si="233"/>
        <v>SG</v>
      </c>
      <c r="N2205" s="2" t="str">
        <f t="shared" si="234"/>
        <v/>
      </c>
      <c r="O2205" s="2">
        <v>30</v>
      </c>
      <c r="P2205" s="3">
        <v>27</v>
      </c>
      <c r="Q2205" s="3">
        <f t="shared" si="235"/>
        <v>810</v>
      </c>
      <c r="R2205" s="3" t="str">
        <f t="shared" si="236"/>
        <v>ITA-SG-27</v>
      </c>
      <c r="S2205" s="3" t="str">
        <f t="shared" si="237"/>
        <v>475</v>
      </c>
    </row>
    <row r="2206" spans="1:19" ht="12.75" customHeight="1" x14ac:dyDescent="0.3">
      <c r="A2206" s="2">
        <v>2211</v>
      </c>
      <c r="B2206" s="2" t="s">
        <v>1057</v>
      </c>
      <c r="C2206" s="8" t="s">
        <v>8</v>
      </c>
      <c r="D2206" s="2" t="s">
        <v>9</v>
      </c>
      <c r="E2206" s="7" t="s">
        <v>10</v>
      </c>
      <c r="F2206" s="2">
        <v>0</v>
      </c>
      <c r="G2206" s="3">
        <v>15</v>
      </c>
      <c r="H2206" s="3" t="s">
        <v>10</v>
      </c>
      <c r="J2206" s="2">
        <v>2211</v>
      </c>
      <c r="K2206" s="2" t="str">
        <f t="shared" si="231"/>
        <v>G0475118</v>
      </c>
      <c r="L2206" s="2" t="str">
        <f t="shared" si="232"/>
        <v>ITA</v>
      </c>
      <c r="M2206" s="2" t="str">
        <f t="shared" si="233"/>
        <v>SG</v>
      </c>
      <c r="N2206" s="2" t="str">
        <f t="shared" si="234"/>
        <v>terminato</v>
      </c>
      <c r="O2206" s="2">
        <v>0</v>
      </c>
      <c r="P2206" s="3">
        <v>15</v>
      </c>
      <c r="Q2206" s="3" t="str">
        <f t="shared" si="235"/>
        <v/>
      </c>
      <c r="R2206" s="3" t="str">
        <f t="shared" si="236"/>
        <v>ITA-SG-15</v>
      </c>
      <c r="S2206" s="3" t="str">
        <f t="shared" si="237"/>
        <v>475</v>
      </c>
    </row>
    <row r="2207" spans="1:19" ht="12.75" customHeight="1" x14ac:dyDescent="0.3">
      <c r="A2207" s="2">
        <v>2212</v>
      </c>
      <c r="B2207" s="2" t="s">
        <v>1058</v>
      </c>
      <c r="C2207" s="8" t="s">
        <v>8</v>
      </c>
      <c r="D2207" s="2" t="s">
        <v>9</v>
      </c>
      <c r="E2207" s="7" t="s">
        <v>10</v>
      </c>
      <c r="F2207" s="2">
        <v>0</v>
      </c>
      <c r="G2207" s="3">
        <v>34</v>
      </c>
      <c r="H2207" s="3" t="s">
        <v>10</v>
      </c>
      <c r="J2207" s="2">
        <v>2212</v>
      </c>
      <c r="K2207" s="2" t="str">
        <f t="shared" si="231"/>
        <v>D4984016</v>
      </c>
      <c r="L2207" s="2" t="str">
        <f t="shared" si="232"/>
        <v>ITA</v>
      </c>
      <c r="M2207" s="2" t="str">
        <f t="shared" si="233"/>
        <v>SG</v>
      </c>
      <c r="N2207" s="2" t="str">
        <f t="shared" si="234"/>
        <v>terminato</v>
      </c>
      <c r="O2207" s="2">
        <v>0</v>
      </c>
      <c r="P2207" s="3">
        <v>34</v>
      </c>
      <c r="Q2207" s="3" t="str">
        <f t="shared" si="235"/>
        <v/>
      </c>
      <c r="R2207" s="3" t="str">
        <f t="shared" si="236"/>
        <v>ITA-SG-34</v>
      </c>
      <c r="S2207" s="3" t="str">
        <f t="shared" si="237"/>
        <v>984</v>
      </c>
    </row>
    <row r="2208" spans="1:19" ht="12.75" customHeight="1" x14ac:dyDescent="0.3">
      <c r="A2208" s="2">
        <v>2213</v>
      </c>
      <c r="B2208" s="2" t="s">
        <v>1058</v>
      </c>
      <c r="C2208" s="8" t="s">
        <v>8</v>
      </c>
      <c r="D2208" s="2" t="s">
        <v>9</v>
      </c>
      <c r="F2208" s="2">
        <v>10</v>
      </c>
      <c r="G2208" s="3">
        <v>38</v>
      </c>
      <c r="H2208" s="3" t="str">
        <f>IF(E2208="","non terminato","terminato")</f>
        <v>non terminato</v>
      </c>
      <c r="J2208" s="2">
        <v>2213</v>
      </c>
      <c r="K2208" s="2" t="str">
        <f t="shared" si="231"/>
        <v>D4984016</v>
      </c>
      <c r="L2208" s="2" t="str">
        <f t="shared" si="232"/>
        <v>ITA</v>
      </c>
      <c r="M2208" s="2" t="str">
        <f t="shared" si="233"/>
        <v>SG</v>
      </c>
      <c r="N2208" s="2" t="str">
        <f t="shared" si="234"/>
        <v/>
      </c>
      <c r="O2208" s="2">
        <v>10</v>
      </c>
      <c r="P2208" s="3">
        <v>38</v>
      </c>
      <c r="Q2208" s="3">
        <f t="shared" si="235"/>
        <v>380</v>
      </c>
      <c r="R2208" s="3" t="str">
        <f t="shared" si="236"/>
        <v>ITA-SG-38</v>
      </c>
      <c r="S2208" s="3" t="str">
        <f t="shared" si="237"/>
        <v>984</v>
      </c>
    </row>
    <row r="2209" spans="1:19" ht="12.75" customHeight="1" x14ac:dyDescent="0.3">
      <c r="A2209" s="2">
        <v>2214</v>
      </c>
      <c r="B2209" s="2" t="s">
        <v>1059</v>
      </c>
      <c r="C2209" s="8" t="s">
        <v>8</v>
      </c>
      <c r="D2209" s="2" t="s">
        <v>33</v>
      </c>
      <c r="E2209" s="7" t="s">
        <v>10</v>
      </c>
      <c r="F2209" s="2">
        <v>0</v>
      </c>
      <c r="G2209" s="3">
        <v>28</v>
      </c>
      <c r="H2209" s="3" t="s">
        <v>10</v>
      </c>
      <c r="J2209" s="2">
        <v>2214</v>
      </c>
      <c r="K2209" s="2" t="str">
        <f t="shared" si="231"/>
        <v>F3575094</v>
      </c>
      <c r="L2209" s="2" t="str">
        <f t="shared" si="232"/>
        <v>ITA</v>
      </c>
      <c r="M2209" s="2" t="str">
        <f t="shared" si="233"/>
        <v>zan VETRI</v>
      </c>
      <c r="N2209" s="2" t="str">
        <f t="shared" si="234"/>
        <v>terminato</v>
      </c>
      <c r="O2209" s="2">
        <v>0</v>
      </c>
      <c r="P2209" s="3">
        <v>28</v>
      </c>
      <c r="Q2209" s="3" t="str">
        <f t="shared" si="235"/>
        <v/>
      </c>
      <c r="R2209" s="3" t="str">
        <f t="shared" si="236"/>
        <v>ITA-zan VETRI-28</v>
      </c>
      <c r="S2209" s="3" t="str">
        <f t="shared" si="237"/>
        <v>575</v>
      </c>
    </row>
    <row r="2210" spans="1:19" ht="12.75" customHeight="1" x14ac:dyDescent="0.3">
      <c r="A2210" s="2">
        <v>2215</v>
      </c>
      <c r="B2210" s="2" t="s">
        <v>1060</v>
      </c>
      <c r="C2210" s="8" t="s">
        <v>8</v>
      </c>
      <c r="D2210" s="2" t="s">
        <v>44</v>
      </c>
      <c r="F2210" s="2">
        <v>10</v>
      </c>
      <c r="G2210" s="3">
        <v>40</v>
      </c>
      <c r="H2210" s="3" t="str">
        <f>IF(E2210="","non terminato","terminato")</f>
        <v>non terminato</v>
      </c>
      <c r="J2210" s="2">
        <v>2215</v>
      </c>
      <c r="K2210" s="2" t="str">
        <f t="shared" si="231"/>
        <v>G2284369</v>
      </c>
      <c r="L2210" s="2" t="str">
        <f t="shared" si="232"/>
        <v>ITA</v>
      </c>
      <c r="M2210" s="2" t="str">
        <f t="shared" si="233"/>
        <v>zan pin SPA</v>
      </c>
      <c r="N2210" s="2" t="str">
        <f t="shared" si="234"/>
        <v/>
      </c>
      <c r="O2210" s="2">
        <v>10</v>
      </c>
      <c r="P2210" s="3">
        <v>40</v>
      </c>
      <c r="Q2210" s="3">
        <f t="shared" si="235"/>
        <v>400</v>
      </c>
      <c r="R2210" s="3" t="str">
        <f t="shared" si="236"/>
        <v>ITA-zan pin SPA-40</v>
      </c>
      <c r="S2210" s="3" t="str">
        <f t="shared" si="237"/>
        <v>284</v>
      </c>
    </row>
    <row r="2211" spans="1:19" ht="12.75" customHeight="1" x14ac:dyDescent="0.3">
      <c r="A2211" s="2">
        <v>2216</v>
      </c>
      <c r="B2211" s="2" t="s">
        <v>1060</v>
      </c>
      <c r="C2211" s="8" t="s">
        <v>8</v>
      </c>
      <c r="D2211" s="2" t="s">
        <v>44</v>
      </c>
      <c r="E2211" s="7" t="s">
        <v>10</v>
      </c>
      <c r="F2211" s="2">
        <v>0</v>
      </c>
      <c r="G2211" s="3">
        <v>21</v>
      </c>
      <c r="H2211" s="3" t="s">
        <v>10</v>
      </c>
      <c r="J2211" s="2">
        <v>2216</v>
      </c>
      <c r="K2211" s="2" t="str">
        <f t="shared" si="231"/>
        <v>G2284369</v>
      </c>
      <c r="L2211" s="2" t="str">
        <f t="shared" si="232"/>
        <v>ITA</v>
      </c>
      <c r="M2211" s="2" t="str">
        <f t="shared" si="233"/>
        <v>zan pin SPA</v>
      </c>
      <c r="N2211" s="2" t="str">
        <f t="shared" si="234"/>
        <v>terminato</v>
      </c>
      <c r="O2211" s="2">
        <v>0</v>
      </c>
      <c r="P2211" s="3">
        <v>21</v>
      </c>
      <c r="Q2211" s="3" t="str">
        <f t="shared" si="235"/>
        <v/>
      </c>
      <c r="R2211" s="3" t="str">
        <f t="shared" si="236"/>
        <v>ITA-zan pin SPA-21</v>
      </c>
      <c r="S2211" s="3" t="str">
        <f t="shared" si="237"/>
        <v>284</v>
      </c>
    </row>
    <row r="2212" spans="1:19" ht="12.75" customHeight="1" x14ac:dyDescent="0.3">
      <c r="A2212" s="2">
        <v>2217</v>
      </c>
      <c r="B2212" s="2" t="s">
        <v>1060</v>
      </c>
      <c r="C2212" s="8" t="s">
        <v>8</v>
      </c>
      <c r="D2212" s="2" t="s">
        <v>44</v>
      </c>
      <c r="F2212" s="2">
        <v>30</v>
      </c>
      <c r="G2212" s="3">
        <v>25</v>
      </c>
      <c r="H2212" s="3" t="str">
        <f>IF(E2212="","non terminato","terminato")</f>
        <v>non terminato</v>
      </c>
      <c r="J2212" s="2">
        <v>2217</v>
      </c>
      <c r="K2212" s="2" t="str">
        <f t="shared" si="231"/>
        <v>G2284369</v>
      </c>
      <c r="L2212" s="2" t="str">
        <f t="shared" si="232"/>
        <v>ITA</v>
      </c>
      <c r="M2212" s="2" t="str">
        <f t="shared" si="233"/>
        <v>zan pin SPA</v>
      </c>
      <c r="N2212" s="2" t="str">
        <f t="shared" si="234"/>
        <v/>
      </c>
      <c r="O2212" s="2">
        <v>30</v>
      </c>
      <c r="P2212" s="3">
        <v>25</v>
      </c>
      <c r="Q2212" s="3">
        <f t="shared" si="235"/>
        <v>750</v>
      </c>
      <c r="R2212" s="3" t="str">
        <f t="shared" si="236"/>
        <v>ITA-zan pin SPA-25</v>
      </c>
      <c r="S2212" s="3" t="str">
        <f t="shared" si="237"/>
        <v>284</v>
      </c>
    </row>
    <row r="2213" spans="1:19" ht="12.75" customHeight="1" x14ac:dyDescent="0.3">
      <c r="A2213" s="2">
        <v>2218</v>
      </c>
      <c r="B2213" s="2" t="s">
        <v>1061</v>
      </c>
      <c r="C2213" s="8" t="s">
        <v>8</v>
      </c>
      <c r="D2213" s="2" t="s">
        <v>33</v>
      </c>
      <c r="F2213" s="2">
        <v>10</v>
      </c>
      <c r="G2213" s="3">
        <v>31</v>
      </c>
      <c r="H2213" s="3" t="str">
        <f>IF(E2213="","non terminato","terminato")</f>
        <v>non terminato</v>
      </c>
      <c r="J2213" s="2">
        <v>2218</v>
      </c>
      <c r="K2213" s="2" t="str">
        <f t="shared" si="231"/>
        <v>F7979855</v>
      </c>
      <c r="L2213" s="2" t="str">
        <f t="shared" si="232"/>
        <v>ITA</v>
      </c>
      <c r="M2213" s="2" t="str">
        <f t="shared" si="233"/>
        <v>zan VETRI</v>
      </c>
      <c r="N2213" s="2" t="str">
        <f t="shared" si="234"/>
        <v/>
      </c>
      <c r="O2213" s="2">
        <v>10</v>
      </c>
      <c r="P2213" s="3">
        <v>31</v>
      </c>
      <c r="Q2213" s="3">
        <f t="shared" si="235"/>
        <v>310</v>
      </c>
      <c r="R2213" s="3" t="str">
        <f t="shared" si="236"/>
        <v>ITA-zan VETRI-31</v>
      </c>
      <c r="S2213" s="3" t="str">
        <f t="shared" si="237"/>
        <v>979</v>
      </c>
    </row>
    <row r="2214" spans="1:19" ht="12.75" customHeight="1" x14ac:dyDescent="0.3">
      <c r="A2214" s="2">
        <v>2219</v>
      </c>
      <c r="B2214" s="2" t="s">
        <v>1061</v>
      </c>
      <c r="C2214" s="8" t="s">
        <v>8</v>
      </c>
      <c r="D2214" s="2" t="s">
        <v>33</v>
      </c>
      <c r="F2214" s="2">
        <v>30</v>
      </c>
      <c r="G2214" s="3">
        <v>10</v>
      </c>
      <c r="H2214" s="3" t="str">
        <f>IF(E2214="","non terminato","terminato")</f>
        <v>non terminato</v>
      </c>
      <c r="J2214" s="2">
        <v>2219</v>
      </c>
      <c r="K2214" s="2" t="str">
        <f t="shared" si="231"/>
        <v>F7979855</v>
      </c>
      <c r="L2214" s="2" t="str">
        <f t="shared" si="232"/>
        <v>ITA</v>
      </c>
      <c r="M2214" s="2" t="str">
        <f t="shared" si="233"/>
        <v>zan VETRI</v>
      </c>
      <c r="N2214" s="2" t="str">
        <f t="shared" si="234"/>
        <v/>
      </c>
      <c r="O2214" s="2">
        <v>30</v>
      </c>
      <c r="P2214" s="3">
        <v>10</v>
      </c>
      <c r="Q2214" s="3">
        <f t="shared" si="235"/>
        <v>300</v>
      </c>
      <c r="R2214" s="3" t="str">
        <f t="shared" si="236"/>
        <v>ITA-zan VETRI-10</v>
      </c>
      <c r="S2214" s="3" t="str">
        <f t="shared" si="237"/>
        <v>979</v>
      </c>
    </row>
    <row r="2215" spans="1:19" ht="12.75" customHeight="1" x14ac:dyDescent="0.3">
      <c r="A2215" s="2">
        <v>2220</v>
      </c>
      <c r="B2215" s="2" t="s">
        <v>1062</v>
      </c>
      <c r="C2215" s="8" t="s">
        <v>8</v>
      </c>
      <c r="D2215" s="2" t="s">
        <v>44</v>
      </c>
      <c r="E2215" s="7" t="s">
        <v>10</v>
      </c>
      <c r="F2215" s="2">
        <v>0</v>
      </c>
      <c r="G2215" s="3">
        <v>25</v>
      </c>
      <c r="H2215" s="3" t="s">
        <v>10</v>
      </c>
      <c r="J2215" s="2">
        <v>2220</v>
      </c>
      <c r="K2215" s="2" t="str">
        <f t="shared" si="231"/>
        <v>A8632811</v>
      </c>
      <c r="L2215" s="2" t="str">
        <f t="shared" si="232"/>
        <v>ITA</v>
      </c>
      <c r="M2215" s="2" t="str">
        <f t="shared" si="233"/>
        <v>zan pin SPA</v>
      </c>
      <c r="N2215" s="2" t="str">
        <f t="shared" si="234"/>
        <v>terminato</v>
      </c>
      <c r="O2215" s="2">
        <v>0</v>
      </c>
      <c r="P2215" s="3">
        <v>25</v>
      </c>
      <c r="Q2215" s="3" t="str">
        <f t="shared" si="235"/>
        <v/>
      </c>
      <c r="R2215" s="3" t="str">
        <f t="shared" si="236"/>
        <v>ITA-zan pin SPA-25</v>
      </c>
      <c r="S2215" s="3" t="str">
        <f t="shared" si="237"/>
        <v>632</v>
      </c>
    </row>
    <row r="2216" spans="1:19" ht="12.75" customHeight="1" x14ac:dyDescent="0.3">
      <c r="A2216" s="2">
        <v>2221</v>
      </c>
      <c r="B2216" s="2" t="s">
        <v>1063</v>
      </c>
      <c r="C2216" s="8" t="s">
        <v>8</v>
      </c>
      <c r="D2216" s="2" t="s">
        <v>9</v>
      </c>
      <c r="E2216" s="7" t="s">
        <v>10</v>
      </c>
      <c r="F2216" s="2">
        <v>0</v>
      </c>
      <c r="G2216" s="3">
        <v>31</v>
      </c>
      <c r="H2216" s="3" t="s">
        <v>10</v>
      </c>
      <c r="J2216" s="2">
        <v>2221</v>
      </c>
      <c r="K2216" s="2" t="str">
        <f t="shared" si="231"/>
        <v>B2739870</v>
      </c>
      <c r="L2216" s="2" t="str">
        <f t="shared" si="232"/>
        <v>ITA</v>
      </c>
      <c r="M2216" s="2" t="str">
        <f t="shared" si="233"/>
        <v>SG</v>
      </c>
      <c r="N2216" s="2" t="str">
        <f t="shared" si="234"/>
        <v>terminato</v>
      </c>
      <c r="O2216" s="2">
        <v>0</v>
      </c>
      <c r="P2216" s="3">
        <v>31</v>
      </c>
      <c r="Q2216" s="3" t="str">
        <f t="shared" si="235"/>
        <v/>
      </c>
      <c r="R2216" s="3" t="str">
        <f t="shared" si="236"/>
        <v>ITA-SG-31</v>
      </c>
      <c r="S2216" s="3" t="str">
        <f t="shared" si="237"/>
        <v>739</v>
      </c>
    </row>
    <row r="2217" spans="1:19" ht="12.75" customHeight="1" x14ac:dyDescent="0.3">
      <c r="A2217" s="2">
        <v>2222</v>
      </c>
      <c r="B2217" s="2" t="s">
        <v>1063</v>
      </c>
      <c r="C2217" s="8" t="s">
        <v>8</v>
      </c>
      <c r="D2217" s="2" t="s">
        <v>9</v>
      </c>
      <c r="F2217" s="2">
        <v>30</v>
      </c>
      <c r="G2217" s="3">
        <v>24</v>
      </c>
      <c r="H2217" s="3" t="str">
        <f>IF(E2217="","non terminato","terminato")</f>
        <v>non terminato</v>
      </c>
      <c r="J2217" s="2">
        <v>2222</v>
      </c>
      <c r="K2217" s="2" t="str">
        <f t="shared" si="231"/>
        <v>B2739870</v>
      </c>
      <c r="L2217" s="2" t="str">
        <f t="shared" si="232"/>
        <v>ITA</v>
      </c>
      <c r="M2217" s="2" t="str">
        <f t="shared" si="233"/>
        <v>SG</v>
      </c>
      <c r="N2217" s="2" t="str">
        <f t="shared" si="234"/>
        <v/>
      </c>
      <c r="O2217" s="2">
        <v>30</v>
      </c>
      <c r="P2217" s="3">
        <v>24</v>
      </c>
      <c r="Q2217" s="3">
        <f t="shared" si="235"/>
        <v>720</v>
      </c>
      <c r="R2217" s="3" t="str">
        <f t="shared" si="236"/>
        <v>ITA-SG-24</v>
      </c>
      <c r="S2217" s="3" t="str">
        <f t="shared" si="237"/>
        <v>739</v>
      </c>
    </row>
    <row r="2218" spans="1:19" ht="12.75" customHeight="1" x14ac:dyDescent="0.3">
      <c r="A2218" s="2">
        <v>2223</v>
      </c>
      <c r="B2218" s="2" t="s">
        <v>1063</v>
      </c>
      <c r="C2218" s="8" t="s">
        <v>8</v>
      </c>
      <c r="D2218" s="2" t="s">
        <v>9</v>
      </c>
      <c r="F2218" s="2">
        <v>10</v>
      </c>
      <c r="G2218" s="3">
        <v>30</v>
      </c>
      <c r="H2218" s="3" t="str">
        <f>IF(E2218="","non terminato","terminato")</f>
        <v>non terminato</v>
      </c>
      <c r="J2218" s="2">
        <v>2223</v>
      </c>
      <c r="K2218" s="2" t="str">
        <f t="shared" si="231"/>
        <v>B2739870</v>
      </c>
      <c r="L2218" s="2" t="str">
        <f t="shared" si="232"/>
        <v>ITA</v>
      </c>
      <c r="M2218" s="2" t="str">
        <f t="shared" si="233"/>
        <v>SG</v>
      </c>
      <c r="N2218" s="2" t="str">
        <f t="shared" si="234"/>
        <v/>
      </c>
      <c r="O2218" s="2">
        <v>10</v>
      </c>
      <c r="P2218" s="3">
        <v>30</v>
      </c>
      <c r="Q2218" s="3">
        <f t="shared" si="235"/>
        <v>300</v>
      </c>
      <c r="R2218" s="3" t="str">
        <f t="shared" si="236"/>
        <v>ITA-SG-30</v>
      </c>
      <c r="S2218" s="3" t="str">
        <f t="shared" si="237"/>
        <v>739</v>
      </c>
    </row>
    <row r="2219" spans="1:19" ht="12.75" customHeight="1" x14ac:dyDescent="0.3">
      <c r="A2219" s="2">
        <v>2224</v>
      </c>
      <c r="B2219" s="2" t="s">
        <v>1063</v>
      </c>
      <c r="C2219" s="8" t="s">
        <v>8</v>
      </c>
      <c r="D2219" s="2" t="s">
        <v>9</v>
      </c>
      <c r="F2219" s="2">
        <v>20</v>
      </c>
      <c r="G2219" s="3">
        <v>29</v>
      </c>
      <c r="H2219" s="3" t="str">
        <f>IF(E2219="","non terminato","terminato")</f>
        <v>non terminato</v>
      </c>
      <c r="J2219" s="2">
        <v>2224</v>
      </c>
      <c r="K2219" s="2" t="str">
        <f t="shared" si="231"/>
        <v>B2739870</v>
      </c>
      <c r="L2219" s="2" t="str">
        <f t="shared" si="232"/>
        <v>ITA</v>
      </c>
      <c r="M2219" s="2" t="str">
        <f t="shared" si="233"/>
        <v>SG</v>
      </c>
      <c r="N2219" s="2" t="str">
        <f t="shared" si="234"/>
        <v/>
      </c>
      <c r="O2219" s="2">
        <v>20</v>
      </c>
      <c r="P2219" s="3">
        <v>29</v>
      </c>
      <c r="Q2219" s="3">
        <f t="shared" si="235"/>
        <v>580</v>
      </c>
      <c r="R2219" s="3" t="str">
        <f t="shared" si="236"/>
        <v>ITA-SG-29</v>
      </c>
      <c r="S2219" s="3" t="str">
        <f t="shared" si="237"/>
        <v>739</v>
      </c>
    </row>
    <row r="2220" spans="1:19" ht="12.75" customHeight="1" x14ac:dyDescent="0.3">
      <c r="A2220" s="2">
        <v>2225</v>
      </c>
      <c r="B2220" s="2" t="s">
        <v>1064</v>
      </c>
      <c r="C2220" s="8" t="s">
        <v>8</v>
      </c>
      <c r="D2220" s="2" t="s">
        <v>44</v>
      </c>
      <c r="E2220" s="7" t="s">
        <v>10</v>
      </c>
      <c r="F2220" s="2">
        <v>0</v>
      </c>
      <c r="G2220" s="3">
        <v>27</v>
      </c>
      <c r="H2220" s="3" t="s">
        <v>10</v>
      </c>
      <c r="J2220" s="2">
        <v>2225</v>
      </c>
      <c r="K2220" s="2" t="str">
        <f t="shared" si="231"/>
        <v>D5233281</v>
      </c>
      <c r="L2220" s="2" t="str">
        <f t="shared" si="232"/>
        <v>ITA</v>
      </c>
      <c r="M2220" s="2" t="str">
        <f t="shared" si="233"/>
        <v>zan pin SPA</v>
      </c>
      <c r="N2220" s="2" t="str">
        <f t="shared" si="234"/>
        <v>terminato</v>
      </c>
      <c r="O2220" s="2">
        <v>0</v>
      </c>
      <c r="P2220" s="3">
        <v>27</v>
      </c>
      <c r="Q2220" s="3" t="str">
        <f t="shared" si="235"/>
        <v/>
      </c>
      <c r="R2220" s="3" t="str">
        <f t="shared" si="236"/>
        <v>ITA-zan pin SPA-27</v>
      </c>
      <c r="S2220" s="3" t="str">
        <f t="shared" si="237"/>
        <v>233</v>
      </c>
    </row>
    <row r="2221" spans="1:19" ht="12.75" customHeight="1" x14ac:dyDescent="0.3">
      <c r="A2221" s="2">
        <v>2226</v>
      </c>
      <c r="B2221" s="2" t="s">
        <v>1064</v>
      </c>
      <c r="C2221" s="8" t="s">
        <v>8</v>
      </c>
      <c r="D2221" s="2" t="s">
        <v>44</v>
      </c>
      <c r="F2221" s="2">
        <v>30</v>
      </c>
      <c r="G2221" s="3">
        <v>38</v>
      </c>
      <c r="H2221" s="3" t="str">
        <f>IF(E2221="","non terminato","terminato")</f>
        <v>non terminato</v>
      </c>
      <c r="J2221" s="2">
        <v>2226</v>
      </c>
      <c r="K2221" s="2" t="str">
        <f t="shared" si="231"/>
        <v>D5233281</v>
      </c>
      <c r="L2221" s="2" t="str">
        <f t="shared" si="232"/>
        <v>ITA</v>
      </c>
      <c r="M2221" s="2" t="str">
        <f t="shared" si="233"/>
        <v>zan pin SPA</v>
      </c>
      <c r="N2221" s="2" t="str">
        <f t="shared" si="234"/>
        <v/>
      </c>
      <c r="O2221" s="2">
        <v>30</v>
      </c>
      <c r="P2221" s="3">
        <v>38</v>
      </c>
      <c r="Q2221" s="3">
        <f t="shared" si="235"/>
        <v>1140</v>
      </c>
      <c r="R2221" s="3" t="str">
        <f t="shared" si="236"/>
        <v>ITA-zan pin SPA-38</v>
      </c>
      <c r="S2221" s="3" t="str">
        <f t="shared" si="237"/>
        <v>233</v>
      </c>
    </row>
    <row r="2222" spans="1:19" ht="12.75" customHeight="1" x14ac:dyDescent="0.3">
      <c r="A2222" s="2">
        <v>2227</v>
      </c>
      <c r="B2222" s="2" t="s">
        <v>1064</v>
      </c>
      <c r="C2222" s="8" t="s">
        <v>8</v>
      </c>
      <c r="D2222" s="2" t="s">
        <v>44</v>
      </c>
      <c r="F2222" s="2">
        <v>10</v>
      </c>
      <c r="G2222" s="3">
        <v>19</v>
      </c>
      <c r="H2222" s="3" t="str">
        <f>IF(E2222="","non terminato","terminato")</f>
        <v>non terminato</v>
      </c>
      <c r="J2222" s="2">
        <v>2227</v>
      </c>
      <c r="K2222" s="2" t="str">
        <f t="shared" si="231"/>
        <v>D5233281</v>
      </c>
      <c r="L2222" s="2" t="str">
        <f t="shared" si="232"/>
        <v>ITA</v>
      </c>
      <c r="M2222" s="2" t="str">
        <f t="shared" si="233"/>
        <v>zan pin SPA</v>
      </c>
      <c r="N2222" s="2" t="str">
        <f t="shared" si="234"/>
        <v/>
      </c>
      <c r="O2222" s="2">
        <v>10</v>
      </c>
      <c r="P2222" s="3">
        <v>19</v>
      </c>
      <c r="Q2222" s="3">
        <f t="shared" si="235"/>
        <v>190</v>
      </c>
      <c r="R2222" s="3" t="str">
        <f t="shared" si="236"/>
        <v>ITA-zan pin SPA-19</v>
      </c>
      <c r="S2222" s="3" t="str">
        <f t="shared" si="237"/>
        <v>233</v>
      </c>
    </row>
    <row r="2223" spans="1:19" ht="12.75" customHeight="1" x14ac:dyDescent="0.3">
      <c r="A2223" s="2">
        <v>2228</v>
      </c>
      <c r="B2223" s="2" t="s">
        <v>1065</v>
      </c>
      <c r="C2223" s="8" t="s">
        <v>8</v>
      </c>
      <c r="D2223" s="2" t="s">
        <v>9</v>
      </c>
      <c r="F2223" s="2">
        <v>10</v>
      </c>
      <c r="G2223" s="3">
        <v>26</v>
      </c>
      <c r="H2223" s="3" t="str">
        <f>IF(E2223="","non terminato","terminato")</f>
        <v>non terminato</v>
      </c>
      <c r="J2223" s="2">
        <v>2228</v>
      </c>
      <c r="K2223" s="2" t="str">
        <f t="shared" si="231"/>
        <v>a0858406</v>
      </c>
      <c r="L2223" s="2" t="str">
        <f t="shared" si="232"/>
        <v>ITA</v>
      </c>
      <c r="M2223" s="2" t="str">
        <f t="shared" si="233"/>
        <v>SG</v>
      </c>
      <c r="N2223" s="2" t="str">
        <f t="shared" si="234"/>
        <v/>
      </c>
      <c r="O2223" s="2">
        <v>10</v>
      </c>
      <c r="P2223" s="3">
        <v>26</v>
      </c>
      <c r="Q2223" s="3">
        <f t="shared" si="235"/>
        <v>260</v>
      </c>
      <c r="R2223" s="3" t="str">
        <f t="shared" si="236"/>
        <v>ITA-SG-26</v>
      </c>
      <c r="S2223" s="3" t="str">
        <f t="shared" si="237"/>
        <v>858</v>
      </c>
    </row>
    <row r="2224" spans="1:19" ht="12.75" customHeight="1" x14ac:dyDescent="0.3">
      <c r="A2224" s="2">
        <v>2229</v>
      </c>
      <c r="B2224" s="2" t="s">
        <v>1065</v>
      </c>
      <c r="C2224" s="8" t="s">
        <v>8</v>
      </c>
      <c r="D2224" s="2" t="s">
        <v>9</v>
      </c>
      <c r="E2224" s="7" t="s">
        <v>10</v>
      </c>
      <c r="F2224" s="2">
        <v>0</v>
      </c>
      <c r="G2224" s="3">
        <v>40</v>
      </c>
      <c r="H2224" s="3" t="s">
        <v>10</v>
      </c>
      <c r="J2224" s="2">
        <v>2229</v>
      </c>
      <c r="K2224" s="2" t="str">
        <f t="shared" si="231"/>
        <v>a0858406</v>
      </c>
      <c r="L2224" s="2" t="str">
        <f t="shared" si="232"/>
        <v>ITA</v>
      </c>
      <c r="M2224" s="2" t="str">
        <f t="shared" si="233"/>
        <v>SG</v>
      </c>
      <c r="N2224" s="2" t="str">
        <f t="shared" si="234"/>
        <v>terminato</v>
      </c>
      <c r="O2224" s="2">
        <v>0</v>
      </c>
      <c r="P2224" s="3">
        <v>40</v>
      </c>
      <c r="Q2224" s="3" t="str">
        <f t="shared" si="235"/>
        <v/>
      </c>
      <c r="R2224" s="3" t="str">
        <f t="shared" si="236"/>
        <v>ITA-SG-40</v>
      </c>
      <c r="S2224" s="3" t="str">
        <f t="shared" si="237"/>
        <v>858</v>
      </c>
    </row>
    <row r="2225" spans="1:19" ht="12.75" customHeight="1" x14ac:dyDescent="0.3">
      <c r="A2225" s="2">
        <v>2230</v>
      </c>
      <c r="B2225" s="2" t="s">
        <v>1065</v>
      </c>
      <c r="C2225" s="8" t="s">
        <v>8</v>
      </c>
      <c r="D2225" s="2" t="s">
        <v>9</v>
      </c>
      <c r="F2225" s="2">
        <v>30</v>
      </c>
      <c r="G2225" s="3">
        <v>23</v>
      </c>
      <c r="H2225" s="3" t="str">
        <f>IF(E2225="","non terminato","terminato")</f>
        <v>non terminato</v>
      </c>
      <c r="J2225" s="2">
        <v>2230</v>
      </c>
      <c r="K2225" s="2" t="str">
        <f t="shared" si="231"/>
        <v>a0858406</v>
      </c>
      <c r="L2225" s="2" t="str">
        <f t="shared" si="232"/>
        <v>ITA</v>
      </c>
      <c r="M2225" s="2" t="str">
        <f t="shared" si="233"/>
        <v>SG</v>
      </c>
      <c r="N2225" s="2" t="str">
        <f t="shared" si="234"/>
        <v/>
      </c>
      <c r="O2225" s="2">
        <v>30</v>
      </c>
      <c r="P2225" s="3">
        <v>23</v>
      </c>
      <c r="Q2225" s="3">
        <f t="shared" si="235"/>
        <v>690</v>
      </c>
      <c r="R2225" s="3" t="str">
        <f t="shared" si="236"/>
        <v>ITA-SG-23</v>
      </c>
      <c r="S2225" s="3" t="str">
        <f t="shared" si="237"/>
        <v>858</v>
      </c>
    </row>
    <row r="2226" spans="1:19" ht="12.75" customHeight="1" x14ac:dyDescent="0.3">
      <c r="A2226" s="2">
        <v>2231</v>
      </c>
      <c r="B2226" s="2" t="s">
        <v>1066</v>
      </c>
      <c r="C2226" s="8" t="s">
        <v>8</v>
      </c>
      <c r="D2226" s="2" t="s">
        <v>72</v>
      </c>
      <c r="E2226" s="7" t="s">
        <v>10</v>
      </c>
      <c r="F2226" s="2">
        <v>0</v>
      </c>
      <c r="G2226" s="3">
        <v>35</v>
      </c>
      <c r="H2226" s="3" t="s">
        <v>10</v>
      </c>
      <c r="J2226" s="2">
        <v>2231</v>
      </c>
      <c r="K2226" s="2" t="str">
        <f t="shared" si="231"/>
        <v>D5182228</v>
      </c>
      <c r="L2226" s="2" t="str">
        <f t="shared" si="232"/>
        <v>ITA</v>
      </c>
      <c r="M2226" s="2" t="str">
        <f t="shared" si="233"/>
        <v>lollo SRL</v>
      </c>
      <c r="N2226" s="2" t="str">
        <f t="shared" si="234"/>
        <v>terminato</v>
      </c>
      <c r="O2226" s="2">
        <v>0</v>
      </c>
      <c r="P2226" s="3">
        <v>35</v>
      </c>
      <c r="Q2226" s="3" t="str">
        <f t="shared" si="235"/>
        <v/>
      </c>
      <c r="R2226" s="3" t="str">
        <f t="shared" si="236"/>
        <v>ITA-lollo SRL-35</v>
      </c>
      <c r="S2226" s="3" t="str">
        <f t="shared" si="237"/>
        <v>182</v>
      </c>
    </row>
    <row r="2227" spans="1:19" ht="12.75" customHeight="1" x14ac:dyDescent="0.3">
      <c r="A2227" s="2">
        <v>2232</v>
      </c>
      <c r="B2227" s="2" t="s">
        <v>1067</v>
      </c>
      <c r="C2227" s="8" t="s">
        <v>8</v>
      </c>
      <c r="D2227" s="2" t="s">
        <v>33</v>
      </c>
      <c r="E2227" s="7" t="s">
        <v>10</v>
      </c>
      <c r="F2227" s="2">
        <v>0</v>
      </c>
      <c r="G2227" s="3">
        <v>37</v>
      </c>
      <c r="H2227" s="3" t="s">
        <v>10</v>
      </c>
      <c r="J2227" s="2">
        <v>2232</v>
      </c>
      <c r="K2227" s="2" t="str">
        <f t="shared" si="231"/>
        <v>F4687779</v>
      </c>
      <c r="L2227" s="2" t="str">
        <f t="shared" si="232"/>
        <v>ITA</v>
      </c>
      <c r="M2227" s="2" t="str">
        <f t="shared" si="233"/>
        <v>zan VETRI</v>
      </c>
      <c r="N2227" s="2" t="str">
        <f t="shared" si="234"/>
        <v>terminato</v>
      </c>
      <c r="O2227" s="2">
        <v>0</v>
      </c>
      <c r="P2227" s="3">
        <v>37</v>
      </c>
      <c r="Q2227" s="3" t="str">
        <f t="shared" si="235"/>
        <v/>
      </c>
      <c r="R2227" s="3" t="str">
        <f t="shared" si="236"/>
        <v>ITA-zan VETRI-37</v>
      </c>
      <c r="S2227" s="3" t="str">
        <f t="shared" si="237"/>
        <v>687</v>
      </c>
    </row>
    <row r="2228" spans="1:19" ht="12.75" customHeight="1" x14ac:dyDescent="0.3">
      <c r="A2228" s="2">
        <v>2233</v>
      </c>
      <c r="B2228" s="2" t="s">
        <v>1067</v>
      </c>
      <c r="C2228" s="8" t="s">
        <v>8</v>
      </c>
      <c r="D2228" s="2" t="s">
        <v>33</v>
      </c>
      <c r="F2228" s="2">
        <v>10</v>
      </c>
      <c r="G2228" s="3">
        <v>25</v>
      </c>
      <c r="H2228" s="3" t="str">
        <f>IF(E2228="","non terminato","terminato")</f>
        <v>non terminato</v>
      </c>
      <c r="J2228" s="2">
        <v>2233</v>
      </c>
      <c r="K2228" s="2" t="str">
        <f t="shared" si="231"/>
        <v>F4687779</v>
      </c>
      <c r="L2228" s="2" t="str">
        <f t="shared" si="232"/>
        <v>ITA</v>
      </c>
      <c r="M2228" s="2" t="str">
        <f t="shared" si="233"/>
        <v>zan VETRI</v>
      </c>
      <c r="N2228" s="2" t="str">
        <f t="shared" si="234"/>
        <v/>
      </c>
      <c r="O2228" s="2">
        <v>10</v>
      </c>
      <c r="P2228" s="3">
        <v>25</v>
      </c>
      <c r="Q2228" s="3">
        <f t="shared" si="235"/>
        <v>250</v>
      </c>
      <c r="R2228" s="3" t="str">
        <f t="shared" si="236"/>
        <v>ITA-zan VETRI-25</v>
      </c>
      <c r="S2228" s="3" t="str">
        <f t="shared" si="237"/>
        <v>687</v>
      </c>
    </row>
    <row r="2229" spans="1:19" ht="12.75" customHeight="1" x14ac:dyDescent="0.3">
      <c r="A2229" s="2">
        <v>2234</v>
      </c>
      <c r="B2229" s="2" t="s">
        <v>1067</v>
      </c>
      <c r="C2229" s="8" t="s">
        <v>8</v>
      </c>
      <c r="D2229" s="2" t="s">
        <v>33</v>
      </c>
      <c r="F2229" s="2">
        <v>30</v>
      </c>
      <c r="G2229" s="3">
        <v>29</v>
      </c>
      <c r="H2229" s="3" t="str">
        <f>IF(E2229="","non terminato","terminato")</f>
        <v>non terminato</v>
      </c>
      <c r="J2229" s="2">
        <v>2234</v>
      </c>
      <c r="K2229" s="2" t="str">
        <f t="shared" si="231"/>
        <v>F4687779</v>
      </c>
      <c r="L2229" s="2" t="str">
        <f t="shared" si="232"/>
        <v>ITA</v>
      </c>
      <c r="M2229" s="2" t="str">
        <f t="shared" si="233"/>
        <v>zan VETRI</v>
      </c>
      <c r="N2229" s="2" t="str">
        <f t="shared" si="234"/>
        <v/>
      </c>
      <c r="O2229" s="2">
        <v>30</v>
      </c>
      <c r="P2229" s="3">
        <v>29</v>
      </c>
      <c r="Q2229" s="3">
        <f t="shared" si="235"/>
        <v>870</v>
      </c>
      <c r="R2229" s="3" t="str">
        <f t="shared" si="236"/>
        <v>ITA-zan VETRI-29</v>
      </c>
      <c r="S2229" s="3" t="str">
        <f t="shared" si="237"/>
        <v>687</v>
      </c>
    </row>
    <row r="2230" spans="1:19" ht="12.75" customHeight="1" x14ac:dyDescent="0.3">
      <c r="A2230" s="2">
        <v>2235</v>
      </c>
      <c r="B2230" s="2" t="s">
        <v>1068</v>
      </c>
      <c r="C2230" s="8" t="s">
        <v>8</v>
      </c>
      <c r="D2230" s="2" t="s">
        <v>177</v>
      </c>
      <c r="F2230" s="2">
        <v>30</v>
      </c>
      <c r="G2230" s="3">
        <v>22</v>
      </c>
      <c r="H2230" s="3" t="str">
        <f>IF(E2230="","non terminato","terminato")</f>
        <v>non terminato</v>
      </c>
      <c r="J2230" s="2">
        <v>2235</v>
      </c>
      <c r="K2230" s="2" t="str">
        <f t="shared" si="231"/>
        <v>D8906024</v>
      </c>
      <c r="L2230" s="2" t="str">
        <f t="shared" si="232"/>
        <v>ITA</v>
      </c>
      <c r="M2230" s="2" t="str">
        <f t="shared" si="233"/>
        <v>mull</v>
      </c>
      <c r="N2230" s="2" t="str">
        <f t="shared" si="234"/>
        <v/>
      </c>
      <c r="O2230" s="2">
        <v>30</v>
      </c>
      <c r="P2230" s="3">
        <v>22</v>
      </c>
      <c r="Q2230" s="3">
        <f t="shared" si="235"/>
        <v>660</v>
      </c>
      <c r="R2230" s="3" t="str">
        <f t="shared" si="236"/>
        <v>ITA-mull-22</v>
      </c>
      <c r="S2230" s="3" t="str">
        <f t="shared" si="237"/>
        <v>906</v>
      </c>
    </row>
    <row r="2231" spans="1:19" ht="12.75" customHeight="1" x14ac:dyDescent="0.3">
      <c r="A2231" s="2">
        <v>2236</v>
      </c>
      <c r="B2231" s="2" t="s">
        <v>1068</v>
      </c>
      <c r="C2231" s="8" t="s">
        <v>8</v>
      </c>
      <c r="D2231" s="2" t="s">
        <v>177</v>
      </c>
      <c r="E2231" s="7" t="s">
        <v>10</v>
      </c>
      <c r="F2231" s="2">
        <v>0</v>
      </c>
      <c r="G2231" s="3">
        <v>24</v>
      </c>
      <c r="H2231" s="3" t="s">
        <v>10</v>
      </c>
      <c r="J2231" s="2">
        <v>2236</v>
      </c>
      <c r="K2231" s="2" t="str">
        <f t="shared" si="231"/>
        <v>D8906024</v>
      </c>
      <c r="L2231" s="2" t="str">
        <f t="shared" si="232"/>
        <v>ITA</v>
      </c>
      <c r="M2231" s="2" t="str">
        <f t="shared" si="233"/>
        <v>mull</v>
      </c>
      <c r="N2231" s="2" t="str">
        <f t="shared" si="234"/>
        <v>terminato</v>
      </c>
      <c r="O2231" s="2">
        <v>0</v>
      </c>
      <c r="P2231" s="3">
        <v>24</v>
      </c>
      <c r="Q2231" s="3" t="str">
        <f t="shared" si="235"/>
        <v/>
      </c>
      <c r="R2231" s="3" t="str">
        <f t="shared" si="236"/>
        <v>ITA-mull-24</v>
      </c>
      <c r="S2231" s="3" t="str">
        <f t="shared" si="237"/>
        <v>906</v>
      </c>
    </row>
    <row r="2232" spans="1:19" ht="12.75" customHeight="1" x14ac:dyDescent="0.3">
      <c r="A2232" s="2">
        <v>2237</v>
      </c>
      <c r="B2232" s="2" t="s">
        <v>1068</v>
      </c>
      <c r="C2232" s="8" t="s">
        <v>8</v>
      </c>
      <c r="D2232" s="2" t="s">
        <v>177</v>
      </c>
      <c r="F2232" s="2">
        <v>20</v>
      </c>
      <c r="G2232" s="3">
        <v>11</v>
      </c>
      <c r="H2232" s="3" t="str">
        <f>IF(E2232="","non terminato","terminato")</f>
        <v>non terminato</v>
      </c>
      <c r="J2232" s="2">
        <v>2237</v>
      </c>
      <c r="K2232" s="2" t="str">
        <f t="shared" si="231"/>
        <v>D8906024</v>
      </c>
      <c r="L2232" s="2" t="str">
        <f t="shared" si="232"/>
        <v>ITA</v>
      </c>
      <c r="M2232" s="2" t="str">
        <f t="shared" si="233"/>
        <v>mull</v>
      </c>
      <c r="N2232" s="2" t="str">
        <f t="shared" si="234"/>
        <v/>
      </c>
      <c r="O2232" s="2">
        <v>20</v>
      </c>
      <c r="P2232" s="3">
        <v>11</v>
      </c>
      <c r="Q2232" s="3">
        <f t="shared" si="235"/>
        <v>220</v>
      </c>
      <c r="R2232" s="3" t="str">
        <f t="shared" si="236"/>
        <v>ITA-mull-11</v>
      </c>
      <c r="S2232" s="3" t="str">
        <f t="shared" si="237"/>
        <v>906</v>
      </c>
    </row>
    <row r="2233" spans="1:19" ht="12.75" customHeight="1" x14ac:dyDescent="0.3">
      <c r="A2233" s="2">
        <v>2238</v>
      </c>
      <c r="B2233" s="2" t="s">
        <v>1068</v>
      </c>
      <c r="C2233" s="8" t="s">
        <v>8</v>
      </c>
      <c r="D2233" s="2" t="s">
        <v>177</v>
      </c>
      <c r="F2233" s="2">
        <v>10</v>
      </c>
      <c r="G2233" s="3">
        <v>40</v>
      </c>
      <c r="H2233" s="3" t="str">
        <f>IF(E2233="","non terminato","terminato")</f>
        <v>non terminato</v>
      </c>
      <c r="J2233" s="2">
        <v>2238</v>
      </c>
      <c r="K2233" s="2" t="str">
        <f t="shared" si="231"/>
        <v>D8906024</v>
      </c>
      <c r="L2233" s="2" t="str">
        <f t="shared" si="232"/>
        <v>ITA</v>
      </c>
      <c r="M2233" s="2" t="str">
        <f t="shared" si="233"/>
        <v>mull</v>
      </c>
      <c r="N2233" s="2" t="str">
        <f t="shared" si="234"/>
        <v/>
      </c>
      <c r="O2233" s="2">
        <v>10</v>
      </c>
      <c r="P2233" s="3">
        <v>40</v>
      </c>
      <c r="Q2233" s="3">
        <f t="shared" si="235"/>
        <v>400</v>
      </c>
      <c r="R2233" s="3" t="str">
        <f t="shared" si="236"/>
        <v>ITA-mull-40</v>
      </c>
      <c r="S2233" s="3" t="str">
        <f t="shared" si="237"/>
        <v>906</v>
      </c>
    </row>
    <row r="2234" spans="1:19" ht="12.75" customHeight="1" x14ac:dyDescent="0.3">
      <c r="A2234" s="2">
        <v>2239</v>
      </c>
      <c r="B2234" s="2" t="s">
        <v>1069</v>
      </c>
      <c r="C2234" s="8" t="s">
        <v>8</v>
      </c>
      <c r="D2234" s="2" t="s">
        <v>51</v>
      </c>
      <c r="E2234" s="7" t="s">
        <v>10</v>
      </c>
      <c r="F2234" s="2">
        <v>0</v>
      </c>
      <c r="G2234" s="3">
        <v>17</v>
      </c>
      <c r="H2234" s="3" t="s">
        <v>10</v>
      </c>
      <c r="J2234" s="2">
        <v>2239</v>
      </c>
      <c r="K2234" s="2" t="str">
        <f t="shared" si="231"/>
        <v>L4466023</v>
      </c>
      <c r="L2234" s="2" t="str">
        <f t="shared" si="232"/>
        <v>ITA</v>
      </c>
      <c r="M2234" s="2" t="str">
        <f t="shared" si="233"/>
        <v>zan S.R.L.</v>
      </c>
      <c r="N2234" s="2" t="str">
        <f t="shared" si="234"/>
        <v>terminato</v>
      </c>
      <c r="O2234" s="2">
        <v>0</v>
      </c>
      <c r="P2234" s="3">
        <v>17</v>
      </c>
      <c r="Q2234" s="3" t="str">
        <f t="shared" si="235"/>
        <v/>
      </c>
      <c r="R2234" s="3" t="str">
        <f t="shared" si="236"/>
        <v>ITA-zan S.R.L.-17</v>
      </c>
      <c r="S2234" s="3" t="str">
        <f t="shared" si="237"/>
        <v>466</v>
      </c>
    </row>
    <row r="2235" spans="1:19" ht="12.75" customHeight="1" x14ac:dyDescent="0.3">
      <c r="A2235" s="2">
        <v>2240</v>
      </c>
      <c r="B2235" s="2" t="s">
        <v>1070</v>
      </c>
      <c r="C2235" s="8" t="s">
        <v>8</v>
      </c>
      <c r="D2235" s="2" t="s">
        <v>72</v>
      </c>
      <c r="E2235" s="7" t="s">
        <v>10</v>
      </c>
      <c r="F2235" s="2">
        <v>0</v>
      </c>
      <c r="G2235" s="3">
        <v>13</v>
      </c>
      <c r="H2235" s="3" t="s">
        <v>10</v>
      </c>
      <c r="J2235" s="2">
        <v>2240</v>
      </c>
      <c r="K2235" s="2" t="str">
        <f t="shared" si="231"/>
        <v>M7172833</v>
      </c>
      <c r="L2235" s="2" t="str">
        <f t="shared" si="232"/>
        <v>ITA</v>
      </c>
      <c r="M2235" s="2" t="str">
        <f t="shared" si="233"/>
        <v>lollo SRL</v>
      </c>
      <c r="N2235" s="2" t="str">
        <f t="shared" si="234"/>
        <v>terminato</v>
      </c>
      <c r="O2235" s="2">
        <v>0</v>
      </c>
      <c r="P2235" s="3">
        <v>13</v>
      </c>
      <c r="Q2235" s="3" t="str">
        <f t="shared" si="235"/>
        <v/>
      </c>
      <c r="R2235" s="3" t="str">
        <f t="shared" si="236"/>
        <v>ITA-lollo SRL-13</v>
      </c>
      <c r="S2235" s="3" t="str">
        <f t="shared" si="237"/>
        <v>172</v>
      </c>
    </row>
    <row r="2236" spans="1:19" ht="12.75" customHeight="1" x14ac:dyDescent="0.3">
      <c r="A2236" s="2">
        <v>2241</v>
      </c>
      <c r="B2236" s="2" t="s">
        <v>1070</v>
      </c>
      <c r="C2236" s="8" t="s">
        <v>8</v>
      </c>
      <c r="D2236" s="2" t="s">
        <v>72</v>
      </c>
      <c r="F2236" s="2">
        <v>10</v>
      </c>
      <c r="G2236" s="3">
        <v>35</v>
      </c>
      <c r="H2236" s="3" t="str">
        <f>IF(E2236="","non terminato","terminato")</f>
        <v>non terminato</v>
      </c>
      <c r="J2236" s="2">
        <v>2241</v>
      </c>
      <c r="K2236" s="2" t="str">
        <f t="shared" si="231"/>
        <v>M7172833</v>
      </c>
      <c r="L2236" s="2" t="str">
        <f t="shared" si="232"/>
        <v>ITA</v>
      </c>
      <c r="M2236" s="2" t="str">
        <f t="shared" si="233"/>
        <v>lollo SRL</v>
      </c>
      <c r="N2236" s="2" t="str">
        <f t="shared" si="234"/>
        <v/>
      </c>
      <c r="O2236" s="2">
        <v>10</v>
      </c>
      <c r="P2236" s="3">
        <v>35</v>
      </c>
      <c r="Q2236" s="3">
        <f t="shared" si="235"/>
        <v>350</v>
      </c>
      <c r="R2236" s="3" t="str">
        <f t="shared" si="236"/>
        <v>ITA-lollo SRL-35</v>
      </c>
      <c r="S2236" s="3" t="str">
        <f t="shared" si="237"/>
        <v>172</v>
      </c>
    </row>
    <row r="2237" spans="1:19" ht="12.75" customHeight="1" x14ac:dyDescent="0.3">
      <c r="A2237" s="2">
        <v>2242</v>
      </c>
      <c r="B2237" s="2" t="s">
        <v>1071</v>
      </c>
      <c r="C2237" s="8" t="s">
        <v>8</v>
      </c>
      <c r="D2237" s="2" t="s">
        <v>33</v>
      </c>
      <c r="F2237" s="2">
        <v>10</v>
      </c>
      <c r="G2237" s="3">
        <v>38</v>
      </c>
      <c r="H2237" s="3" t="str">
        <f>IF(E2237="","non terminato","terminato")</f>
        <v>non terminato</v>
      </c>
      <c r="J2237" s="2">
        <v>2242</v>
      </c>
      <c r="K2237" s="2" t="str">
        <f t="shared" si="231"/>
        <v>F4964982</v>
      </c>
      <c r="L2237" s="2" t="str">
        <f t="shared" si="232"/>
        <v>ITA</v>
      </c>
      <c r="M2237" s="2" t="str">
        <f t="shared" si="233"/>
        <v>zan VETRI</v>
      </c>
      <c r="N2237" s="2" t="str">
        <f t="shared" si="234"/>
        <v/>
      </c>
      <c r="O2237" s="2">
        <v>10</v>
      </c>
      <c r="P2237" s="3">
        <v>38</v>
      </c>
      <c r="Q2237" s="3">
        <f t="shared" si="235"/>
        <v>380</v>
      </c>
      <c r="R2237" s="3" t="str">
        <f t="shared" si="236"/>
        <v>ITA-zan VETRI-38</v>
      </c>
      <c r="S2237" s="3" t="str">
        <f t="shared" si="237"/>
        <v>964</v>
      </c>
    </row>
    <row r="2238" spans="1:19" ht="12.75" customHeight="1" x14ac:dyDescent="0.3">
      <c r="A2238" s="2">
        <v>2243</v>
      </c>
      <c r="B2238" s="2" t="s">
        <v>1071</v>
      </c>
      <c r="C2238" s="8" t="s">
        <v>8</v>
      </c>
      <c r="D2238" s="2" t="s">
        <v>33</v>
      </c>
      <c r="E2238" s="7" t="s">
        <v>10</v>
      </c>
      <c r="F2238" s="2">
        <v>0</v>
      </c>
      <c r="G2238" s="3">
        <v>10</v>
      </c>
      <c r="H2238" s="3" t="s">
        <v>10</v>
      </c>
      <c r="J2238" s="2">
        <v>2243</v>
      </c>
      <c r="K2238" s="2" t="str">
        <f t="shared" si="231"/>
        <v>F4964982</v>
      </c>
      <c r="L2238" s="2" t="str">
        <f t="shared" si="232"/>
        <v>ITA</v>
      </c>
      <c r="M2238" s="2" t="str">
        <f t="shared" si="233"/>
        <v>zan VETRI</v>
      </c>
      <c r="N2238" s="2" t="str">
        <f t="shared" si="234"/>
        <v>terminato</v>
      </c>
      <c r="O2238" s="2">
        <v>0</v>
      </c>
      <c r="P2238" s="3">
        <v>10</v>
      </c>
      <c r="Q2238" s="3" t="str">
        <f t="shared" si="235"/>
        <v/>
      </c>
      <c r="R2238" s="3" t="str">
        <f t="shared" si="236"/>
        <v>ITA-zan VETRI-10</v>
      </c>
      <c r="S2238" s="3" t="str">
        <f t="shared" si="237"/>
        <v>964</v>
      </c>
    </row>
    <row r="2239" spans="1:19" ht="12.75" customHeight="1" x14ac:dyDescent="0.3">
      <c r="A2239" s="2">
        <v>2244</v>
      </c>
      <c r="B2239" s="2" t="s">
        <v>1072</v>
      </c>
      <c r="C2239" s="8" t="s">
        <v>8</v>
      </c>
      <c r="D2239" s="2" t="s">
        <v>33</v>
      </c>
      <c r="E2239" s="7" t="s">
        <v>10</v>
      </c>
      <c r="F2239" s="2">
        <v>0</v>
      </c>
      <c r="G2239" s="3">
        <v>11</v>
      </c>
      <c r="H2239" s="3" t="s">
        <v>10</v>
      </c>
      <c r="J2239" s="2">
        <v>2244</v>
      </c>
      <c r="K2239" s="2" t="str">
        <f t="shared" si="231"/>
        <v>V7229514</v>
      </c>
      <c r="L2239" s="2" t="str">
        <f t="shared" si="232"/>
        <v>ITA</v>
      </c>
      <c r="M2239" s="2" t="str">
        <f t="shared" si="233"/>
        <v>zan VETRI</v>
      </c>
      <c r="N2239" s="2" t="str">
        <f t="shared" si="234"/>
        <v>terminato</v>
      </c>
      <c r="O2239" s="2">
        <v>0</v>
      </c>
      <c r="P2239" s="3">
        <v>11</v>
      </c>
      <c r="Q2239" s="3" t="str">
        <f t="shared" si="235"/>
        <v/>
      </c>
      <c r="R2239" s="3" t="str">
        <f t="shared" si="236"/>
        <v>ITA-zan VETRI-11</v>
      </c>
      <c r="S2239" s="3" t="str">
        <f t="shared" si="237"/>
        <v>229</v>
      </c>
    </row>
    <row r="2240" spans="1:19" ht="12.75" customHeight="1" x14ac:dyDescent="0.3">
      <c r="A2240" s="2">
        <v>2245</v>
      </c>
      <c r="B2240" s="2" t="s">
        <v>1073</v>
      </c>
      <c r="C2240" s="2" t="s">
        <v>13</v>
      </c>
      <c r="D2240" s="2" t="s">
        <v>20</v>
      </c>
      <c r="E2240" s="7" t="s">
        <v>10</v>
      </c>
      <c r="F2240" s="2">
        <v>0</v>
      </c>
      <c r="G2240" s="3">
        <v>23</v>
      </c>
      <c r="H2240" s="3" t="s">
        <v>10</v>
      </c>
      <c r="J2240" s="2">
        <v>2245</v>
      </c>
      <c r="K2240" s="2" t="str">
        <f t="shared" si="231"/>
        <v>M9052124</v>
      </c>
      <c r="L2240" s="2" t="str">
        <f t="shared" si="232"/>
        <v>EGY</v>
      </c>
      <c r="M2240" s="2" t="str">
        <f t="shared" si="233"/>
        <v>zan pin assuf S.A.E.</v>
      </c>
      <c r="N2240" s="2" t="str">
        <f t="shared" si="234"/>
        <v>terminato</v>
      </c>
      <c r="O2240" s="2">
        <v>0</v>
      </c>
      <c r="P2240" s="3">
        <v>23</v>
      </c>
      <c r="Q2240" s="3" t="str">
        <f t="shared" si="235"/>
        <v/>
      </c>
      <c r="R2240" s="3" t="str">
        <f t="shared" si="236"/>
        <v>EGY-zan pin assuf S.A.E.-23</v>
      </c>
      <c r="S2240" s="3" t="str">
        <f t="shared" si="237"/>
        <v>052</v>
      </c>
    </row>
    <row r="2241" spans="1:19" ht="12.75" customHeight="1" x14ac:dyDescent="0.3">
      <c r="A2241" s="2">
        <v>2246</v>
      </c>
      <c r="B2241" s="2" t="s">
        <v>1073</v>
      </c>
      <c r="C2241" s="2" t="s">
        <v>13</v>
      </c>
      <c r="D2241" s="2" t="s">
        <v>20</v>
      </c>
      <c r="F2241" s="2">
        <v>30</v>
      </c>
      <c r="G2241" s="3">
        <v>13</v>
      </c>
      <c r="H2241" s="3" t="str">
        <f>IF(E2241="","non terminato","terminato")</f>
        <v>non terminato</v>
      </c>
      <c r="J2241" s="2">
        <v>2246</v>
      </c>
      <c r="K2241" s="2" t="str">
        <f t="shared" si="231"/>
        <v>M9052124</v>
      </c>
      <c r="L2241" s="2" t="str">
        <f t="shared" si="232"/>
        <v>EGY</v>
      </c>
      <c r="M2241" s="2" t="str">
        <f t="shared" si="233"/>
        <v>zan pin assuf S.A.E.</v>
      </c>
      <c r="N2241" s="2" t="str">
        <f t="shared" si="234"/>
        <v/>
      </c>
      <c r="O2241" s="2">
        <v>30</v>
      </c>
      <c r="P2241" s="3">
        <v>13</v>
      </c>
      <c r="Q2241" s="3">
        <f t="shared" si="235"/>
        <v>390</v>
      </c>
      <c r="R2241" s="3" t="str">
        <f t="shared" si="236"/>
        <v>EGY-zan pin assuf S.A.E.-13</v>
      </c>
      <c r="S2241" s="3" t="str">
        <f t="shared" si="237"/>
        <v>052</v>
      </c>
    </row>
    <row r="2242" spans="1:19" ht="12.75" customHeight="1" x14ac:dyDescent="0.3">
      <c r="A2242" s="2">
        <v>2247</v>
      </c>
      <c r="B2242" s="2" t="s">
        <v>1073</v>
      </c>
      <c r="C2242" s="2" t="s">
        <v>13</v>
      </c>
      <c r="D2242" s="2" t="s">
        <v>20</v>
      </c>
      <c r="F2242" s="2">
        <v>20</v>
      </c>
      <c r="G2242" s="3">
        <v>14</v>
      </c>
      <c r="H2242" s="3" t="str">
        <f>IF(E2242="","non terminato","terminato")</f>
        <v>non terminato</v>
      </c>
      <c r="J2242" s="2">
        <v>2247</v>
      </c>
      <c r="K2242" s="2" t="str">
        <f t="shared" ref="K2242:K2305" si="238">TRIM(B2242)</f>
        <v>M9052124</v>
      </c>
      <c r="L2242" s="2" t="str">
        <f t="shared" ref="L2242:L2305" si="239">TRIM(C2242)</f>
        <v>EGY</v>
      </c>
      <c r="M2242" s="2" t="str">
        <f t="shared" ref="M2242:M2305" si="240">TRIM(D2242)</f>
        <v>zan pin assuf S.A.E.</v>
      </c>
      <c r="N2242" s="2" t="str">
        <f t="shared" ref="N2242:N2305" si="241">TRIM(E2242)</f>
        <v/>
      </c>
      <c r="O2242" s="2">
        <v>20</v>
      </c>
      <c r="P2242" s="3">
        <v>14</v>
      </c>
      <c r="Q2242" s="3">
        <f t="shared" si="235"/>
        <v>280</v>
      </c>
      <c r="R2242" s="3" t="str">
        <f t="shared" si="236"/>
        <v>EGY-zan pin assuf S.A.E.-14</v>
      </c>
      <c r="S2242" s="3" t="str">
        <f t="shared" si="237"/>
        <v>052</v>
      </c>
    </row>
    <row r="2243" spans="1:19" ht="12.75" customHeight="1" x14ac:dyDescent="0.3">
      <c r="A2243" s="2">
        <v>2248</v>
      </c>
      <c r="B2243" s="2" t="s">
        <v>1073</v>
      </c>
      <c r="C2243" s="2" t="s">
        <v>13</v>
      </c>
      <c r="D2243" s="2" t="s">
        <v>20</v>
      </c>
      <c r="F2243" s="2">
        <v>10</v>
      </c>
      <c r="G2243" s="3">
        <v>37</v>
      </c>
      <c r="H2243" s="3" t="str">
        <f>IF(E2243="","non terminato","terminato")</f>
        <v>non terminato</v>
      </c>
      <c r="J2243" s="2">
        <v>2248</v>
      </c>
      <c r="K2243" s="2" t="str">
        <f t="shared" si="238"/>
        <v>M9052124</v>
      </c>
      <c r="L2243" s="2" t="str">
        <f t="shared" si="239"/>
        <v>EGY</v>
      </c>
      <c r="M2243" s="2" t="str">
        <f t="shared" si="240"/>
        <v>zan pin assuf S.A.E.</v>
      </c>
      <c r="N2243" s="2" t="str">
        <f t="shared" si="241"/>
        <v/>
      </c>
      <c r="O2243" s="2">
        <v>10</v>
      </c>
      <c r="P2243" s="3">
        <v>37</v>
      </c>
      <c r="Q2243" s="3">
        <f t="shared" ref="Q2243:Q2306" si="242">IF(F2243=0,"",F2243*G2243)</f>
        <v>370</v>
      </c>
      <c r="R2243" s="3" t="str">
        <f t="shared" ref="R2243:R2306" si="243">_xlfn.CONCAT(C2243,"-",D2243,"-",G2243)</f>
        <v>EGY-zan pin assuf S.A.E.-37</v>
      </c>
      <c r="S2243" s="3" t="str">
        <f t="shared" ref="S2243:S2306" si="244">MID(B2243,3,3)</f>
        <v>052</v>
      </c>
    </row>
    <row r="2244" spans="1:19" ht="12.75" customHeight="1" x14ac:dyDescent="0.3">
      <c r="A2244" s="2">
        <v>2249</v>
      </c>
      <c r="B2244" s="2" t="s">
        <v>1074</v>
      </c>
      <c r="C2244" s="2" t="s">
        <v>27</v>
      </c>
      <c r="D2244" s="2" t="s">
        <v>15</v>
      </c>
      <c r="F2244" s="2">
        <v>10</v>
      </c>
      <c r="G2244" s="3">
        <v>12</v>
      </c>
      <c r="H2244" s="3" t="str">
        <f>IF(E2244="","non terminato","terminato")</f>
        <v>non terminato</v>
      </c>
      <c r="J2244" s="2">
        <v>2249</v>
      </c>
      <c r="K2244" s="2" t="str">
        <f t="shared" si="238"/>
        <v>I5809181</v>
      </c>
      <c r="L2244" s="2" t="str">
        <f t="shared" si="239"/>
        <v>NON PRESENTE</v>
      </c>
      <c r="M2244" s="2" t="str">
        <f t="shared" si="240"/>
        <v>EGYPTIAN SAE</v>
      </c>
      <c r="N2244" s="2" t="str">
        <f t="shared" si="241"/>
        <v/>
      </c>
      <c r="O2244" s="2">
        <v>10</v>
      </c>
      <c r="P2244" s="3">
        <v>12</v>
      </c>
      <c r="Q2244" s="3">
        <f t="shared" si="242"/>
        <v>120</v>
      </c>
      <c r="R2244" s="3" t="str">
        <f t="shared" si="243"/>
        <v>NON PRESENTE-EGYPTIAN SAE-12</v>
      </c>
      <c r="S2244" s="3" t="str">
        <f t="shared" si="244"/>
        <v>809</v>
      </c>
    </row>
    <row r="2245" spans="1:19" ht="12.75" customHeight="1" x14ac:dyDescent="0.3">
      <c r="A2245" s="2">
        <v>2250</v>
      </c>
      <c r="B2245" s="2" t="s">
        <v>1074</v>
      </c>
      <c r="C2245" s="2" t="s">
        <v>27</v>
      </c>
      <c r="D2245" s="2" t="s">
        <v>15</v>
      </c>
      <c r="E2245" s="7" t="s">
        <v>10</v>
      </c>
      <c r="F2245" s="2">
        <v>0</v>
      </c>
      <c r="G2245" s="3">
        <v>20</v>
      </c>
      <c r="H2245" s="3" t="s">
        <v>10</v>
      </c>
      <c r="J2245" s="2">
        <v>2250</v>
      </c>
      <c r="K2245" s="2" t="str">
        <f t="shared" si="238"/>
        <v>I5809181</v>
      </c>
      <c r="L2245" s="2" t="str">
        <f t="shared" si="239"/>
        <v>NON PRESENTE</v>
      </c>
      <c r="M2245" s="2" t="str">
        <f t="shared" si="240"/>
        <v>EGYPTIAN SAE</v>
      </c>
      <c r="N2245" s="2" t="str">
        <f t="shared" si="241"/>
        <v>terminato</v>
      </c>
      <c r="O2245" s="2">
        <v>0</v>
      </c>
      <c r="P2245" s="3">
        <v>20</v>
      </c>
      <c r="Q2245" s="3" t="str">
        <f t="shared" si="242"/>
        <v/>
      </c>
      <c r="R2245" s="3" t="str">
        <f t="shared" si="243"/>
        <v>NON PRESENTE-EGYPTIAN SAE-20</v>
      </c>
      <c r="S2245" s="3" t="str">
        <f t="shared" si="244"/>
        <v>809</v>
      </c>
    </row>
    <row r="2246" spans="1:19" ht="12.75" customHeight="1" x14ac:dyDescent="0.3">
      <c r="A2246" s="2">
        <v>2251</v>
      </c>
      <c r="B2246" s="2" t="s">
        <v>1074</v>
      </c>
      <c r="C2246" s="2" t="s">
        <v>27</v>
      </c>
      <c r="D2246" s="2" t="s">
        <v>15</v>
      </c>
      <c r="F2246" s="2">
        <v>30</v>
      </c>
      <c r="G2246" s="3">
        <v>11</v>
      </c>
      <c r="H2246" s="3" t="str">
        <f>IF(E2246="","non terminato","terminato")</f>
        <v>non terminato</v>
      </c>
      <c r="J2246" s="2">
        <v>2251</v>
      </c>
      <c r="K2246" s="2" t="str">
        <f t="shared" si="238"/>
        <v>I5809181</v>
      </c>
      <c r="L2246" s="2" t="str">
        <f t="shared" si="239"/>
        <v>NON PRESENTE</v>
      </c>
      <c r="M2246" s="2" t="str">
        <f t="shared" si="240"/>
        <v>EGYPTIAN SAE</v>
      </c>
      <c r="N2246" s="2" t="str">
        <f t="shared" si="241"/>
        <v/>
      </c>
      <c r="O2246" s="2">
        <v>30</v>
      </c>
      <c r="P2246" s="3">
        <v>11</v>
      </c>
      <c r="Q2246" s="3">
        <f t="shared" si="242"/>
        <v>330</v>
      </c>
      <c r="R2246" s="3" t="str">
        <f t="shared" si="243"/>
        <v>NON PRESENTE-EGYPTIAN SAE-11</v>
      </c>
      <c r="S2246" s="3" t="str">
        <f t="shared" si="244"/>
        <v>809</v>
      </c>
    </row>
    <row r="2247" spans="1:19" ht="12.75" customHeight="1" x14ac:dyDescent="0.3">
      <c r="A2247" s="2">
        <v>2252</v>
      </c>
      <c r="B2247" s="2" t="s">
        <v>1075</v>
      </c>
      <c r="C2247" s="2" t="s">
        <v>13</v>
      </c>
      <c r="D2247" s="2" t="s">
        <v>12</v>
      </c>
      <c r="F2247" s="2">
        <v>20</v>
      </c>
      <c r="G2247" s="3">
        <v>23</v>
      </c>
      <c r="H2247" s="3" t="str">
        <f>IF(E2247="","non terminato","terminato")</f>
        <v>non terminato</v>
      </c>
      <c r="J2247" s="2">
        <v>2252</v>
      </c>
      <c r="K2247" s="2" t="str">
        <f t="shared" si="238"/>
        <v>M8705542</v>
      </c>
      <c r="L2247" s="2" t="str">
        <f t="shared" si="239"/>
        <v>EGY</v>
      </c>
      <c r="M2247" s="2" t="str">
        <f t="shared" si="240"/>
        <v>ccc order</v>
      </c>
      <c r="N2247" s="2" t="str">
        <f t="shared" si="241"/>
        <v/>
      </c>
      <c r="O2247" s="2">
        <v>20</v>
      </c>
      <c r="P2247" s="3">
        <v>23</v>
      </c>
      <c r="Q2247" s="3">
        <f t="shared" si="242"/>
        <v>460</v>
      </c>
      <c r="R2247" s="3" t="str">
        <f t="shared" si="243"/>
        <v>EGY-ccc order-23</v>
      </c>
      <c r="S2247" s="3" t="str">
        <f t="shared" si="244"/>
        <v>705</v>
      </c>
    </row>
    <row r="2248" spans="1:19" ht="12.75" customHeight="1" x14ac:dyDescent="0.3">
      <c r="A2248" s="2">
        <v>2253</v>
      </c>
      <c r="B2248" s="2" t="s">
        <v>1075</v>
      </c>
      <c r="C2248" s="2" t="s">
        <v>13</v>
      </c>
      <c r="D2248" s="2" t="s">
        <v>12</v>
      </c>
      <c r="F2248" s="2">
        <v>10</v>
      </c>
      <c r="G2248" s="3">
        <v>16</v>
      </c>
      <c r="H2248" s="3" t="str">
        <f>IF(E2248="","non terminato","terminato")</f>
        <v>non terminato</v>
      </c>
      <c r="J2248" s="2">
        <v>2253</v>
      </c>
      <c r="K2248" s="2" t="str">
        <f t="shared" si="238"/>
        <v>M8705542</v>
      </c>
      <c r="L2248" s="2" t="str">
        <f t="shared" si="239"/>
        <v>EGY</v>
      </c>
      <c r="M2248" s="2" t="str">
        <f t="shared" si="240"/>
        <v>ccc order</v>
      </c>
      <c r="N2248" s="2" t="str">
        <f t="shared" si="241"/>
        <v/>
      </c>
      <c r="O2248" s="2">
        <v>10</v>
      </c>
      <c r="P2248" s="3">
        <v>16</v>
      </c>
      <c r="Q2248" s="3">
        <f t="shared" si="242"/>
        <v>160</v>
      </c>
      <c r="R2248" s="3" t="str">
        <f t="shared" si="243"/>
        <v>EGY-ccc order-16</v>
      </c>
      <c r="S2248" s="3" t="str">
        <f t="shared" si="244"/>
        <v>705</v>
      </c>
    </row>
    <row r="2249" spans="1:19" ht="12.75" customHeight="1" x14ac:dyDescent="0.3">
      <c r="A2249" s="2">
        <v>2254</v>
      </c>
      <c r="B2249" s="2" t="s">
        <v>1075</v>
      </c>
      <c r="C2249" s="2" t="s">
        <v>13</v>
      </c>
      <c r="D2249" s="2" t="s">
        <v>12</v>
      </c>
      <c r="F2249" s="2">
        <v>30</v>
      </c>
      <c r="G2249" s="3">
        <v>14</v>
      </c>
      <c r="H2249" s="3" t="str">
        <f>IF(E2249="","non terminato","terminato")</f>
        <v>non terminato</v>
      </c>
      <c r="J2249" s="2">
        <v>2254</v>
      </c>
      <c r="K2249" s="2" t="str">
        <f t="shared" si="238"/>
        <v>M8705542</v>
      </c>
      <c r="L2249" s="2" t="str">
        <f t="shared" si="239"/>
        <v>EGY</v>
      </c>
      <c r="M2249" s="2" t="str">
        <f t="shared" si="240"/>
        <v>ccc order</v>
      </c>
      <c r="N2249" s="2" t="str">
        <f t="shared" si="241"/>
        <v/>
      </c>
      <c r="O2249" s="2">
        <v>30</v>
      </c>
      <c r="P2249" s="3">
        <v>14</v>
      </c>
      <c r="Q2249" s="3">
        <f t="shared" si="242"/>
        <v>420</v>
      </c>
      <c r="R2249" s="3" t="str">
        <f t="shared" si="243"/>
        <v>EGY-ccc order-14</v>
      </c>
      <c r="S2249" s="3" t="str">
        <f t="shared" si="244"/>
        <v>705</v>
      </c>
    </row>
    <row r="2250" spans="1:19" ht="12.75" customHeight="1" x14ac:dyDescent="0.3">
      <c r="A2250" s="2">
        <v>2255</v>
      </c>
      <c r="B2250" s="2" t="s">
        <v>1075</v>
      </c>
      <c r="C2250" s="2" t="s">
        <v>13</v>
      </c>
      <c r="D2250" s="2" t="s">
        <v>12</v>
      </c>
      <c r="E2250" s="7" t="s">
        <v>10</v>
      </c>
      <c r="F2250" s="2">
        <v>0</v>
      </c>
      <c r="G2250" s="3">
        <v>18</v>
      </c>
      <c r="H2250" s="3" t="s">
        <v>10</v>
      </c>
      <c r="J2250" s="2">
        <v>2255</v>
      </c>
      <c r="K2250" s="2" t="str">
        <f t="shared" si="238"/>
        <v>M8705542</v>
      </c>
      <c r="L2250" s="2" t="str">
        <f t="shared" si="239"/>
        <v>EGY</v>
      </c>
      <c r="M2250" s="2" t="str">
        <f t="shared" si="240"/>
        <v>ccc order</v>
      </c>
      <c r="N2250" s="2" t="str">
        <f t="shared" si="241"/>
        <v>terminato</v>
      </c>
      <c r="O2250" s="2">
        <v>0</v>
      </c>
      <c r="P2250" s="3">
        <v>18</v>
      </c>
      <c r="Q2250" s="3" t="str">
        <f t="shared" si="242"/>
        <v/>
      </c>
      <c r="R2250" s="3" t="str">
        <f t="shared" si="243"/>
        <v>EGY-ccc order-18</v>
      </c>
      <c r="S2250" s="3" t="str">
        <f t="shared" si="244"/>
        <v>705</v>
      </c>
    </row>
    <row r="2251" spans="1:19" ht="12.75" customHeight="1" x14ac:dyDescent="0.3">
      <c r="A2251" s="2">
        <v>2256</v>
      </c>
      <c r="B2251" s="2" t="s">
        <v>1076</v>
      </c>
      <c r="C2251" s="8" t="s">
        <v>8</v>
      </c>
      <c r="D2251" s="2" t="s">
        <v>72</v>
      </c>
      <c r="E2251" s="7" t="s">
        <v>10</v>
      </c>
      <c r="F2251" s="2">
        <v>0</v>
      </c>
      <c r="G2251" s="3">
        <v>25</v>
      </c>
      <c r="H2251" s="3" t="s">
        <v>10</v>
      </c>
      <c r="J2251" s="2">
        <v>2256</v>
      </c>
      <c r="K2251" s="2" t="str">
        <f t="shared" si="238"/>
        <v>A0542570</v>
      </c>
      <c r="L2251" s="2" t="str">
        <f t="shared" si="239"/>
        <v>ITA</v>
      </c>
      <c r="M2251" s="2" t="str">
        <f t="shared" si="240"/>
        <v>lollo SRL</v>
      </c>
      <c r="N2251" s="2" t="str">
        <f t="shared" si="241"/>
        <v>terminato</v>
      </c>
      <c r="O2251" s="2">
        <v>0</v>
      </c>
      <c r="P2251" s="3">
        <v>25</v>
      </c>
      <c r="Q2251" s="3" t="str">
        <f t="shared" si="242"/>
        <v/>
      </c>
      <c r="R2251" s="3" t="str">
        <f t="shared" si="243"/>
        <v>ITA-lollo SRL-25</v>
      </c>
      <c r="S2251" s="3" t="str">
        <f t="shared" si="244"/>
        <v>542</v>
      </c>
    </row>
    <row r="2252" spans="1:19" ht="12.75" customHeight="1" x14ac:dyDescent="0.3">
      <c r="A2252" s="2">
        <v>2257</v>
      </c>
      <c r="B2252" s="2" t="s">
        <v>1076</v>
      </c>
      <c r="C2252" s="8" t="s">
        <v>8</v>
      </c>
      <c r="D2252" s="2" t="s">
        <v>72</v>
      </c>
      <c r="F2252" s="2">
        <v>20</v>
      </c>
      <c r="G2252" s="3">
        <v>29</v>
      </c>
      <c r="H2252" s="3" t="str">
        <f>IF(E2252="","non terminato","terminato")</f>
        <v>non terminato</v>
      </c>
      <c r="J2252" s="2">
        <v>2257</v>
      </c>
      <c r="K2252" s="2" t="str">
        <f t="shared" si="238"/>
        <v>A0542570</v>
      </c>
      <c r="L2252" s="2" t="str">
        <f t="shared" si="239"/>
        <v>ITA</v>
      </c>
      <c r="M2252" s="2" t="str">
        <f t="shared" si="240"/>
        <v>lollo SRL</v>
      </c>
      <c r="N2252" s="2" t="str">
        <f t="shared" si="241"/>
        <v/>
      </c>
      <c r="O2252" s="2">
        <v>20</v>
      </c>
      <c r="P2252" s="3">
        <v>29</v>
      </c>
      <c r="Q2252" s="3">
        <f t="shared" si="242"/>
        <v>580</v>
      </c>
      <c r="R2252" s="3" t="str">
        <f t="shared" si="243"/>
        <v>ITA-lollo SRL-29</v>
      </c>
      <c r="S2252" s="3" t="str">
        <f t="shared" si="244"/>
        <v>542</v>
      </c>
    </row>
    <row r="2253" spans="1:19" ht="12.75" customHeight="1" x14ac:dyDescent="0.3">
      <c r="A2253" s="2">
        <v>2258</v>
      </c>
      <c r="B2253" s="2" t="s">
        <v>1077</v>
      </c>
      <c r="C2253" s="8" t="s">
        <v>8</v>
      </c>
      <c r="D2253" s="2" t="s">
        <v>9</v>
      </c>
      <c r="E2253" s="7" t="s">
        <v>10</v>
      </c>
      <c r="F2253" s="2">
        <v>0</v>
      </c>
      <c r="G2253" s="3">
        <v>24</v>
      </c>
      <c r="H2253" s="3" t="s">
        <v>10</v>
      </c>
      <c r="J2253" s="2">
        <v>2258</v>
      </c>
      <c r="K2253" s="2" t="str">
        <f t="shared" si="238"/>
        <v>M6200189</v>
      </c>
      <c r="L2253" s="2" t="str">
        <f t="shared" si="239"/>
        <v>ITA</v>
      </c>
      <c r="M2253" s="2" t="str">
        <f t="shared" si="240"/>
        <v>SG</v>
      </c>
      <c r="N2253" s="2" t="str">
        <f t="shared" si="241"/>
        <v>terminato</v>
      </c>
      <c r="O2253" s="2">
        <v>0</v>
      </c>
      <c r="P2253" s="3">
        <v>24</v>
      </c>
      <c r="Q2253" s="3" t="str">
        <f t="shared" si="242"/>
        <v/>
      </c>
      <c r="R2253" s="3" t="str">
        <f t="shared" si="243"/>
        <v>ITA-SG-24</v>
      </c>
      <c r="S2253" s="3" t="str">
        <f t="shared" si="244"/>
        <v>200</v>
      </c>
    </row>
    <row r="2254" spans="1:19" ht="12.75" customHeight="1" x14ac:dyDescent="0.3">
      <c r="A2254" s="2">
        <v>2259</v>
      </c>
      <c r="B2254" s="2" t="s">
        <v>1077</v>
      </c>
      <c r="C2254" s="8" t="s">
        <v>8</v>
      </c>
      <c r="D2254" s="2" t="s">
        <v>9</v>
      </c>
      <c r="F2254" s="2">
        <v>10</v>
      </c>
      <c r="G2254" s="3">
        <v>24</v>
      </c>
      <c r="H2254" s="3" t="str">
        <f>IF(E2254="","non terminato","terminato")</f>
        <v>non terminato</v>
      </c>
      <c r="J2254" s="2">
        <v>2259</v>
      </c>
      <c r="K2254" s="2" t="str">
        <f t="shared" si="238"/>
        <v>M6200189</v>
      </c>
      <c r="L2254" s="2" t="str">
        <f t="shared" si="239"/>
        <v>ITA</v>
      </c>
      <c r="M2254" s="2" t="str">
        <f t="shared" si="240"/>
        <v>SG</v>
      </c>
      <c r="N2254" s="2" t="str">
        <f t="shared" si="241"/>
        <v/>
      </c>
      <c r="O2254" s="2">
        <v>10</v>
      </c>
      <c r="P2254" s="3">
        <v>24</v>
      </c>
      <c r="Q2254" s="3">
        <f t="shared" si="242"/>
        <v>240</v>
      </c>
      <c r="R2254" s="3" t="str">
        <f t="shared" si="243"/>
        <v>ITA-SG-24</v>
      </c>
      <c r="S2254" s="3" t="str">
        <f t="shared" si="244"/>
        <v>200</v>
      </c>
    </row>
    <row r="2255" spans="1:19" ht="12.75" customHeight="1" x14ac:dyDescent="0.3">
      <c r="A2255" s="2">
        <v>2260</v>
      </c>
      <c r="B2255" s="2" t="s">
        <v>1077</v>
      </c>
      <c r="C2255" s="8" t="s">
        <v>8</v>
      </c>
      <c r="D2255" s="2" t="s">
        <v>9</v>
      </c>
      <c r="F2255" s="2">
        <v>30</v>
      </c>
      <c r="G2255" s="3">
        <v>28</v>
      </c>
      <c r="H2255" s="3" t="str">
        <f>IF(E2255="","non terminato","terminato")</f>
        <v>non terminato</v>
      </c>
      <c r="J2255" s="2">
        <v>2260</v>
      </c>
      <c r="K2255" s="2" t="str">
        <f t="shared" si="238"/>
        <v>M6200189</v>
      </c>
      <c r="L2255" s="2" t="str">
        <f t="shared" si="239"/>
        <v>ITA</v>
      </c>
      <c r="M2255" s="2" t="str">
        <f t="shared" si="240"/>
        <v>SG</v>
      </c>
      <c r="N2255" s="2" t="str">
        <f t="shared" si="241"/>
        <v/>
      </c>
      <c r="O2255" s="2">
        <v>30</v>
      </c>
      <c r="P2255" s="3">
        <v>28</v>
      </c>
      <c r="Q2255" s="3">
        <f t="shared" si="242"/>
        <v>840</v>
      </c>
      <c r="R2255" s="3" t="str">
        <f t="shared" si="243"/>
        <v>ITA-SG-28</v>
      </c>
      <c r="S2255" s="3" t="str">
        <f t="shared" si="244"/>
        <v>200</v>
      </c>
    </row>
    <row r="2256" spans="1:19" ht="12.75" customHeight="1" x14ac:dyDescent="0.3">
      <c r="A2256" s="2">
        <v>2261</v>
      </c>
      <c r="B2256" s="2" t="s">
        <v>1078</v>
      </c>
      <c r="C2256" s="8" t="s">
        <v>8</v>
      </c>
      <c r="D2256" s="2" t="s">
        <v>44</v>
      </c>
      <c r="E2256" s="7" t="s">
        <v>10</v>
      </c>
      <c r="F2256" s="2">
        <v>0</v>
      </c>
      <c r="G2256" s="3">
        <v>25</v>
      </c>
      <c r="H2256" s="3" t="s">
        <v>10</v>
      </c>
      <c r="J2256" s="2">
        <v>2261</v>
      </c>
      <c r="K2256" s="2" t="str">
        <f t="shared" si="238"/>
        <v>L8252236</v>
      </c>
      <c r="L2256" s="2" t="str">
        <f t="shared" si="239"/>
        <v>ITA</v>
      </c>
      <c r="M2256" s="2" t="str">
        <f t="shared" si="240"/>
        <v>zan pin SPA</v>
      </c>
      <c r="N2256" s="2" t="str">
        <f t="shared" si="241"/>
        <v>terminato</v>
      </c>
      <c r="O2256" s="2">
        <v>0</v>
      </c>
      <c r="P2256" s="3">
        <v>25</v>
      </c>
      <c r="Q2256" s="3" t="str">
        <f t="shared" si="242"/>
        <v/>
      </c>
      <c r="R2256" s="3" t="str">
        <f t="shared" si="243"/>
        <v>ITA-zan pin SPA-25</v>
      </c>
      <c r="S2256" s="3" t="str">
        <f t="shared" si="244"/>
        <v>252</v>
      </c>
    </row>
    <row r="2257" spans="1:19" ht="12.75" customHeight="1" x14ac:dyDescent="0.3">
      <c r="A2257" s="2">
        <v>2262</v>
      </c>
      <c r="B2257" s="2" t="s">
        <v>1079</v>
      </c>
      <c r="C2257" s="8" t="s">
        <v>8</v>
      </c>
      <c r="D2257" s="2" t="s">
        <v>9</v>
      </c>
      <c r="E2257" s="7" t="s">
        <v>10</v>
      </c>
      <c r="F2257" s="2">
        <v>0</v>
      </c>
      <c r="G2257" s="3">
        <v>33</v>
      </c>
      <c r="H2257" s="3" t="s">
        <v>10</v>
      </c>
      <c r="J2257" s="2">
        <v>2262</v>
      </c>
      <c r="K2257" s="2" t="str">
        <f t="shared" si="238"/>
        <v>P0255340</v>
      </c>
      <c r="L2257" s="2" t="str">
        <f t="shared" si="239"/>
        <v>ITA</v>
      </c>
      <c r="M2257" s="2" t="str">
        <f t="shared" si="240"/>
        <v>SG</v>
      </c>
      <c r="N2257" s="2" t="str">
        <f t="shared" si="241"/>
        <v>terminato</v>
      </c>
      <c r="O2257" s="2">
        <v>0</v>
      </c>
      <c r="P2257" s="3">
        <v>33</v>
      </c>
      <c r="Q2257" s="3" t="str">
        <f t="shared" si="242"/>
        <v/>
      </c>
      <c r="R2257" s="3" t="str">
        <f t="shared" si="243"/>
        <v>ITA-SG-33</v>
      </c>
      <c r="S2257" s="3" t="str">
        <f t="shared" si="244"/>
        <v>255</v>
      </c>
    </row>
    <row r="2258" spans="1:19" ht="12.75" customHeight="1" x14ac:dyDescent="0.3">
      <c r="A2258" s="2">
        <v>2263</v>
      </c>
      <c r="B2258" s="2" t="s">
        <v>1080</v>
      </c>
      <c r="C2258" s="8" t="s">
        <v>8</v>
      </c>
      <c r="D2258" s="2" t="s">
        <v>33</v>
      </c>
      <c r="E2258" s="7" t="s">
        <v>10</v>
      </c>
      <c r="F2258" s="2">
        <v>0</v>
      </c>
      <c r="G2258" s="3">
        <v>33</v>
      </c>
      <c r="H2258" s="3" t="s">
        <v>10</v>
      </c>
      <c r="J2258" s="2">
        <v>2263</v>
      </c>
      <c r="K2258" s="2" t="str">
        <f t="shared" si="238"/>
        <v>M8524413</v>
      </c>
      <c r="L2258" s="2" t="str">
        <f t="shared" si="239"/>
        <v>ITA</v>
      </c>
      <c r="M2258" s="2" t="str">
        <f t="shared" si="240"/>
        <v>zan VETRI</v>
      </c>
      <c r="N2258" s="2" t="str">
        <f t="shared" si="241"/>
        <v>terminato</v>
      </c>
      <c r="O2258" s="2">
        <v>0</v>
      </c>
      <c r="P2258" s="3">
        <v>33</v>
      </c>
      <c r="Q2258" s="3" t="str">
        <f t="shared" si="242"/>
        <v/>
      </c>
      <c r="R2258" s="3" t="str">
        <f t="shared" si="243"/>
        <v>ITA-zan VETRI-33</v>
      </c>
      <c r="S2258" s="3" t="str">
        <f t="shared" si="244"/>
        <v>524</v>
      </c>
    </row>
    <row r="2259" spans="1:19" ht="12.75" customHeight="1" x14ac:dyDescent="0.3">
      <c r="A2259" s="2">
        <v>2264</v>
      </c>
      <c r="B2259" s="2" t="s">
        <v>1080</v>
      </c>
      <c r="C2259" s="8" t="s">
        <v>8</v>
      </c>
      <c r="D2259" s="2" t="s">
        <v>33</v>
      </c>
      <c r="F2259" s="2">
        <v>30</v>
      </c>
      <c r="G2259" s="3">
        <v>15</v>
      </c>
      <c r="H2259" s="3" t="str">
        <f>IF(E2259="","non terminato","terminato")</f>
        <v>non terminato</v>
      </c>
      <c r="J2259" s="2">
        <v>2264</v>
      </c>
      <c r="K2259" s="2" t="str">
        <f t="shared" si="238"/>
        <v>M8524413</v>
      </c>
      <c r="L2259" s="2" t="str">
        <f t="shared" si="239"/>
        <v>ITA</v>
      </c>
      <c r="M2259" s="2" t="str">
        <f t="shared" si="240"/>
        <v>zan VETRI</v>
      </c>
      <c r="N2259" s="2" t="str">
        <f t="shared" si="241"/>
        <v/>
      </c>
      <c r="O2259" s="2">
        <v>30</v>
      </c>
      <c r="P2259" s="3">
        <v>15</v>
      </c>
      <c r="Q2259" s="3">
        <f t="shared" si="242"/>
        <v>450</v>
      </c>
      <c r="R2259" s="3" t="str">
        <f t="shared" si="243"/>
        <v>ITA-zan VETRI-15</v>
      </c>
      <c r="S2259" s="3" t="str">
        <f t="shared" si="244"/>
        <v>524</v>
      </c>
    </row>
    <row r="2260" spans="1:19" ht="12.75" customHeight="1" x14ac:dyDescent="0.3">
      <c r="A2260" s="2">
        <v>2265</v>
      </c>
      <c r="B2260" s="2" t="s">
        <v>1080</v>
      </c>
      <c r="C2260" s="8" t="s">
        <v>8</v>
      </c>
      <c r="D2260" s="2" t="s">
        <v>33</v>
      </c>
      <c r="F2260" s="2">
        <v>10</v>
      </c>
      <c r="G2260" s="3">
        <v>40</v>
      </c>
      <c r="H2260" s="3" t="str">
        <f>IF(E2260="","non terminato","terminato")</f>
        <v>non terminato</v>
      </c>
      <c r="J2260" s="2">
        <v>2265</v>
      </c>
      <c r="K2260" s="2" t="str">
        <f t="shared" si="238"/>
        <v>M8524413</v>
      </c>
      <c r="L2260" s="2" t="str">
        <f t="shared" si="239"/>
        <v>ITA</v>
      </c>
      <c r="M2260" s="2" t="str">
        <f t="shared" si="240"/>
        <v>zan VETRI</v>
      </c>
      <c r="N2260" s="2" t="str">
        <f t="shared" si="241"/>
        <v/>
      </c>
      <c r="O2260" s="2">
        <v>10</v>
      </c>
      <c r="P2260" s="3">
        <v>40</v>
      </c>
      <c r="Q2260" s="3">
        <f t="shared" si="242"/>
        <v>400</v>
      </c>
      <c r="R2260" s="3" t="str">
        <f t="shared" si="243"/>
        <v>ITA-zan VETRI-40</v>
      </c>
      <c r="S2260" s="3" t="str">
        <f t="shared" si="244"/>
        <v>524</v>
      </c>
    </row>
    <row r="2261" spans="1:19" ht="12.75" customHeight="1" x14ac:dyDescent="0.3">
      <c r="A2261" s="2">
        <v>2266</v>
      </c>
      <c r="B2261" s="2" t="s">
        <v>1081</v>
      </c>
      <c r="C2261" s="8" t="s">
        <v>8</v>
      </c>
      <c r="D2261" s="2" t="s">
        <v>9</v>
      </c>
      <c r="F2261" s="2">
        <v>10</v>
      </c>
      <c r="G2261" s="3">
        <v>11</v>
      </c>
      <c r="H2261" s="3" t="str">
        <f>IF(E2261="","non terminato","terminato")</f>
        <v>non terminato</v>
      </c>
      <c r="J2261" s="2">
        <v>2266</v>
      </c>
      <c r="K2261" s="2" t="str">
        <f t="shared" si="238"/>
        <v>P6781640</v>
      </c>
      <c r="L2261" s="2" t="str">
        <f t="shared" si="239"/>
        <v>ITA</v>
      </c>
      <c r="M2261" s="2" t="str">
        <f t="shared" si="240"/>
        <v>SG</v>
      </c>
      <c r="N2261" s="2" t="str">
        <f t="shared" si="241"/>
        <v/>
      </c>
      <c r="O2261" s="2">
        <v>10</v>
      </c>
      <c r="P2261" s="3">
        <v>11</v>
      </c>
      <c r="Q2261" s="3">
        <f t="shared" si="242"/>
        <v>110</v>
      </c>
      <c r="R2261" s="3" t="str">
        <f t="shared" si="243"/>
        <v>ITA-SG-11</v>
      </c>
      <c r="S2261" s="3" t="str">
        <f t="shared" si="244"/>
        <v>781</v>
      </c>
    </row>
    <row r="2262" spans="1:19" ht="12.75" customHeight="1" x14ac:dyDescent="0.3">
      <c r="A2262" s="2">
        <v>2267</v>
      </c>
      <c r="B2262" s="2" t="s">
        <v>1081</v>
      </c>
      <c r="C2262" s="8" t="s">
        <v>8</v>
      </c>
      <c r="D2262" s="2" t="s">
        <v>9</v>
      </c>
      <c r="E2262" s="7" t="s">
        <v>10</v>
      </c>
      <c r="F2262" s="2">
        <v>0</v>
      </c>
      <c r="G2262" s="3">
        <v>19</v>
      </c>
      <c r="H2262" s="3" t="s">
        <v>10</v>
      </c>
      <c r="J2262" s="2">
        <v>2267</v>
      </c>
      <c r="K2262" s="2" t="str">
        <f t="shared" si="238"/>
        <v>P6781640</v>
      </c>
      <c r="L2262" s="2" t="str">
        <f t="shared" si="239"/>
        <v>ITA</v>
      </c>
      <c r="M2262" s="2" t="str">
        <f t="shared" si="240"/>
        <v>SG</v>
      </c>
      <c r="N2262" s="2" t="str">
        <f t="shared" si="241"/>
        <v>terminato</v>
      </c>
      <c r="O2262" s="2">
        <v>0</v>
      </c>
      <c r="P2262" s="3">
        <v>19</v>
      </c>
      <c r="Q2262" s="3" t="str">
        <f t="shared" si="242"/>
        <v/>
      </c>
      <c r="R2262" s="3" t="str">
        <f t="shared" si="243"/>
        <v>ITA-SG-19</v>
      </c>
      <c r="S2262" s="3" t="str">
        <f t="shared" si="244"/>
        <v>781</v>
      </c>
    </row>
    <row r="2263" spans="1:19" ht="12.75" customHeight="1" x14ac:dyDescent="0.3">
      <c r="A2263" s="2">
        <v>2268</v>
      </c>
      <c r="B2263" s="2" t="s">
        <v>1082</v>
      </c>
      <c r="C2263" s="8" t="s">
        <v>8</v>
      </c>
      <c r="D2263" s="2" t="s">
        <v>44</v>
      </c>
      <c r="F2263" s="2">
        <v>10</v>
      </c>
      <c r="G2263" s="3">
        <v>35</v>
      </c>
      <c r="H2263" s="3" t="str">
        <f>IF(E2263="","non terminato","terminato")</f>
        <v>non terminato</v>
      </c>
      <c r="J2263" s="2">
        <v>2268</v>
      </c>
      <c r="K2263" s="2" t="str">
        <f t="shared" si="238"/>
        <v>A7021426</v>
      </c>
      <c r="L2263" s="2" t="str">
        <f t="shared" si="239"/>
        <v>ITA</v>
      </c>
      <c r="M2263" s="2" t="str">
        <f t="shared" si="240"/>
        <v>zan pin SPA</v>
      </c>
      <c r="N2263" s="2" t="str">
        <f t="shared" si="241"/>
        <v/>
      </c>
      <c r="O2263" s="2">
        <v>10</v>
      </c>
      <c r="P2263" s="3">
        <v>35</v>
      </c>
      <c r="Q2263" s="3">
        <f t="shared" si="242"/>
        <v>350</v>
      </c>
      <c r="R2263" s="3" t="str">
        <f t="shared" si="243"/>
        <v>ITA-zan pin SPA-35</v>
      </c>
      <c r="S2263" s="3" t="str">
        <f t="shared" si="244"/>
        <v>021</v>
      </c>
    </row>
    <row r="2264" spans="1:19" ht="12.75" customHeight="1" x14ac:dyDescent="0.3">
      <c r="A2264" s="2">
        <v>2269</v>
      </c>
      <c r="B2264" s="2" t="s">
        <v>1082</v>
      </c>
      <c r="C2264" s="8" t="s">
        <v>8</v>
      </c>
      <c r="D2264" s="2" t="s">
        <v>44</v>
      </c>
      <c r="E2264" s="7" t="s">
        <v>10</v>
      </c>
      <c r="F2264" s="2">
        <v>0</v>
      </c>
      <c r="G2264" s="3">
        <v>23</v>
      </c>
      <c r="H2264" s="3" t="s">
        <v>10</v>
      </c>
      <c r="J2264" s="2">
        <v>2269</v>
      </c>
      <c r="K2264" s="2" t="str">
        <f t="shared" si="238"/>
        <v>A7021426</v>
      </c>
      <c r="L2264" s="2" t="str">
        <f t="shared" si="239"/>
        <v>ITA</v>
      </c>
      <c r="M2264" s="2" t="str">
        <f t="shared" si="240"/>
        <v>zan pin SPA</v>
      </c>
      <c r="N2264" s="2" t="str">
        <f t="shared" si="241"/>
        <v>terminato</v>
      </c>
      <c r="O2264" s="2">
        <v>0</v>
      </c>
      <c r="P2264" s="3">
        <v>23</v>
      </c>
      <c r="Q2264" s="3" t="str">
        <f t="shared" si="242"/>
        <v/>
      </c>
      <c r="R2264" s="3" t="str">
        <f t="shared" si="243"/>
        <v>ITA-zan pin SPA-23</v>
      </c>
      <c r="S2264" s="3" t="str">
        <f t="shared" si="244"/>
        <v>021</v>
      </c>
    </row>
    <row r="2265" spans="1:19" ht="12.75" customHeight="1" x14ac:dyDescent="0.3">
      <c r="A2265" s="2">
        <v>2270</v>
      </c>
      <c r="B2265" s="2" t="s">
        <v>1082</v>
      </c>
      <c r="C2265" s="8" t="s">
        <v>8</v>
      </c>
      <c r="D2265" s="2" t="s">
        <v>44</v>
      </c>
      <c r="F2265" s="2">
        <v>30</v>
      </c>
      <c r="G2265" s="3">
        <v>24</v>
      </c>
      <c r="H2265" s="3" t="str">
        <f>IF(E2265="","non terminato","terminato")</f>
        <v>non terminato</v>
      </c>
      <c r="J2265" s="2">
        <v>2270</v>
      </c>
      <c r="K2265" s="2" t="str">
        <f t="shared" si="238"/>
        <v>A7021426</v>
      </c>
      <c r="L2265" s="2" t="str">
        <f t="shared" si="239"/>
        <v>ITA</v>
      </c>
      <c r="M2265" s="2" t="str">
        <f t="shared" si="240"/>
        <v>zan pin SPA</v>
      </c>
      <c r="N2265" s="2" t="str">
        <f t="shared" si="241"/>
        <v/>
      </c>
      <c r="O2265" s="2">
        <v>30</v>
      </c>
      <c r="P2265" s="3">
        <v>24</v>
      </c>
      <c r="Q2265" s="3">
        <f t="shared" si="242"/>
        <v>720</v>
      </c>
      <c r="R2265" s="3" t="str">
        <f t="shared" si="243"/>
        <v>ITA-zan pin SPA-24</v>
      </c>
      <c r="S2265" s="3" t="str">
        <f t="shared" si="244"/>
        <v>021</v>
      </c>
    </row>
    <row r="2266" spans="1:19" ht="12.75" customHeight="1" x14ac:dyDescent="0.3">
      <c r="A2266" s="2">
        <v>2271</v>
      </c>
      <c r="B2266" s="2" t="s">
        <v>1083</v>
      </c>
      <c r="C2266" s="8" t="s">
        <v>8</v>
      </c>
      <c r="D2266" s="2" t="s">
        <v>44</v>
      </c>
      <c r="F2266" s="2">
        <v>30</v>
      </c>
      <c r="G2266" s="3">
        <v>20</v>
      </c>
      <c r="H2266" s="3" t="str">
        <f>IF(E2266="","non terminato","terminato")</f>
        <v>non terminato</v>
      </c>
      <c r="J2266" s="2">
        <v>2271</v>
      </c>
      <c r="K2266" s="2" t="str">
        <f t="shared" si="238"/>
        <v>D2087448</v>
      </c>
      <c r="L2266" s="2" t="str">
        <f t="shared" si="239"/>
        <v>ITA</v>
      </c>
      <c r="M2266" s="2" t="str">
        <f t="shared" si="240"/>
        <v>zan pin SPA</v>
      </c>
      <c r="N2266" s="2" t="str">
        <f t="shared" si="241"/>
        <v/>
      </c>
      <c r="O2266" s="2">
        <v>30</v>
      </c>
      <c r="P2266" s="3">
        <v>20</v>
      </c>
      <c r="Q2266" s="3">
        <f t="shared" si="242"/>
        <v>600</v>
      </c>
      <c r="R2266" s="3" t="str">
        <f t="shared" si="243"/>
        <v>ITA-zan pin SPA-20</v>
      </c>
      <c r="S2266" s="3" t="str">
        <f t="shared" si="244"/>
        <v>087</v>
      </c>
    </row>
    <row r="2267" spans="1:19" ht="12.75" customHeight="1" x14ac:dyDescent="0.3">
      <c r="A2267" s="2">
        <v>2272</v>
      </c>
      <c r="B2267" s="2" t="s">
        <v>1083</v>
      </c>
      <c r="C2267" s="8" t="s">
        <v>8</v>
      </c>
      <c r="D2267" s="2" t="s">
        <v>44</v>
      </c>
      <c r="F2267" s="2">
        <v>10</v>
      </c>
      <c r="G2267" s="3">
        <v>36</v>
      </c>
      <c r="H2267" s="3" t="str">
        <f>IF(E2267="","non terminato","terminato")</f>
        <v>non terminato</v>
      </c>
      <c r="J2267" s="2">
        <v>2272</v>
      </c>
      <c r="K2267" s="2" t="str">
        <f t="shared" si="238"/>
        <v>D2087448</v>
      </c>
      <c r="L2267" s="2" t="str">
        <f t="shared" si="239"/>
        <v>ITA</v>
      </c>
      <c r="M2267" s="2" t="str">
        <f t="shared" si="240"/>
        <v>zan pin SPA</v>
      </c>
      <c r="N2267" s="2" t="str">
        <f t="shared" si="241"/>
        <v/>
      </c>
      <c r="O2267" s="2">
        <v>10</v>
      </c>
      <c r="P2267" s="3">
        <v>36</v>
      </c>
      <c r="Q2267" s="3">
        <f t="shared" si="242"/>
        <v>360</v>
      </c>
      <c r="R2267" s="3" t="str">
        <f t="shared" si="243"/>
        <v>ITA-zan pin SPA-36</v>
      </c>
      <c r="S2267" s="3" t="str">
        <f t="shared" si="244"/>
        <v>087</v>
      </c>
    </row>
    <row r="2268" spans="1:19" ht="12.75" customHeight="1" x14ac:dyDescent="0.3">
      <c r="A2268" s="2">
        <v>2273</v>
      </c>
      <c r="B2268" s="2" t="s">
        <v>1083</v>
      </c>
      <c r="C2268" s="8" t="s">
        <v>8</v>
      </c>
      <c r="D2268" s="2" t="s">
        <v>44</v>
      </c>
      <c r="E2268" s="7" t="s">
        <v>10</v>
      </c>
      <c r="F2268" s="2">
        <v>0</v>
      </c>
      <c r="G2268" s="3">
        <v>11</v>
      </c>
      <c r="H2268" s="3" t="s">
        <v>10</v>
      </c>
      <c r="J2268" s="2">
        <v>2273</v>
      </c>
      <c r="K2268" s="2" t="str">
        <f t="shared" si="238"/>
        <v>D2087448</v>
      </c>
      <c r="L2268" s="2" t="str">
        <f t="shared" si="239"/>
        <v>ITA</v>
      </c>
      <c r="M2268" s="2" t="str">
        <f t="shared" si="240"/>
        <v>zan pin SPA</v>
      </c>
      <c r="N2268" s="2" t="str">
        <f t="shared" si="241"/>
        <v>terminato</v>
      </c>
      <c r="O2268" s="2">
        <v>0</v>
      </c>
      <c r="P2268" s="3">
        <v>11</v>
      </c>
      <c r="Q2268" s="3" t="str">
        <f t="shared" si="242"/>
        <v/>
      </c>
      <c r="R2268" s="3" t="str">
        <f t="shared" si="243"/>
        <v>ITA-zan pin SPA-11</v>
      </c>
      <c r="S2268" s="3" t="str">
        <f t="shared" si="244"/>
        <v>087</v>
      </c>
    </row>
    <row r="2269" spans="1:19" ht="12.75" customHeight="1" x14ac:dyDescent="0.3">
      <c r="A2269" s="2">
        <v>2274</v>
      </c>
      <c r="B2269" s="2" t="s">
        <v>1084</v>
      </c>
      <c r="C2269" s="8" t="s">
        <v>8</v>
      </c>
      <c r="D2269" s="2" t="s">
        <v>9</v>
      </c>
      <c r="E2269" s="7" t="s">
        <v>10</v>
      </c>
      <c r="F2269" s="2">
        <v>0</v>
      </c>
      <c r="G2269" s="3">
        <v>38</v>
      </c>
      <c r="H2269" s="3" t="s">
        <v>10</v>
      </c>
      <c r="J2269" s="2">
        <v>2274</v>
      </c>
      <c r="K2269" s="2" t="str">
        <f t="shared" si="238"/>
        <v>A3687444</v>
      </c>
      <c r="L2269" s="2" t="str">
        <f t="shared" si="239"/>
        <v>ITA</v>
      </c>
      <c r="M2269" s="2" t="str">
        <f t="shared" si="240"/>
        <v>SG</v>
      </c>
      <c r="N2269" s="2" t="str">
        <f t="shared" si="241"/>
        <v>terminato</v>
      </c>
      <c r="O2269" s="2">
        <v>0</v>
      </c>
      <c r="P2269" s="3">
        <v>38</v>
      </c>
      <c r="Q2269" s="3" t="str">
        <f t="shared" si="242"/>
        <v/>
      </c>
      <c r="R2269" s="3" t="str">
        <f t="shared" si="243"/>
        <v>ITA-SG-38</v>
      </c>
      <c r="S2269" s="3" t="str">
        <f t="shared" si="244"/>
        <v>687</v>
      </c>
    </row>
    <row r="2270" spans="1:19" ht="12.75" customHeight="1" x14ac:dyDescent="0.3">
      <c r="A2270" s="2">
        <v>2275</v>
      </c>
      <c r="B2270" s="2" t="s">
        <v>1084</v>
      </c>
      <c r="C2270" s="8" t="s">
        <v>8</v>
      </c>
      <c r="D2270" s="2" t="s">
        <v>9</v>
      </c>
      <c r="F2270" s="2">
        <v>10</v>
      </c>
      <c r="G2270" s="3">
        <v>33</v>
      </c>
      <c r="H2270" s="3" t="str">
        <f>IF(E2270="","non terminato","terminato")</f>
        <v>non terminato</v>
      </c>
      <c r="J2270" s="2">
        <v>2275</v>
      </c>
      <c r="K2270" s="2" t="str">
        <f t="shared" si="238"/>
        <v>A3687444</v>
      </c>
      <c r="L2270" s="2" t="str">
        <f t="shared" si="239"/>
        <v>ITA</v>
      </c>
      <c r="M2270" s="2" t="str">
        <f t="shared" si="240"/>
        <v>SG</v>
      </c>
      <c r="N2270" s="2" t="str">
        <f t="shared" si="241"/>
        <v/>
      </c>
      <c r="O2270" s="2">
        <v>10</v>
      </c>
      <c r="P2270" s="3">
        <v>33</v>
      </c>
      <c r="Q2270" s="3">
        <f t="shared" si="242"/>
        <v>330</v>
      </c>
      <c r="R2270" s="3" t="str">
        <f t="shared" si="243"/>
        <v>ITA-SG-33</v>
      </c>
      <c r="S2270" s="3" t="str">
        <f t="shared" si="244"/>
        <v>687</v>
      </c>
    </row>
    <row r="2271" spans="1:19" ht="12.75" customHeight="1" x14ac:dyDescent="0.3">
      <c r="A2271" s="2">
        <v>2276</v>
      </c>
      <c r="B2271" s="2" t="s">
        <v>1085</v>
      </c>
      <c r="C2271" s="8" t="s">
        <v>8</v>
      </c>
      <c r="D2271" s="2" t="s">
        <v>9</v>
      </c>
      <c r="F2271" s="2">
        <v>30</v>
      </c>
      <c r="G2271" s="3">
        <v>19</v>
      </c>
      <c r="H2271" s="3" t="str">
        <f>IF(E2271="","non terminato","terminato")</f>
        <v>non terminato</v>
      </c>
      <c r="J2271" s="2">
        <v>2276</v>
      </c>
      <c r="K2271" s="2" t="str">
        <f t="shared" si="238"/>
        <v>N0882807</v>
      </c>
      <c r="L2271" s="2" t="str">
        <f t="shared" si="239"/>
        <v>ITA</v>
      </c>
      <c r="M2271" s="2" t="str">
        <f t="shared" si="240"/>
        <v>SG</v>
      </c>
      <c r="N2271" s="2" t="str">
        <f t="shared" si="241"/>
        <v/>
      </c>
      <c r="O2271" s="2">
        <v>30</v>
      </c>
      <c r="P2271" s="3">
        <v>19</v>
      </c>
      <c r="Q2271" s="3">
        <f t="shared" si="242"/>
        <v>570</v>
      </c>
      <c r="R2271" s="3" t="str">
        <f t="shared" si="243"/>
        <v>ITA-SG-19</v>
      </c>
      <c r="S2271" s="3" t="str">
        <f t="shared" si="244"/>
        <v>882</v>
      </c>
    </row>
    <row r="2272" spans="1:19" ht="12.75" customHeight="1" x14ac:dyDescent="0.3">
      <c r="A2272" s="2">
        <v>2277</v>
      </c>
      <c r="B2272" s="2" t="s">
        <v>1085</v>
      </c>
      <c r="C2272" s="8" t="s">
        <v>8</v>
      </c>
      <c r="D2272" s="2" t="s">
        <v>9</v>
      </c>
      <c r="F2272" s="2">
        <v>10</v>
      </c>
      <c r="G2272" s="3">
        <v>35</v>
      </c>
      <c r="H2272" s="3" t="str">
        <f>IF(E2272="","non terminato","terminato")</f>
        <v>non terminato</v>
      </c>
      <c r="J2272" s="2">
        <v>2277</v>
      </c>
      <c r="K2272" s="2" t="str">
        <f t="shared" si="238"/>
        <v>N0882807</v>
      </c>
      <c r="L2272" s="2" t="str">
        <f t="shared" si="239"/>
        <v>ITA</v>
      </c>
      <c r="M2272" s="2" t="str">
        <f t="shared" si="240"/>
        <v>SG</v>
      </c>
      <c r="N2272" s="2" t="str">
        <f t="shared" si="241"/>
        <v/>
      </c>
      <c r="O2272" s="2">
        <v>10</v>
      </c>
      <c r="P2272" s="3">
        <v>35</v>
      </c>
      <c r="Q2272" s="3">
        <f t="shared" si="242"/>
        <v>350</v>
      </c>
      <c r="R2272" s="3" t="str">
        <f t="shared" si="243"/>
        <v>ITA-SG-35</v>
      </c>
      <c r="S2272" s="3" t="str">
        <f t="shared" si="244"/>
        <v>882</v>
      </c>
    </row>
    <row r="2273" spans="1:19" ht="12.75" customHeight="1" x14ac:dyDescent="0.3">
      <c r="A2273" s="2">
        <v>2278</v>
      </c>
      <c r="B2273" s="2" t="s">
        <v>1085</v>
      </c>
      <c r="C2273" s="8" t="s">
        <v>8</v>
      </c>
      <c r="D2273" s="2" t="s">
        <v>9</v>
      </c>
      <c r="E2273" s="7" t="s">
        <v>10</v>
      </c>
      <c r="F2273" s="2">
        <v>0</v>
      </c>
      <c r="G2273" s="3">
        <v>20</v>
      </c>
      <c r="H2273" s="3" t="s">
        <v>10</v>
      </c>
      <c r="J2273" s="2">
        <v>2278</v>
      </c>
      <c r="K2273" s="2" t="str">
        <f t="shared" si="238"/>
        <v>N0882807</v>
      </c>
      <c r="L2273" s="2" t="str">
        <f t="shared" si="239"/>
        <v>ITA</v>
      </c>
      <c r="M2273" s="2" t="str">
        <f t="shared" si="240"/>
        <v>SG</v>
      </c>
      <c r="N2273" s="2" t="str">
        <f t="shared" si="241"/>
        <v>terminato</v>
      </c>
      <c r="O2273" s="2">
        <v>0</v>
      </c>
      <c r="P2273" s="3">
        <v>20</v>
      </c>
      <c r="Q2273" s="3" t="str">
        <f t="shared" si="242"/>
        <v/>
      </c>
      <c r="R2273" s="3" t="str">
        <f t="shared" si="243"/>
        <v>ITA-SG-20</v>
      </c>
      <c r="S2273" s="3" t="str">
        <f t="shared" si="244"/>
        <v>882</v>
      </c>
    </row>
    <row r="2274" spans="1:19" ht="12.75" customHeight="1" x14ac:dyDescent="0.3">
      <c r="A2274" s="2">
        <v>2279</v>
      </c>
      <c r="B2274" s="2" t="s">
        <v>1086</v>
      </c>
      <c r="C2274" s="2" t="s">
        <v>13</v>
      </c>
      <c r="D2274" s="2" t="s">
        <v>20</v>
      </c>
      <c r="E2274" s="7" t="s">
        <v>10</v>
      </c>
      <c r="F2274" s="2">
        <v>0</v>
      </c>
      <c r="G2274" s="3">
        <v>12</v>
      </c>
      <c r="H2274" s="3" t="s">
        <v>10</v>
      </c>
      <c r="J2274" s="2">
        <v>2279</v>
      </c>
      <c r="K2274" s="2" t="str">
        <f t="shared" si="238"/>
        <v>S6331238</v>
      </c>
      <c r="L2274" s="2" t="str">
        <f t="shared" si="239"/>
        <v>EGY</v>
      </c>
      <c r="M2274" s="2" t="str">
        <f t="shared" si="240"/>
        <v>zan pin assuf S.A.E.</v>
      </c>
      <c r="N2274" s="2" t="str">
        <f t="shared" si="241"/>
        <v>terminato</v>
      </c>
      <c r="O2274" s="2">
        <v>0</v>
      </c>
      <c r="P2274" s="3">
        <v>12</v>
      </c>
      <c r="Q2274" s="3" t="str">
        <f t="shared" si="242"/>
        <v/>
      </c>
      <c r="R2274" s="3" t="str">
        <f t="shared" si="243"/>
        <v>EGY-zan pin assuf S.A.E.-12</v>
      </c>
      <c r="S2274" s="3" t="str">
        <f t="shared" si="244"/>
        <v>331</v>
      </c>
    </row>
    <row r="2275" spans="1:19" ht="12.75" customHeight="1" x14ac:dyDescent="0.3">
      <c r="A2275" s="2">
        <v>2280</v>
      </c>
      <c r="B2275" s="2" t="s">
        <v>1086</v>
      </c>
      <c r="C2275" s="2" t="s">
        <v>13</v>
      </c>
      <c r="D2275" s="2" t="s">
        <v>20</v>
      </c>
      <c r="F2275" s="2">
        <v>10</v>
      </c>
      <c r="G2275" s="3">
        <v>37</v>
      </c>
      <c r="H2275" s="3" t="str">
        <f>IF(E2275="","non terminato","terminato")</f>
        <v>non terminato</v>
      </c>
      <c r="J2275" s="2">
        <v>2280</v>
      </c>
      <c r="K2275" s="2" t="str">
        <f t="shared" si="238"/>
        <v>S6331238</v>
      </c>
      <c r="L2275" s="2" t="str">
        <f t="shared" si="239"/>
        <v>EGY</v>
      </c>
      <c r="M2275" s="2" t="str">
        <f t="shared" si="240"/>
        <v>zan pin assuf S.A.E.</v>
      </c>
      <c r="N2275" s="2" t="str">
        <f t="shared" si="241"/>
        <v/>
      </c>
      <c r="O2275" s="2">
        <v>10</v>
      </c>
      <c r="P2275" s="3">
        <v>37</v>
      </c>
      <c r="Q2275" s="3">
        <f t="shared" si="242"/>
        <v>370</v>
      </c>
      <c r="R2275" s="3" t="str">
        <f t="shared" si="243"/>
        <v>EGY-zan pin assuf S.A.E.-37</v>
      </c>
      <c r="S2275" s="3" t="str">
        <f t="shared" si="244"/>
        <v>331</v>
      </c>
    </row>
    <row r="2276" spans="1:19" ht="12.75" customHeight="1" x14ac:dyDescent="0.3">
      <c r="A2276" s="2">
        <v>2281</v>
      </c>
      <c r="B2276" s="2" t="s">
        <v>1086</v>
      </c>
      <c r="C2276" s="2" t="s">
        <v>13</v>
      </c>
      <c r="D2276" s="2" t="s">
        <v>20</v>
      </c>
      <c r="F2276" s="2">
        <v>20</v>
      </c>
      <c r="G2276" s="3">
        <v>36</v>
      </c>
      <c r="H2276" s="3" t="str">
        <f>IF(E2276="","non terminato","terminato")</f>
        <v>non terminato</v>
      </c>
      <c r="J2276" s="2">
        <v>2281</v>
      </c>
      <c r="K2276" s="2" t="str">
        <f t="shared" si="238"/>
        <v>S6331238</v>
      </c>
      <c r="L2276" s="2" t="str">
        <f t="shared" si="239"/>
        <v>EGY</v>
      </c>
      <c r="M2276" s="2" t="str">
        <f t="shared" si="240"/>
        <v>zan pin assuf S.A.E.</v>
      </c>
      <c r="N2276" s="2" t="str">
        <f t="shared" si="241"/>
        <v/>
      </c>
      <c r="O2276" s="2">
        <v>20</v>
      </c>
      <c r="P2276" s="3">
        <v>36</v>
      </c>
      <c r="Q2276" s="3">
        <f t="shared" si="242"/>
        <v>720</v>
      </c>
      <c r="R2276" s="3" t="str">
        <f t="shared" si="243"/>
        <v>EGY-zan pin assuf S.A.E.-36</v>
      </c>
      <c r="S2276" s="3" t="str">
        <f t="shared" si="244"/>
        <v>331</v>
      </c>
    </row>
    <row r="2277" spans="1:19" ht="12.75" customHeight="1" x14ac:dyDescent="0.3">
      <c r="A2277" s="2">
        <v>2282</v>
      </c>
      <c r="B2277" s="2" t="s">
        <v>1086</v>
      </c>
      <c r="C2277" s="2" t="s">
        <v>13</v>
      </c>
      <c r="D2277" s="2" t="s">
        <v>20</v>
      </c>
      <c r="F2277" s="2">
        <v>30</v>
      </c>
      <c r="G2277" s="3">
        <v>30</v>
      </c>
      <c r="H2277" s="3" t="str">
        <f>IF(E2277="","non terminato","terminato")</f>
        <v>non terminato</v>
      </c>
      <c r="J2277" s="2">
        <v>2282</v>
      </c>
      <c r="K2277" s="2" t="str">
        <f t="shared" si="238"/>
        <v>S6331238</v>
      </c>
      <c r="L2277" s="2" t="str">
        <f t="shared" si="239"/>
        <v>EGY</v>
      </c>
      <c r="M2277" s="2" t="str">
        <f t="shared" si="240"/>
        <v>zan pin assuf S.A.E.</v>
      </c>
      <c r="N2277" s="2" t="str">
        <f t="shared" si="241"/>
        <v/>
      </c>
      <c r="O2277" s="2">
        <v>30</v>
      </c>
      <c r="P2277" s="3">
        <v>30</v>
      </c>
      <c r="Q2277" s="3">
        <f t="shared" si="242"/>
        <v>900</v>
      </c>
      <c r="R2277" s="3" t="str">
        <f t="shared" si="243"/>
        <v>EGY-zan pin assuf S.A.E.-30</v>
      </c>
      <c r="S2277" s="3" t="str">
        <f t="shared" si="244"/>
        <v>331</v>
      </c>
    </row>
    <row r="2278" spans="1:19" ht="12.75" customHeight="1" x14ac:dyDescent="0.3">
      <c r="A2278" s="2">
        <v>2283</v>
      </c>
      <c r="B2278" s="2" t="s">
        <v>1087</v>
      </c>
      <c r="C2278" s="8" t="s">
        <v>8</v>
      </c>
      <c r="D2278" s="2" t="s">
        <v>44</v>
      </c>
      <c r="E2278" s="7" t="s">
        <v>10</v>
      </c>
      <c r="F2278" s="2">
        <v>0</v>
      </c>
      <c r="G2278" s="3">
        <v>10</v>
      </c>
      <c r="H2278" s="3" t="s">
        <v>10</v>
      </c>
      <c r="J2278" s="2">
        <v>2283</v>
      </c>
      <c r="K2278" s="2" t="str">
        <f t="shared" si="238"/>
        <v>A9831891</v>
      </c>
      <c r="L2278" s="2" t="str">
        <f t="shared" si="239"/>
        <v>ITA</v>
      </c>
      <c r="M2278" s="2" t="str">
        <f t="shared" si="240"/>
        <v>zan pin SPA</v>
      </c>
      <c r="N2278" s="2" t="str">
        <f t="shared" si="241"/>
        <v>terminato</v>
      </c>
      <c r="O2278" s="2">
        <v>0</v>
      </c>
      <c r="P2278" s="3">
        <v>10</v>
      </c>
      <c r="Q2278" s="3" t="str">
        <f t="shared" si="242"/>
        <v/>
      </c>
      <c r="R2278" s="3" t="str">
        <f t="shared" si="243"/>
        <v>ITA-zan pin SPA-10</v>
      </c>
      <c r="S2278" s="3" t="str">
        <f t="shared" si="244"/>
        <v>831</v>
      </c>
    </row>
    <row r="2279" spans="1:19" ht="12.75" customHeight="1" x14ac:dyDescent="0.3">
      <c r="A2279" s="2">
        <v>2284</v>
      </c>
      <c r="B2279" s="2" t="s">
        <v>1088</v>
      </c>
      <c r="C2279" s="2" t="s">
        <v>13</v>
      </c>
      <c r="D2279" s="2" t="s">
        <v>20</v>
      </c>
      <c r="F2279" s="2">
        <v>10</v>
      </c>
      <c r="G2279" s="3">
        <v>27</v>
      </c>
      <c r="H2279" s="3" t="str">
        <f>IF(E2279="","non terminato","terminato")</f>
        <v>non terminato</v>
      </c>
      <c r="J2279" s="2">
        <v>2284</v>
      </c>
      <c r="K2279" s="2" t="str">
        <f t="shared" si="238"/>
        <v>M2940141</v>
      </c>
      <c r="L2279" s="2" t="str">
        <f t="shared" si="239"/>
        <v>EGY</v>
      </c>
      <c r="M2279" s="2" t="str">
        <f t="shared" si="240"/>
        <v>zan pin assuf S.A.E.</v>
      </c>
      <c r="N2279" s="2" t="str">
        <f t="shared" si="241"/>
        <v/>
      </c>
      <c r="O2279" s="2">
        <v>10</v>
      </c>
      <c r="P2279" s="3">
        <v>27</v>
      </c>
      <c r="Q2279" s="3">
        <f t="shared" si="242"/>
        <v>270</v>
      </c>
      <c r="R2279" s="3" t="str">
        <f t="shared" si="243"/>
        <v>EGY-zan pin assuf S.A.E.-27</v>
      </c>
      <c r="S2279" s="3" t="str">
        <f t="shared" si="244"/>
        <v>940</v>
      </c>
    </row>
    <row r="2280" spans="1:19" ht="12.75" customHeight="1" x14ac:dyDescent="0.3">
      <c r="A2280" s="2">
        <v>2285</v>
      </c>
      <c r="B2280" s="2" t="s">
        <v>1088</v>
      </c>
      <c r="C2280" s="2" t="s">
        <v>13</v>
      </c>
      <c r="D2280" s="2" t="s">
        <v>20</v>
      </c>
      <c r="E2280" s="7" t="s">
        <v>10</v>
      </c>
      <c r="F2280" s="2">
        <v>0</v>
      </c>
      <c r="G2280" s="3">
        <v>31</v>
      </c>
      <c r="H2280" s="3" t="s">
        <v>10</v>
      </c>
      <c r="J2280" s="2">
        <v>2285</v>
      </c>
      <c r="K2280" s="2" t="str">
        <f t="shared" si="238"/>
        <v>M2940141</v>
      </c>
      <c r="L2280" s="2" t="str">
        <f t="shared" si="239"/>
        <v>EGY</v>
      </c>
      <c r="M2280" s="2" t="str">
        <f t="shared" si="240"/>
        <v>zan pin assuf S.A.E.</v>
      </c>
      <c r="N2280" s="2" t="str">
        <f t="shared" si="241"/>
        <v>terminato</v>
      </c>
      <c r="O2280" s="2">
        <v>0</v>
      </c>
      <c r="P2280" s="3">
        <v>31</v>
      </c>
      <c r="Q2280" s="3" t="str">
        <f t="shared" si="242"/>
        <v/>
      </c>
      <c r="R2280" s="3" t="str">
        <f t="shared" si="243"/>
        <v>EGY-zan pin assuf S.A.E.-31</v>
      </c>
      <c r="S2280" s="3" t="str">
        <f t="shared" si="244"/>
        <v>940</v>
      </c>
    </row>
    <row r="2281" spans="1:19" ht="12.75" customHeight="1" x14ac:dyDescent="0.3">
      <c r="A2281" s="2">
        <v>2286</v>
      </c>
      <c r="B2281" s="2" t="s">
        <v>1088</v>
      </c>
      <c r="C2281" s="2" t="s">
        <v>13</v>
      </c>
      <c r="D2281" s="2" t="s">
        <v>20</v>
      </c>
      <c r="F2281" s="2">
        <v>30</v>
      </c>
      <c r="G2281" s="3">
        <v>23</v>
      </c>
      <c r="H2281" s="3" t="str">
        <f>IF(E2281="","non terminato","terminato")</f>
        <v>non terminato</v>
      </c>
      <c r="J2281" s="2">
        <v>2286</v>
      </c>
      <c r="K2281" s="2" t="str">
        <f t="shared" si="238"/>
        <v>M2940141</v>
      </c>
      <c r="L2281" s="2" t="str">
        <f t="shared" si="239"/>
        <v>EGY</v>
      </c>
      <c r="M2281" s="2" t="str">
        <f t="shared" si="240"/>
        <v>zan pin assuf S.A.E.</v>
      </c>
      <c r="N2281" s="2" t="str">
        <f t="shared" si="241"/>
        <v/>
      </c>
      <c r="O2281" s="2">
        <v>30</v>
      </c>
      <c r="P2281" s="3">
        <v>23</v>
      </c>
      <c r="Q2281" s="3">
        <f t="shared" si="242"/>
        <v>690</v>
      </c>
      <c r="R2281" s="3" t="str">
        <f t="shared" si="243"/>
        <v>EGY-zan pin assuf S.A.E.-23</v>
      </c>
      <c r="S2281" s="3" t="str">
        <f t="shared" si="244"/>
        <v>940</v>
      </c>
    </row>
    <row r="2282" spans="1:19" ht="12.75" customHeight="1" x14ac:dyDescent="0.3">
      <c r="A2282" s="2">
        <v>2287</v>
      </c>
      <c r="B2282" s="2" t="s">
        <v>1089</v>
      </c>
      <c r="C2282" s="2" t="s">
        <v>13</v>
      </c>
      <c r="D2282" s="2" t="s">
        <v>20</v>
      </c>
      <c r="F2282" s="2">
        <v>10</v>
      </c>
      <c r="G2282" s="3">
        <v>39</v>
      </c>
      <c r="H2282" s="3" t="str">
        <f>IF(E2282="","non terminato","terminato")</f>
        <v>non terminato</v>
      </c>
      <c r="J2282" s="2">
        <v>2287</v>
      </c>
      <c r="K2282" s="2" t="str">
        <f t="shared" si="238"/>
        <v>M5644478</v>
      </c>
      <c r="L2282" s="2" t="str">
        <f t="shared" si="239"/>
        <v>EGY</v>
      </c>
      <c r="M2282" s="2" t="str">
        <f t="shared" si="240"/>
        <v>zan pin assuf S.A.E.</v>
      </c>
      <c r="N2282" s="2" t="str">
        <f t="shared" si="241"/>
        <v/>
      </c>
      <c r="O2282" s="2">
        <v>10</v>
      </c>
      <c r="P2282" s="3">
        <v>39</v>
      </c>
      <c r="Q2282" s="3">
        <f t="shared" si="242"/>
        <v>390</v>
      </c>
      <c r="R2282" s="3" t="str">
        <f t="shared" si="243"/>
        <v>EGY-zan pin assuf S.A.E.-39</v>
      </c>
      <c r="S2282" s="3" t="str">
        <f t="shared" si="244"/>
        <v>644</v>
      </c>
    </row>
    <row r="2283" spans="1:19" ht="12.75" customHeight="1" x14ac:dyDescent="0.3">
      <c r="A2283" s="2">
        <v>2288</v>
      </c>
      <c r="B2283" s="2" t="s">
        <v>1089</v>
      </c>
      <c r="C2283" s="2" t="s">
        <v>13</v>
      </c>
      <c r="D2283" s="2" t="s">
        <v>20</v>
      </c>
      <c r="F2283" s="2">
        <v>20</v>
      </c>
      <c r="G2283" s="3">
        <v>32</v>
      </c>
      <c r="H2283" s="3" t="str">
        <f>IF(E2283="","non terminato","terminato")</f>
        <v>non terminato</v>
      </c>
      <c r="J2283" s="2">
        <v>2288</v>
      </c>
      <c r="K2283" s="2" t="str">
        <f t="shared" si="238"/>
        <v>M5644478</v>
      </c>
      <c r="L2283" s="2" t="str">
        <f t="shared" si="239"/>
        <v>EGY</v>
      </c>
      <c r="M2283" s="2" t="str">
        <f t="shared" si="240"/>
        <v>zan pin assuf S.A.E.</v>
      </c>
      <c r="N2283" s="2" t="str">
        <f t="shared" si="241"/>
        <v/>
      </c>
      <c r="O2283" s="2">
        <v>20</v>
      </c>
      <c r="P2283" s="3">
        <v>32</v>
      </c>
      <c r="Q2283" s="3">
        <f t="shared" si="242"/>
        <v>640</v>
      </c>
      <c r="R2283" s="3" t="str">
        <f t="shared" si="243"/>
        <v>EGY-zan pin assuf S.A.E.-32</v>
      </c>
      <c r="S2283" s="3" t="str">
        <f t="shared" si="244"/>
        <v>644</v>
      </c>
    </row>
    <row r="2284" spans="1:19" ht="12.75" customHeight="1" x14ac:dyDescent="0.3">
      <c r="A2284" s="2">
        <v>2289</v>
      </c>
      <c r="B2284" s="2" t="s">
        <v>1089</v>
      </c>
      <c r="C2284" s="2" t="s">
        <v>13</v>
      </c>
      <c r="D2284" s="2" t="s">
        <v>20</v>
      </c>
      <c r="E2284" s="7" t="s">
        <v>10</v>
      </c>
      <c r="F2284" s="2">
        <v>0</v>
      </c>
      <c r="G2284" s="3">
        <v>35</v>
      </c>
      <c r="H2284" s="3" t="s">
        <v>10</v>
      </c>
      <c r="J2284" s="2">
        <v>2289</v>
      </c>
      <c r="K2284" s="2" t="str">
        <f t="shared" si="238"/>
        <v>M5644478</v>
      </c>
      <c r="L2284" s="2" t="str">
        <f t="shared" si="239"/>
        <v>EGY</v>
      </c>
      <c r="M2284" s="2" t="str">
        <f t="shared" si="240"/>
        <v>zan pin assuf S.A.E.</v>
      </c>
      <c r="N2284" s="2" t="str">
        <f t="shared" si="241"/>
        <v>terminato</v>
      </c>
      <c r="O2284" s="2">
        <v>0</v>
      </c>
      <c r="P2284" s="3">
        <v>35</v>
      </c>
      <c r="Q2284" s="3" t="str">
        <f t="shared" si="242"/>
        <v/>
      </c>
      <c r="R2284" s="3" t="str">
        <f t="shared" si="243"/>
        <v>EGY-zan pin assuf S.A.E.-35</v>
      </c>
      <c r="S2284" s="3" t="str">
        <f t="shared" si="244"/>
        <v>644</v>
      </c>
    </row>
    <row r="2285" spans="1:19" ht="12.75" customHeight="1" x14ac:dyDescent="0.3">
      <c r="A2285" s="2">
        <v>2290</v>
      </c>
      <c r="B2285" s="2" t="s">
        <v>1089</v>
      </c>
      <c r="C2285" s="2" t="s">
        <v>13</v>
      </c>
      <c r="D2285" s="2" t="s">
        <v>20</v>
      </c>
      <c r="F2285" s="2">
        <v>30</v>
      </c>
      <c r="G2285" s="3">
        <v>10</v>
      </c>
      <c r="H2285" s="3" t="str">
        <f>IF(E2285="","non terminato","terminato")</f>
        <v>non terminato</v>
      </c>
      <c r="J2285" s="2">
        <v>2290</v>
      </c>
      <c r="K2285" s="2" t="str">
        <f t="shared" si="238"/>
        <v>M5644478</v>
      </c>
      <c r="L2285" s="2" t="str">
        <f t="shared" si="239"/>
        <v>EGY</v>
      </c>
      <c r="M2285" s="2" t="str">
        <f t="shared" si="240"/>
        <v>zan pin assuf S.A.E.</v>
      </c>
      <c r="N2285" s="2" t="str">
        <f t="shared" si="241"/>
        <v/>
      </c>
      <c r="O2285" s="2">
        <v>30</v>
      </c>
      <c r="P2285" s="3">
        <v>10</v>
      </c>
      <c r="Q2285" s="3">
        <f t="shared" si="242"/>
        <v>300</v>
      </c>
      <c r="R2285" s="3" t="str">
        <f t="shared" si="243"/>
        <v>EGY-zan pin assuf S.A.E.-10</v>
      </c>
      <c r="S2285" s="3" t="str">
        <f t="shared" si="244"/>
        <v>644</v>
      </c>
    </row>
    <row r="2286" spans="1:19" ht="12.75" customHeight="1" x14ac:dyDescent="0.3">
      <c r="A2286" s="2">
        <v>2291</v>
      </c>
      <c r="B2286" s="2" t="s">
        <v>1090</v>
      </c>
      <c r="C2286" s="8" t="s">
        <v>8</v>
      </c>
      <c r="D2286" s="2" t="s">
        <v>33</v>
      </c>
      <c r="E2286" s="7" t="s">
        <v>10</v>
      </c>
      <c r="F2286" s="2">
        <v>0</v>
      </c>
      <c r="G2286" s="3">
        <v>40</v>
      </c>
      <c r="H2286" s="3" t="s">
        <v>10</v>
      </c>
      <c r="J2286" s="2">
        <v>2291</v>
      </c>
      <c r="K2286" s="2" t="str">
        <f t="shared" si="238"/>
        <v>S5269052</v>
      </c>
      <c r="L2286" s="2" t="str">
        <f t="shared" si="239"/>
        <v>ITA</v>
      </c>
      <c r="M2286" s="2" t="str">
        <f t="shared" si="240"/>
        <v>zan VETRI</v>
      </c>
      <c r="N2286" s="2" t="str">
        <f t="shared" si="241"/>
        <v>terminato</v>
      </c>
      <c r="O2286" s="2">
        <v>0</v>
      </c>
      <c r="P2286" s="3">
        <v>40</v>
      </c>
      <c r="Q2286" s="3" t="str">
        <f t="shared" si="242"/>
        <v/>
      </c>
      <c r="R2286" s="3" t="str">
        <f t="shared" si="243"/>
        <v>ITA-zan VETRI-40</v>
      </c>
      <c r="S2286" s="3" t="str">
        <f t="shared" si="244"/>
        <v>269</v>
      </c>
    </row>
    <row r="2287" spans="1:19" ht="12.75" customHeight="1" x14ac:dyDescent="0.3">
      <c r="A2287" s="2">
        <v>2292</v>
      </c>
      <c r="B2287" s="2" t="s">
        <v>1091</v>
      </c>
      <c r="C2287" s="8" t="s">
        <v>8</v>
      </c>
      <c r="D2287" s="2" t="s">
        <v>44</v>
      </c>
      <c r="E2287" s="7" t="s">
        <v>10</v>
      </c>
      <c r="F2287" s="2">
        <v>0</v>
      </c>
      <c r="G2287" s="3">
        <v>13</v>
      </c>
      <c r="H2287" s="3" t="s">
        <v>10</v>
      </c>
      <c r="J2287" s="2">
        <v>2292</v>
      </c>
      <c r="K2287" s="2" t="str">
        <f t="shared" si="238"/>
        <v>R7808023</v>
      </c>
      <c r="L2287" s="2" t="str">
        <f t="shared" si="239"/>
        <v>ITA</v>
      </c>
      <c r="M2287" s="2" t="str">
        <f t="shared" si="240"/>
        <v>zan pin SPA</v>
      </c>
      <c r="N2287" s="2" t="str">
        <f t="shared" si="241"/>
        <v>terminato</v>
      </c>
      <c r="O2287" s="2">
        <v>0</v>
      </c>
      <c r="P2287" s="3">
        <v>13</v>
      </c>
      <c r="Q2287" s="3" t="str">
        <f t="shared" si="242"/>
        <v/>
      </c>
      <c r="R2287" s="3" t="str">
        <f t="shared" si="243"/>
        <v>ITA-zan pin SPA-13</v>
      </c>
      <c r="S2287" s="3" t="str">
        <f t="shared" si="244"/>
        <v>808</v>
      </c>
    </row>
    <row r="2288" spans="1:19" ht="12.75" customHeight="1" x14ac:dyDescent="0.3">
      <c r="A2288" s="2">
        <v>2293</v>
      </c>
      <c r="B2288" s="2" t="s">
        <v>1091</v>
      </c>
      <c r="C2288" s="8" t="s">
        <v>8</v>
      </c>
      <c r="D2288" s="2" t="s">
        <v>44</v>
      </c>
      <c r="F2288" s="2">
        <v>10</v>
      </c>
      <c r="G2288" s="3">
        <v>34</v>
      </c>
      <c r="H2288" s="3" t="str">
        <f>IF(E2288="","non terminato","terminato")</f>
        <v>non terminato</v>
      </c>
      <c r="J2288" s="2">
        <v>2293</v>
      </c>
      <c r="K2288" s="2" t="str">
        <f t="shared" si="238"/>
        <v>R7808023</v>
      </c>
      <c r="L2288" s="2" t="str">
        <f t="shared" si="239"/>
        <v>ITA</v>
      </c>
      <c r="M2288" s="2" t="str">
        <f t="shared" si="240"/>
        <v>zan pin SPA</v>
      </c>
      <c r="N2288" s="2" t="str">
        <f t="shared" si="241"/>
        <v/>
      </c>
      <c r="O2288" s="2">
        <v>10</v>
      </c>
      <c r="P2288" s="3">
        <v>34</v>
      </c>
      <c r="Q2288" s="3">
        <f t="shared" si="242"/>
        <v>340</v>
      </c>
      <c r="R2288" s="3" t="str">
        <f t="shared" si="243"/>
        <v>ITA-zan pin SPA-34</v>
      </c>
      <c r="S2288" s="3" t="str">
        <f t="shared" si="244"/>
        <v>808</v>
      </c>
    </row>
    <row r="2289" spans="1:19" ht="12.75" customHeight="1" x14ac:dyDescent="0.3">
      <c r="A2289" s="2">
        <v>2294</v>
      </c>
      <c r="B2289" s="2" t="s">
        <v>1091</v>
      </c>
      <c r="C2289" s="8" t="s">
        <v>8</v>
      </c>
      <c r="D2289" s="2" t="s">
        <v>44</v>
      </c>
      <c r="F2289" s="2">
        <v>30</v>
      </c>
      <c r="G2289" s="3">
        <v>21</v>
      </c>
      <c r="H2289" s="3" t="str">
        <f>IF(E2289="","non terminato","terminato")</f>
        <v>non terminato</v>
      </c>
      <c r="J2289" s="2">
        <v>2294</v>
      </c>
      <c r="K2289" s="2" t="str">
        <f t="shared" si="238"/>
        <v>R7808023</v>
      </c>
      <c r="L2289" s="2" t="str">
        <f t="shared" si="239"/>
        <v>ITA</v>
      </c>
      <c r="M2289" s="2" t="str">
        <f t="shared" si="240"/>
        <v>zan pin SPA</v>
      </c>
      <c r="N2289" s="2" t="str">
        <f t="shared" si="241"/>
        <v/>
      </c>
      <c r="O2289" s="2">
        <v>30</v>
      </c>
      <c r="P2289" s="3">
        <v>21</v>
      </c>
      <c r="Q2289" s="3">
        <f t="shared" si="242"/>
        <v>630</v>
      </c>
      <c r="R2289" s="3" t="str">
        <f t="shared" si="243"/>
        <v>ITA-zan pin SPA-21</v>
      </c>
      <c r="S2289" s="3" t="str">
        <f t="shared" si="244"/>
        <v>808</v>
      </c>
    </row>
    <row r="2290" spans="1:19" ht="12.75" customHeight="1" x14ac:dyDescent="0.3">
      <c r="A2290" s="2">
        <v>2295</v>
      </c>
      <c r="B2290" s="2" t="s">
        <v>1092</v>
      </c>
      <c r="C2290" s="8" t="s">
        <v>8</v>
      </c>
      <c r="D2290" s="2" t="s">
        <v>9</v>
      </c>
      <c r="F2290" s="2">
        <v>10</v>
      </c>
      <c r="G2290" s="3">
        <v>31</v>
      </c>
      <c r="H2290" s="3" t="str">
        <f>IF(E2290="","non terminato","terminato")</f>
        <v>non terminato</v>
      </c>
      <c r="J2290" s="2">
        <v>2295</v>
      </c>
      <c r="K2290" s="2" t="str">
        <f t="shared" si="238"/>
        <v>L9228958</v>
      </c>
      <c r="L2290" s="2" t="str">
        <f t="shared" si="239"/>
        <v>ITA</v>
      </c>
      <c r="M2290" s="2" t="str">
        <f t="shared" si="240"/>
        <v>SG</v>
      </c>
      <c r="N2290" s="2" t="str">
        <f t="shared" si="241"/>
        <v/>
      </c>
      <c r="O2290" s="2">
        <v>10</v>
      </c>
      <c r="P2290" s="3">
        <v>31</v>
      </c>
      <c r="Q2290" s="3">
        <f t="shared" si="242"/>
        <v>310</v>
      </c>
      <c r="R2290" s="3" t="str">
        <f t="shared" si="243"/>
        <v>ITA-SG-31</v>
      </c>
      <c r="S2290" s="3" t="str">
        <f t="shared" si="244"/>
        <v>228</v>
      </c>
    </row>
    <row r="2291" spans="1:19" ht="12.75" customHeight="1" x14ac:dyDescent="0.3">
      <c r="A2291" s="2">
        <v>2296</v>
      </c>
      <c r="B2291" s="2" t="s">
        <v>1093</v>
      </c>
      <c r="C2291" s="8" t="s">
        <v>8</v>
      </c>
      <c r="D2291" s="2" t="s">
        <v>9</v>
      </c>
      <c r="F2291" s="2">
        <v>10</v>
      </c>
      <c r="G2291" s="3">
        <v>32</v>
      </c>
      <c r="H2291" s="3" t="str">
        <f>IF(E2291="","non terminato","terminato")</f>
        <v>non terminato</v>
      </c>
      <c r="J2291" s="2">
        <v>2296</v>
      </c>
      <c r="K2291" s="2" t="str">
        <f t="shared" si="238"/>
        <v>G4741964</v>
      </c>
      <c r="L2291" s="2" t="str">
        <f t="shared" si="239"/>
        <v>ITA</v>
      </c>
      <c r="M2291" s="2" t="str">
        <f t="shared" si="240"/>
        <v>SG</v>
      </c>
      <c r="N2291" s="2" t="str">
        <f t="shared" si="241"/>
        <v/>
      </c>
      <c r="O2291" s="2">
        <v>10</v>
      </c>
      <c r="P2291" s="3">
        <v>32</v>
      </c>
      <c r="Q2291" s="3">
        <f t="shared" si="242"/>
        <v>320</v>
      </c>
      <c r="R2291" s="3" t="str">
        <f t="shared" si="243"/>
        <v>ITA-SG-32</v>
      </c>
      <c r="S2291" s="3" t="str">
        <f t="shared" si="244"/>
        <v>741</v>
      </c>
    </row>
    <row r="2292" spans="1:19" ht="12.75" customHeight="1" x14ac:dyDescent="0.3">
      <c r="A2292" s="2">
        <v>2297</v>
      </c>
      <c r="B2292" s="2" t="s">
        <v>1094</v>
      </c>
      <c r="C2292" s="8" t="s">
        <v>8</v>
      </c>
      <c r="D2292" s="2" t="s">
        <v>94</v>
      </c>
      <c r="F2292" s="2">
        <v>30</v>
      </c>
      <c r="G2292" s="3">
        <v>37</v>
      </c>
      <c r="H2292" s="3" t="str">
        <f>IF(E2292="","non terminato","terminato")</f>
        <v>non terminato</v>
      </c>
      <c r="J2292" s="2">
        <v>2297</v>
      </c>
      <c r="K2292" s="2" t="str">
        <f t="shared" si="238"/>
        <v>C0466391</v>
      </c>
      <c r="L2292" s="2" t="str">
        <f t="shared" si="239"/>
        <v>ITA</v>
      </c>
      <c r="M2292" s="2" t="str">
        <f t="shared" si="240"/>
        <v>zan SPA</v>
      </c>
      <c r="N2292" s="2" t="str">
        <f t="shared" si="241"/>
        <v/>
      </c>
      <c r="O2292" s="2">
        <v>30</v>
      </c>
      <c r="P2292" s="3">
        <v>37</v>
      </c>
      <c r="Q2292" s="3">
        <f t="shared" si="242"/>
        <v>1110</v>
      </c>
      <c r="R2292" s="3" t="str">
        <f t="shared" si="243"/>
        <v>ITA-zan SPA-37</v>
      </c>
      <c r="S2292" s="3" t="str">
        <f t="shared" si="244"/>
        <v>466</v>
      </c>
    </row>
    <row r="2293" spans="1:19" ht="12.75" customHeight="1" x14ac:dyDescent="0.3">
      <c r="A2293" s="2">
        <v>2298</v>
      </c>
      <c r="B2293" s="2" t="s">
        <v>1094</v>
      </c>
      <c r="C2293" s="8" t="s">
        <v>8</v>
      </c>
      <c r="D2293" s="2" t="s">
        <v>94</v>
      </c>
      <c r="E2293" s="7" t="s">
        <v>10</v>
      </c>
      <c r="F2293" s="2">
        <v>0</v>
      </c>
      <c r="G2293" s="3">
        <v>16</v>
      </c>
      <c r="H2293" s="3" t="s">
        <v>10</v>
      </c>
      <c r="J2293" s="2">
        <v>2298</v>
      </c>
      <c r="K2293" s="2" t="str">
        <f t="shared" si="238"/>
        <v>C0466391</v>
      </c>
      <c r="L2293" s="2" t="str">
        <f t="shared" si="239"/>
        <v>ITA</v>
      </c>
      <c r="M2293" s="2" t="str">
        <f t="shared" si="240"/>
        <v>zan SPA</v>
      </c>
      <c r="N2293" s="2" t="str">
        <f t="shared" si="241"/>
        <v>terminato</v>
      </c>
      <c r="O2293" s="2">
        <v>0</v>
      </c>
      <c r="P2293" s="3">
        <v>16</v>
      </c>
      <c r="Q2293" s="3" t="str">
        <f t="shared" si="242"/>
        <v/>
      </c>
      <c r="R2293" s="3" t="str">
        <f t="shared" si="243"/>
        <v>ITA-zan SPA-16</v>
      </c>
      <c r="S2293" s="3" t="str">
        <f t="shared" si="244"/>
        <v>466</v>
      </c>
    </row>
    <row r="2294" spans="1:19" ht="12.75" customHeight="1" x14ac:dyDescent="0.3">
      <c r="A2294" s="2">
        <v>2299</v>
      </c>
      <c r="B2294" s="2" t="s">
        <v>1094</v>
      </c>
      <c r="C2294" s="8" t="s">
        <v>8</v>
      </c>
      <c r="D2294" s="2" t="s">
        <v>94</v>
      </c>
      <c r="F2294" s="2">
        <v>10</v>
      </c>
      <c r="G2294" s="3">
        <v>21</v>
      </c>
      <c r="H2294" s="3" t="str">
        <f>IF(E2294="","non terminato","terminato")</f>
        <v>non terminato</v>
      </c>
      <c r="J2294" s="2">
        <v>2299</v>
      </c>
      <c r="K2294" s="2" t="str">
        <f t="shared" si="238"/>
        <v>C0466391</v>
      </c>
      <c r="L2294" s="2" t="str">
        <f t="shared" si="239"/>
        <v>ITA</v>
      </c>
      <c r="M2294" s="2" t="str">
        <f t="shared" si="240"/>
        <v>zan SPA</v>
      </c>
      <c r="N2294" s="2" t="str">
        <f t="shared" si="241"/>
        <v/>
      </c>
      <c r="O2294" s="2">
        <v>10</v>
      </c>
      <c r="P2294" s="3">
        <v>21</v>
      </c>
      <c r="Q2294" s="3">
        <f t="shared" si="242"/>
        <v>210</v>
      </c>
      <c r="R2294" s="3" t="str">
        <f t="shared" si="243"/>
        <v>ITA-zan SPA-21</v>
      </c>
      <c r="S2294" s="3" t="str">
        <f t="shared" si="244"/>
        <v>466</v>
      </c>
    </row>
    <row r="2295" spans="1:19" ht="12.75" customHeight="1" x14ac:dyDescent="0.3">
      <c r="A2295" s="2">
        <v>2300</v>
      </c>
      <c r="B2295" s="2" t="s">
        <v>1095</v>
      </c>
      <c r="C2295" s="8" t="s">
        <v>8</v>
      </c>
      <c r="D2295" s="2" t="s">
        <v>51</v>
      </c>
      <c r="E2295" s="7" t="s">
        <v>10</v>
      </c>
      <c r="F2295" s="2">
        <v>0</v>
      </c>
      <c r="G2295" s="3">
        <v>38</v>
      </c>
      <c r="H2295" s="3" t="s">
        <v>10</v>
      </c>
      <c r="J2295" s="2">
        <v>2300</v>
      </c>
      <c r="K2295" s="2" t="str">
        <f t="shared" si="238"/>
        <v>P6412294</v>
      </c>
      <c r="L2295" s="2" t="str">
        <f t="shared" si="239"/>
        <v>ITA</v>
      </c>
      <c r="M2295" s="2" t="str">
        <f t="shared" si="240"/>
        <v>zan S.R.L.</v>
      </c>
      <c r="N2295" s="2" t="str">
        <f t="shared" si="241"/>
        <v>terminato</v>
      </c>
      <c r="O2295" s="2">
        <v>0</v>
      </c>
      <c r="P2295" s="3">
        <v>38</v>
      </c>
      <c r="Q2295" s="3" t="str">
        <f t="shared" si="242"/>
        <v/>
      </c>
      <c r="R2295" s="3" t="str">
        <f t="shared" si="243"/>
        <v>ITA-zan S.R.L.-38</v>
      </c>
      <c r="S2295" s="3" t="str">
        <f t="shared" si="244"/>
        <v>412</v>
      </c>
    </row>
    <row r="2296" spans="1:19" ht="12.75" customHeight="1" x14ac:dyDescent="0.3">
      <c r="A2296" s="2">
        <v>2301</v>
      </c>
      <c r="B2296" s="2" t="s">
        <v>1095</v>
      </c>
      <c r="C2296" s="8" t="s">
        <v>8</v>
      </c>
      <c r="D2296" s="2" t="s">
        <v>51</v>
      </c>
      <c r="F2296" s="2">
        <v>30</v>
      </c>
      <c r="G2296" s="3">
        <v>29</v>
      </c>
      <c r="H2296" s="3" t="str">
        <f>IF(E2296="","non terminato","terminato")</f>
        <v>non terminato</v>
      </c>
      <c r="J2296" s="2">
        <v>2301</v>
      </c>
      <c r="K2296" s="2" t="str">
        <f t="shared" si="238"/>
        <v>P6412294</v>
      </c>
      <c r="L2296" s="2" t="str">
        <f t="shared" si="239"/>
        <v>ITA</v>
      </c>
      <c r="M2296" s="2" t="str">
        <f t="shared" si="240"/>
        <v>zan S.R.L.</v>
      </c>
      <c r="N2296" s="2" t="str">
        <f t="shared" si="241"/>
        <v/>
      </c>
      <c r="O2296" s="2">
        <v>30</v>
      </c>
      <c r="P2296" s="3">
        <v>29</v>
      </c>
      <c r="Q2296" s="3">
        <f t="shared" si="242"/>
        <v>870</v>
      </c>
      <c r="R2296" s="3" t="str">
        <f t="shared" si="243"/>
        <v>ITA-zan S.R.L.-29</v>
      </c>
      <c r="S2296" s="3" t="str">
        <f t="shared" si="244"/>
        <v>412</v>
      </c>
    </row>
    <row r="2297" spans="1:19" ht="12.75" customHeight="1" x14ac:dyDescent="0.3">
      <c r="A2297" s="2">
        <v>2302</v>
      </c>
      <c r="B2297" s="2" t="s">
        <v>1095</v>
      </c>
      <c r="C2297" s="8" t="s">
        <v>8</v>
      </c>
      <c r="D2297" s="2" t="s">
        <v>51</v>
      </c>
      <c r="F2297" s="2">
        <v>10</v>
      </c>
      <c r="G2297" s="3">
        <v>18</v>
      </c>
      <c r="H2297" s="3" t="str">
        <f>IF(E2297="","non terminato","terminato")</f>
        <v>non terminato</v>
      </c>
      <c r="J2297" s="2">
        <v>2302</v>
      </c>
      <c r="K2297" s="2" t="str">
        <f t="shared" si="238"/>
        <v>P6412294</v>
      </c>
      <c r="L2297" s="2" t="str">
        <f t="shared" si="239"/>
        <v>ITA</v>
      </c>
      <c r="M2297" s="2" t="str">
        <f t="shared" si="240"/>
        <v>zan S.R.L.</v>
      </c>
      <c r="N2297" s="2" t="str">
        <f t="shared" si="241"/>
        <v/>
      </c>
      <c r="O2297" s="2">
        <v>10</v>
      </c>
      <c r="P2297" s="3">
        <v>18</v>
      </c>
      <c r="Q2297" s="3">
        <f t="shared" si="242"/>
        <v>180</v>
      </c>
      <c r="R2297" s="3" t="str">
        <f t="shared" si="243"/>
        <v>ITA-zan S.R.L.-18</v>
      </c>
      <c r="S2297" s="3" t="str">
        <f t="shared" si="244"/>
        <v>412</v>
      </c>
    </row>
    <row r="2298" spans="1:19" ht="12.75" customHeight="1" x14ac:dyDescent="0.3">
      <c r="A2298" s="2">
        <v>2303</v>
      </c>
      <c r="B2298" s="2" t="s">
        <v>1096</v>
      </c>
      <c r="C2298" s="8" t="s">
        <v>8</v>
      </c>
      <c r="D2298" s="2" t="s">
        <v>51</v>
      </c>
      <c r="E2298" s="7" t="s">
        <v>10</v>
      </c>
      <c r="F2298" s="2">
        <v>0</v>
      </c>
      <c r="G2298" s="3">
        <v>23</v>
      </c>
      <c r="H2298" s="3" t="s">
        <v>10</v>
      </c>
      <c r="J2298" s="2">
        <v>2303</v>
      </c>
      <c r="K2298" s="2" t="str">
        <f t="shared" si="238"/>
        <v>M5791997</v>
      </c>
      <c r="L2298" s="2" t="str">
        <f t="shared" si="239"/>
        <v>ITA</v>
      </c>
      <c r="M2298" s="2" t="str">
        <f t="shared" si="240"/>
        <v>zan S.R.L.</v>
      </c>
      <c r="N2298" s="2" t="str">
        <f t="shared" si="241"/>
        <v>terminato</v>
      </c>
      <c r="O2298" s="2">
        <v>0</v>
      </c>
      <c r="P2298" s="3">
        <v>23</v>
      </c>
      <c r="Q2298" s="3" t="str">
        <f t="shared" si="242"/>
        <v/>
      </c>
      <c r="R2298" s="3" t="str">
        <f t="shared" si="243"/>
        <v>ITA-zan S.R.L.-23</v>
      </c>
      <c r="S2298" s="3" t="str">
        <f t="shared" si="244"/>
        <v>791</v>
      </c>
    </row>
    <row r="2299" spans="1:19" ht="12.75" customHeight="1" x14ac:dyDescent="0.3">
      <c r="A2299" s="2">
        <v>2304</v>
      </c>
      <c r="B2299" s="2" t="s">
        <v>1096</v>
      </c>
      <c r="C2299" s="8" t="s">
        <v>8</v>
      </c>
      <c r="D2299" s="2" t="s">
        <v>51</v>
      </c>
      <c r="F2299" s="2">
        <v>30</v>
      </c>
      <c r="G2299" s="3">
        <v>40</v>
      </c>
      <c r="H2299" s="3" t="str">
        <f>IF(E2299="","non terminato","terminato")</f>
        <v>non terminato</v>
      </c>
      <c r="J2299" s="2">
        <v>2304</v>
      </c>
      <c r="K2299" s="2" t="str">
        <f t="shared" si="238"/>
        <v>M5791997</v>
      </c>
      <c r="L2299" s="2" t="str">
        <f t="shared" si="239"/>
        <v>ITA</v>
      </c>
      <c r="M2299" s="2" t="str">
        <f t="shared" si="240"/>
        <v>zan S.R.L.</v>
      </c>
      <c r="N2299" s="2" t="str">
        <f t="shared" si="241"/>
        <v/>
      </c>
      <c r="O2299" s="2">
        <v>30</v>
      </c>
      <c r="P2299" s="3">
        <v>40</v>
      </c>
      <c r="Q2299" s="3">
        <f t="shared" si="242"/>
        <v>1200</v>
      </c>
      <c r="R2299" s="3" t="str">
        <f t="shared" si="243"/>
        <v>ITA-zan S.R.L.-40</v>
      </c>
      <c r="S2299" s="3" t="str">
        <f t="shared" si="244"/>
        <v>791</v>
      </c>
    </row>
    <row r="2300" spans="1:19" ht="12.75" customHeight="1" x14ac:dyDescent="0.3">
      <c r="A2300" s="2">
        <v>2305</v>
      </c>
      <c r="B2300" s="2" t="s">
        <v>1097</v>
      </c>
      <c r="C2300" s="8" t="s">
        <v>8</v>
      </c>
      <c r="D2300" s="2" t="s">
        <v>51</v>
      </c>
      <c r="E2300" s="7" t="s">
        <v>10</v>
      </c>
      <c r="F2300" s="2">
        <v>0</v>
      </c>
      <c r="G2300" s="3">
        <v>33</v>
      </c>
      <c r="H2300" s="3" t="s">
        <v>10</v>
      </c>
      <c r="J2300" s="2">
        <v>2305</v>
      </c>
      <c r="K2300" s="2" t="str">
        <f t="shared" si="238"/>
        <v>A3919784</v>
      </c>
      <c r="L2300" s="2" t="str">
        <f t="shared" si="239"/>
        <v>ITA</v>
      </c>
      <c r="M2300" s="2" t="str">
        <f t="shared" si="240"/>
        <v>zan S.R.L.</v>
      </c>
      <c r="N2300" s="2" t="str">
        <f t="shared" si="241"/>
        <v>terminato</v>
      </c>
      <c r="O2300" s="2">
        <v>0</v>
      </c>
      <c r="P2300" s="3">
        <v>33</v>
      </c>
      <c r="Q2300" s="3" t="str">
        <f t="shared" si="242"/>
        <v/>
      </c>
      <c r="R2300" s="3" t="str">
        <f t="shared" si="243"/>
        <v>ITA-zan S.R.L.-33</v>
      </c>
      <c r="S2300" s="3" t="str">
        <f t="shared" si="244"/>
        <v>919</v>
      </c>
    </row>
    <row r="2301" spans="1:19" ht="12.75" customHeight="1" x14ac:dyDescent="0.3">
      <c r="A2301" s="2">
        <v>2306</v>
      </c>
      <c r="B2301" s="2" t="s">
        <v>1097</v>
      </c>
      <c r="C2301" s="8" t="s">
        <v>8</v>
      </c>
      <c r="D2301" s="2" t="s">
        <v>51</v>
      </c>
      <c r="F2301" s="2">
        <v>10</v>
      </c>
      <c r="G2301" s="3">
        <v>35</v>
      </c>
      <c r="H2301" s="3" t="str">
        <f>IF(E2301="","non terminato","terminato")</f>
        <v>non terminato</v>
      </c>
      <c r="J2301" s="2">
        <v>2306</v>
      </c>
      <c r="K2301" s="2" t="str">
        <f t="shared" si="238"/>
        <v>A3919784</v>
      </c>
      <c r="L2301" s="2" t="str">
        <f t="shared" si="239"/>
        <v>ITA</v>
      </c>
      <c r="M2301" s="2" t="str">
        <f t="shared" si="240"/>
        <v>zan S.R.L.</v>
      </c>
      <c r="N2301" s="2" t="str">
        <f t="shared" si="241"/>
        <v/>
      </c>
      <c r="O2301" s="2">
        <v>10</v>
      </c>
      <c r="P2301" s="3">
        <v>35</v>
      </c>
      <c r="Q2301" s="3">
        <f t="shared" si="242"/>
        <v>350</v>
      </c>
      <c r="R2301" s="3" t="str">
        <f t="shared" si="243"/>
        <v>ITA-zan S.R.L.-35</v>
      </c>
      <c r="S2301" s="3" t="str">
        <f t="shared" si="244"/>
        <v>919</v>
      </c>
    </row>
    <row r="2302" spans="1:19" ht="12.75" customHeight="1" x14ac:dyDescent="0.3">
      <c r="A2302" s="2">
        <v>2307</v>
      </c>
      <c r="B2302" s="2" t="s">
        <v>1097</v>
      </c>
      <c r="C2302" s="8" t="s">
        <v>8</v>
      </c>
      <c r="D2302" s="2" t="s">
        <v>51</v>
      </c>
      <c r="F2302" s="2">
        <v>20</v>
      </c>
      <c r="G2302" s="3">
        <v>10</v>
      </c>
      <c r="H2302" s="3" t="str">
        <f>IF(E2302="","non terminato","terminato")</f>
        <v>non terminato</v>
      </c>
      <c r="J2302" s="2">
        <v>2307</v>
      </c>
      <c r="K2302" s="2" t="str">
        <f t="shared" si="238"/>
        <v>A3919784</v>
      </c>
      <c r="L2302" s="2" t="str">
        <f t="shared" si="239"/>
        <v>ITA</v>
      </c>
      <c r="M2302" s="2" t="str">
        <f t="shared" si="240"/>
        <v>zan S.R.L.</v>
      </c>
      <c r="N2302" s="2" t="str">
        <f t="shared" si="241"/>
        <v/>
      </c>
      <c r="O2302" s="2">
        <v>20</v>
      </c>
      <c r="P2302" s="3">
        <v>10</v>
      </c>
      <c r="Q2302" s="3">
        <f t="shared" si="242"/>
        <v>200</v>
      </c>
      <c r="R2302" s="3" t="str">
        <f t="shared" si="243"/>
        <v>ITA-zan S.R.L.-10</v>
      </c>
      <c r="S2302" s="3" t="str">
        <f t="shared" si="244"/>
        <v>919</v>
      </c>
    </row>
    <row r="2303" spans="1:19" ht="12.75" customHeight="1" x14ac:dyDescent="0.3">
      <c r="A2303" s="2">
        <v>2308</v>
      </c>
      <c r="B2303" s="2" t="s">
        <v>1097</v>
      </c>
      <c r="C2303" s="8" t="s">
        <v>8</v>
      </c>
      <c r="D2303" s="2" t="s">
        <v>51</v>
      </c>
      <c r="F2303" s="2">
        <v>30</v>
      </c>
      <c r="G2303" s="3">
        <v>13</v>
      </c>
      <c r="H2303" s="3" t="str">
        <f>IF(E2303="","non terminato","terminato")</f>
        <v>non terminato</v>
      </c>
      <c r="J2303" s="2">
        <v>2308</v>
      </c>
      <c r="K2303" s="2" t="str">
        <f t="shared" si="238"/>
        <v>A3919784</v>
      </c>
      <c r="L2303" s="2" t="str">
        <f t="shared" si="239"/>
        <v>ITA</v>
      </c>
      <c r="M2303" s="2" t="str">
        <f t="shared" si="240"/>
        <v>zan S.R.L.</v>
      </c>
      <c r="N2303" s="2" t="str">
        <f t="shared" si="241"/>
        <v/>
      </c>
      <c r="O2303" s="2">
        <v>30</v>
      </c>
      <c r="P2303" s="3">
        <v>13</v>
      </c>
      <c r="Q2303" s="3">
        <f t="shared" si="242"/>
        <v>390</v>
      </c>
      <c r="R2303" s="3" t="str">
        <f t="shared" si="243"/>
        <v>ITA-zan S.R.L.-13</v>
      </c>
      <c r="S2303" s="3" t="str">
        <f t="shared" si="244"/>
        <v>919</v>
      </c>
    </row>
    <row r="2304" spans="1:19" ht="12.75" customHeight="1" x14ac:dyDescent="0.3">
      <c r="A2304" s="2">
        <v>2309</v>
      </c>
      <c r="B2304" s="2" t="s">
        <v>1098</v>
      </c>
      <c r="C2304" s="8" t="s">
        <v>8</v>
      </c>
      <c r="D2304" s="2" t="s">
        <v>9</v>
      </c>
      <c r="E2304" s="7" t="s">
        <v>10</v>
      </c>
      <c r="F2304" s="2">
        <v>0</v>
      </c>
      <c r="G2304" s="3">
        <v>29</v>
      </c>
      <c r="H2304" s="3" t="s">
        <v>10</v>
      </c>
      <c r="J2304" s="2">
        <v>2309</v>
      </c>
      <c r="K2304" s="2" t="str">
        <f t="shared" si="238"/>
        <v>N0281678</v>
      </c>
      <c r="L2304" s="2" t="str">
        <f t="shared" si="239"/>
        <v>ITA</v>
      </c>
      <c r="M2304" s="2" t="str">
        <f t="shared" si="240"/>
        <v>SG</v>
      </c>
      <c r="N2304" s="2" t="str">
        <f t="shared" si="241"/>
        <v>terminato</v>
      </c>
      <c r="O2304" s="2">
        <v>0</v>
      </c>
      <c r="P2304" s="3">
        <v>29</v>
      </c>
      <c r="Q2304" s="3" t="str">
        <f t="shared" si="242"/>
        <v/>
      </c>
      <c r="R2304" s="3" t="str">
        <f t="shared" si="243"/>
        <v>ITA-SG-29</v>
      </c>
      <c r="S2304" s="3" t="str">
        <f t="shared" si="244"/>
        <v>281</v>
      </c>
    </row>
    <row r="2305" spans="1:19" ht="12.75" customHeight="1" x14ac:dyDescent="0.3">
      <c r="A2305" s="2">
        <v>2310</v>
      </c>
      <c r="B2305" s="2" t="s">
        <v>1099</v>
      </c>
      <c r="C2305" s="8" t="s">
        <v>8</v>
      </c>
      <c r="D2305" s="2" t="s">
        <v>9</v>
      </c>
      <c r="E2305" s="7" t="s">
        <v>10</v>
      </c>
      <c r="F2305" s="2">
        <v>0</v>
      </c>
      <c r="G2305" s="3">
        <v>33</v>
      </c>
      <c r="H2305" s="3" t="s">
        <v>10</v>
      </c>
      <c r="J2305" s="2">
        <v>2310</v>
      </c>
      <c r="K2305" s="2" t="str">
        <f t="shared" si="238"/>
        <v>C5303752</v>
      </c>
      <c r="L2305" s="2" t="str">
        <f t="shared" si="239"/>
        <v>ITA</v>
      </c>
      <c r="M2305" s="2" t="str">
        <f t="shared" si="240"/>
        <v>SG</v>
      </c>
      <c r="N2305" s="2" t="str">
        <f t="shared" si="241"/>
        <v>terminato</v>
      </c>
      <c r="O2305" s="2">
        <v>0</v>
      </c>
      <c r="P2305" s="3">
        <v>33</v>
      </c>
      <c r="Q2305" s="3" t="str">
        <f t="shared" si="242"/>
        <v/>
      </c>
      <c r="R2305" s="3" t="str">
        <f t="shared" si="243"/>
        <v>ITA-SG-33</v>
      </c>
      <c r="S2305" s="3" t="str">
        <f t="shared" si="244"/>
        <v>303</v>
      </c>
    </row>
    <row r="2306" spans="1:19" ht="12.75" customHeight="1" x14ac:dyDescent="0.3">
      <c r="A2306" s="2">
        <v>2311</v>
      </c>
      <c r="B2306" s="2" t="s">
        <v>1100</v>
      </c>
      <c r="C2306" s="8" t="s">
        <v>8</v>
      </c>
      <c r="D2306" s="2" t="s">
        <v>9</v>
      </c>
      <c r="E2306" s="7" t="s">
        <v>10</v>
      </c>
      <c r="F2306" s="2">
        <v>0</v>
      </c>
      <c r="G2306" s="3">
        <v>28</v>
      </c>
      <c r="H2306" s="3" t="s">
        <v>10</v>
      </c>
      <c r="J2306" s="2">
        <v>2311</v>
      </c>
      <c r="K2306" s="2" t="str">
        <f t="shared" ref="K2306:K2369" si="245">TRIM(B2306)</f>
        <v>P0428221</v>
      </c>
      <c r="L2306" s="2" t="str">
        <f t="shared" ref="L2306:L2369" si="246">TRIM(C2306)</f>
        <v>ITA</v>
      </c>
      <c r="M2306" s="2" t="str">
        <f t="shared" ref="M2306:M2369" si="247">TRIM(D2306)</f>
        <v>SG</v>
      </c>
      <c r="N2306" s="2" t="str">
        <f t="shared" ref="N2306:N2369" si="248">TRIM(E2306)</f>
        <v>terminato</v>
      </c>
      <c r="O2306" s="2">
        <v>0</v>
      </c>
      <c r="P2306" s="3">
        <v>28</v>
      </c>
      <c r="Q2306" s="3" t="str">
        <f t="shared" si="242"/>
        <v/>
      </c>
      <c r="R2306" s="3" t="str">
        <f t="shared" si="243"/>
        <v>ITA-SG-28</v>
      </c>
      <c r="S2306" s="3" t="str">
        <f t="shared" si="244"/>
        <v>428</v>
      </c>
    </row>
    <row r="2307" spans="1:19" ht="12.75" customHeight="1" x14ac:dyDescent="0.3">
      <c r="A2307" s="2">
        <v>2312</v>
      </c>
      <c r="B2307" s="2" t="s">
        <v>1100</v>
      </c>
      <c r="C2307" s="8" t="s">
        <v>8</v>
      </c>
      <c r="D2307" s="2" t="s">
        <v>9</v>
      </c>
      <c r="F2307" s="2">
        <v>10</v>
      </c>
      <c r="G2307" s="3">
        <v>32</v>
      </c>
      <c r="H2307" s="3" t="str">
        <f>IF(E2307="","non terminato","terminato")</f>
        <v>non terminato</v>
      </c>
      <c r="J2307" s="2">
        <v>2312</v>
      </c>
      <c r="K2307" s="2" t="str">
        <f t="shared" si="245"/>
        <v>P0428221</v>
      </c>
      <c r="L2307" s="2" t="str">
        <f t="shared" si="246"/>
        <v>ITA</v>
      </c>
      <c r="M2307" s="2" t="str">
        <f t="shared" si="247"/>
        <v>SG</v>
      </c>
      <c r="N2307" s="2" t="str">
        <f t="shared" si="248"/>
        <v/>
      </c>
      <c r="O2307" s="2">
        <v>10</v>
      </c>
      <c r="P2307" s="3">
        <v>32</v>
      </c>
      <c r="Q2307" s="3">
        <f t="shared" ref="Q2307:Q2370" si="249">IF(F2307=0,"",F2307*G2307)</f>
        <v>320</v>
      </c>
      <c r="R2307" s="3" t="str">
        <f t="shared" ref="R2307:R2370" si="250">_xlfn.CONCAT(C2307,"-",D2307,"-",G2307)</f>
        <v>ITA-SG-32</v>
      </c>
      <c r="S2307" s="3" t="str">
        <f t="shared" ref="S2307:S2370" si="251">MID(B2307,3,3)</f>
        <v>428</v>
      </c>
    </row>
    <row r="2308" spans="1:19" ht="12.75" customHeight="1" x14ac:dyDescent="0.3">
      <c r="A2308" s="2">
        <v>2313</v>
      </c>
      <c r="B2308" s="2" t="s">
        <v>1101</v>
      </c>
      <c r="C2308" s="2" t="s">
        <v>794</v>
      </c>
      <c r="D2308" s="2" t="s">
        <v>1102</v>
      </c>
      <c r="F2308" s="2">
        <v>10</v>
      </c>
      <c r="G2308" s="3">
        <v>19</v>
      </c>
      <c r="H2308" s="3" t="str">
        <f>IF(E2308="","non terminato","terminato")</f>
        <v>non terminato</v>
      </c>
      <c r="J2308" s="2">
        <v>2313</v>
      </c>
      <c r="K2308" s="2" t="str">
        <f t="shared" si="245"/>
        <v>R8193824</v>
      </c>
      <c r="L2308" s="2" t="str">
        <f t="shared" si="246"/>
        <v>FRA</v>
      </c>
      <c r="M2308" s="2" t="str">
        <f t="shared" si="247"/>
        <v>setter DES BOIS ET</v>
      </c>
      <c r="N2308" s="2" t="str">
        <f t="shared" si="248"/>
        <v/>
      </c>
      <c r="O2308" s="2">
        <v>10</v>
      </c>
      <c r="P2308" s="3">
        <v>19</v>
      </c>
      <c r="Q2308" s="3">
        <f t="shared" si="249"/>
        <v>190</v>
      </c>
      <c r="R2308" s="3" t="str">
        <f t="shared" si="250"/>
        <v>FRA-setter DES BOIS ET-19</v>
      </c>
      <c r="S2308" s="3" t="str">
        <f t="shared" si="251"/>
        <v>193</v>
      </c>
    </row>
    <row r="2309" spans="1:19" ht="12.75" customHeight="1" x14ac:dyDescent="0.3">
      <c r="A2309" s="2">
        <v>2314</v>
      </c>
      <c r="B2309" s="2" t="s">
        <v>1101</v>
      </c>
      <c r="C2309" s="2" t="s">
        <v>794</v>
      </c>
      <c r="D2309" s="2" t="s">
        <v>1102</v>
      </c>
      <c r="F2309" s="2">
        <v>30</v>
      </c>
      <c r="G2309" s="3">
        <v>16</v>
      </c>
      <c r="H2309" s="3" t="str">
        <f>IF(E2309="","non terminato","terminato")</f>
        <v>non terminato</v>
      </c>
      <c r="J2309" s="2">
        <v>2314</v>
      </c>
      <c r="K2309" s="2" t="str">
        <f t="shared" si="245"/>
        <v>R8193824</v>
      </c>
      <c r="L2309" s="2" t="str">
        <f t="shared" si="246"/>
        <v>FRA</v>
      </c>
      <c r="M2309" s="2" t="str">
        <f t="shared" si="247"/>
        <v>setter DES BOIS ET</v>
      </c>
      <c r="N2309" s="2" t="str">
        <f t="shared" si="248"/>
        <v/>
      </c>
      <c r="O2309" s="2">
        <v>30</v>
      </c>
      <c r="P2309" s="3">
        <v>16</v>
      </c>
      <c r="Q2309" s="3">
        <f t="shared" si="249"/>
        <v>480</v>
      </c>
      <c r="R2309" s="3" t="str">
        <f t="shared" si="250"/>
        <v>FRA-setter DES BOIS ET-16</v>
      </c>
      <c r="S2309" s="3" t="str">
        <f t="shared" si="251"/>
        <v>193</v>
      </c>
    </row>
    <row r="2310" spans="1:19" ht="12.75" customHeight="1" x14ac:dyDescent="0.3">
      <c r="A2310" s="2">
        <v>2315</v>
      </c>
      <c r="B2310" s="2" t="s">
        <v>1101</v>
      </c>
      <c r="C2310" s="2" t="s">
        <v>794</v>
      </c>
      <c r="D2310" s="2" t="s">
        <v>1102</v>
      </c>
      <c r="E2310" s="7" t="s">
        <v>10</v>
      </c>
      <c r="F2310" s="2">
        <v>0</v>
      </c>
      <c r="G2310" s="3">
        <v>30</v>
      </c>
      <c r="H2310" s="3" t="s">
        <v>10</v>
      </c>
      <c r="J2310" s="2">
        <v>2315</v>
      </c>
      <c r="K2310" s="2" t="str">
        <f t="shared" si="245"/>
        <v>R8193824</v>
      </c>
      <c r="L2310" s="2" t="str">
        <f t="shared" si="246"/>
        <v>FRA</v>
      </c>
      <c r="M2310" s="2" t="str">
        <f t="shared" si="247"/>
        <v>setter DES BOIS ET</v>
      </c>
      <c r="N2310" s="2" t="str">
        <f t="shared" si="248"/>
        <v>terminato</v>
      </c>
      <c r="O2310" s="2">
        <v>0</v>
      </c>
      <c r="P2310" s="3">
        <v>30</v>
      </c>
      <c r="Q2310" s="3" t="str">
        <f t="shared" si="249"/>
        <v/>
      </c>
      <c r="R2310" s="3" t="str">
        <f t="shared" si="250"/>
        <v>FRA-setter DES BOIS ET-30</v>
      </c>
      <c r="S2310" s="3" t="str">
        <f t="shared" si="251"/>
        <v>193</v>
      </c>
    </row>
    <row r="2311" spans="1:19" ht="12.75" customHeight="1" x14ac:dyDescent="0.3">
      <c r="A2311" s="2">
        <v>2316</v>
      </c>
      <c r="B2311" s="2" t="s">
        <v>1103</v>
      </c>
      <c r="C2311" s="8" t="s">
        <v>8</v>
      </c>
      <c r="D2311" s="2" t="s">
        <v>9</v>
      </c>
      <c r="E2311" s="7" t="s">
        <v>10</v>
      </c>
      <c r="F2311" s="2">
        <v>0</v>
      </c>
      <c r="G2311" s="3">
        <v>39</v>
      </c>
      <c r="H2311" s="3" t="s">
        <v>10</v>
      </c>
      <c r="J2311" s="2">
        <v>2316</v>
      </c>
      <c r="K2311" s="2" t="str">
        <f t="shared" si="245"/>
        <v>P8538365</v>
      </c>
      <c r="L2311" s="2" t="str">
        <f t="shared" si="246"/>
        <v>ITA</v>
      </c>
      <c r="M2311" s="2" t="str">
        <f t="shared" si="247"/>
        <v>SG</v>
      </c>
      <c r="N2311" s="2" t="str">
        <f t="shared" si="248"/>
        <v>terminato</v>
      </c>
      <c r="O2311" s="2">
        <v>0</v>
      </c>
      <c r="P2311" s="3">
        <v>39</v>
      </c>
      <c r="Q2311" s="3" t="str">
        <f t="shared" si="249"/>
        <v/>
      </c>
      <c r="R2311" s="3" t="str">
        <f t="shared" si="250"/>
        <v>ITA-SG-39</v>
      </c>
      <c r="S2311" s="3" t="str">
        <f t="shared" si="251"/>
        <v>538</v>
      </c>
    </row>
    <row r="2312" spans="1:19" ht="12.75" customHeight="1" x14ac:dyDescent="0.3">
      <c r="A2312" s="2">
        <v>2317</v>
      </c>
      <c r="B2312" s="2" t="s">
        <v>1103</v>
      </c>
      <c r="C2312" s="8" t="s">
        <v>8</v>
      </c>
      <c r="D2312" s="2" t="s">
        <v>9</v>
      </c>
      <c r="F2312" s="2">
        <v>30</v>
      </c>
      <c r="G2312" s="3">
        <v>15</v>
      </c>
      <c r="H2312" s="3" t="str">
        <f>IF(E2312="","non terminato","terminato")</f>
        <v>non terminato</v>
      </c>
      <c r="J2312" s="2">
        <v>2317</v>
      </c>
      <c r="K2312" s="2" t="str">
        <f t="shared" si="245"/>
        <v>P8538365</v>
      </c>
      <c r="L2312" s="2" t="str">
        <f t="shared" si="246"/>
        <v>ITA</v>
      </c>
      <c r="M2312" s="2" t="str">
        <f t="shared" si="247"/>
        <v>SG</v>
      </c>
      <c r="N2312" s="2" t="str">
        <f t="shared" si="248"/>
        <v/>
      </c>
      <c r="O2312" s="2">
        <v>30</v>
      </c>
      <c r="P2312" s="3">
        <v>15</v>
      </c>
      <c r="Q2312" s="3">
        <f t="shared" si="249"/>
        <v>450</v>
      </c>
      <c r="R2312" s="3" t="str">
        <f t="shared" si="250"/>
        <v>ITA-SG-15</v>
      </c>
      <c r="S2312" s="3" t="str">
        <f t="shared" si="251"/>
        <v>538</v>
      </c>
    </row>
    <row r="2313" spans="1:19" ht="12.75" customHeight="1" x14ac:dyDescent="0.3">
      <c r="A2313" s="2">
        <v>2318</v>
      </c>
      <c r="B2313" s="2" t="s">
        <v>1103</v>
      </c>
      <c r="C2313" s="8" t="s">
        <v>8</v>
      </c>
      <c r="D2313" s="2" t="s">
        <v>9</v>
      </c>
      <c r="F2313" s="2">
        <v>10</v>
      </c>
      <c r="G2313" s="3">
        <v>15</v>
      </c>
      <c r="H2313" s="3" t="str">
        <f>IF(E2313="","non terminato","terminato")</f>
        <v>non terminato</v>
      </c>
      <c r="J2313" s="2">
        <v>2318</v>
      </c>
      <c r="K2313" s="2" t="str">
        <f t="shared" si="245"/>
        <v>P8538365</v>
      </c>
      <c r="L2313" s="2" t="str">
        <f t="shared" si="246"/>
        <v>ITA</v>
      </c>
      <c r="M2313" s="2" t="str">
        <f t="shared" si="247"/>
        <v>SG</v>
      </c>
      <c r="N2313" s="2" t="str">
        <f t="shared" si="248"/>
        <v/>
      </c>
      <c r="O2313" s="2">
        <v>10</v>
      </c>
      <c r="P2313" s="3">
        <v>15</v>
      </c>
      <c r="Q2313" s="3">
        <f t="shared" si="249"/>
        <v>150</v>
      </c>
      <c r="R2313" s="3" t="str">
        <f t="shared" si="250"/>
        <v>ITA-SG-15</v>
      </c>
      <c r="S2313" s="3" t="str">
        <f t="shared" si="251"/>
        <v>538</v>
      </c>
    </row>
    <row r="2314" spans="1:19" ht="12.75" customHeight="1" x14ac:dyDescent="0.3">
      <c r="A2314" s="2">
        <v>2319</v>
      </c>
      <c r="B2314" s="2" t="s">
        <v>1104</v>
      </c>
      <c r="C2314" s="8" t="s">
        <v>8</v>
      </c>
      <c r="D2314" s="2" t="s">
        <v>33</v>
      </c>
      <c r="E2314" s="7" t="s">
        <v>10</v>
      </c>
      <c r="F2314" s="2">
        <v>0</v>
      </c>
      <c r="G2314" s="3">
        <v>14</v>
      </c>
      <c r="H2314" s="3" t="s">
        <v>10</v>
      </c>
      <c r="J2314" s="2">
        <v>2319</v>
      </c>
      <c r="K2314" s="2" t="str">
        <f t="shared" si="245"/>
        <v>S3465737</v>
      </c>
      <c r="L2314" s="2" t="str">
        <f t="shared" si="246"/>
        <v>ITA</v>
      </c>
      <c r="M2314" s="2" t="str">
        <f t="shared" si="247"/>
        <v>zan VETRI</v>
      </c>
      <c r="N2314" s="2" t="str">
        <f t="shared" si="248"/>
        <v>terminato</v>
      </c>
      <c r="O2314" s="2">
        <v>0</v>
      </c>
      <c r="P2314" s="3">
        <v>14</v>
      </c>
      <c r="Q2314" s="3" t="str">
        <f t="shared" si="249"/>
        <v/>
      </c>
      <c r="R2314" s="3" t="str">
        <f t="shared" si="250"/>
        <v>ITA-zan VETRI-14</v>
      </c>
      <c r="S2314" s="3" t="str">
        <f t="shared" si="251"/>
        <v>465</v>
      </c>
    </row>
    <row r="2315" spans="1:19" ht="12.75" customHeight="1" x14ac:dyDescent="0.3">
      <c r="A2315" s="2">
        <v>2320</v>
      </c>
      <c r="B2315" s="2" t="s">
        <v>1104</v>
      </c>
      <c r="C2315" s="8" t="s">
        <v>8</v>
      </c>
      <c r="D2315" s="2" t="s">
        <v>33</v>
      </c>
      <c r="F2315" s="2">
        <v>10</v>
      </c>
      <c r="G2315" s="3">
        <v>15</v>
      </c>
      <c r="H2315" s="3" t="str">
        <f>IF(E2315="","non terminato","terminato")</f>
        <v>non terminato</v>
      </c>
      <c r="J2315" s="2">
        <v>2320</v>
      </c>
      <c r="K2315" s="2" t="str">
        <f t="shared" si="245"/>
        <v>S3465737</v>
      </c>
      <c r="L2315" s="2" t="str">
        <f t="shared" si="246"/>
        <v>ITA</v>
      </c>
      <c r="M2315" s="2" t="str">
        <f t="shared" si="247"/>
        <v>zan VETRI</v>
      </c>
      <c r="N2315" s="2" t="str">
        <f t="shared" si="248"/>
        <v/>
      </c>
      <c r="O2315" s="2">
        <v>10</v>
      </c>
      <c r="P2315" s="3">
        <v>15</v>
      </c>
      <c r="Q2315" s="3">
        <f t="shared" si="249"/>
        <v>150</v>
      </c>
      <c r="R2315" s="3" t="str">
        <f t="shared" si="250"/>
        <v>ITA-zan VETRI-15</v>
      </c>
      <c r="S2315" s="3" t="str">
        <f t="shared" si="251"/>
        <v>465</v>
      </c>
    </row>
    <row r="2316" spans="1:19" ht="12.75" customHeight="1" x14ac:dyDescent="0.3">
      <c r="A2316" s="2">
        <v>2321</v>
      </c>
      <c r="B2316" s="2" t="s">
        <v>1104</v>
      </c>
      <c r="C2316" s="8" t="s">
        <v>8</v>
      </c>
      <c r="D2316" s="2" t="s">
        <v>33</v>
      </c>
      <c r="F2316" s="2">
        <v>30</v>
      </c>
      <c r="G2316" s="3">
        <v>33</v>
      </c>
      <c r="H2316" s="3" t="str">
        <f>IF(E2316="","non terminato","terminato")</f>
        <v>non terminato</v>
      </c>
      <c r="J2316" s="2">
        <v>2321</v>
      </c>
      <c r="K2316" s="2" t="str">
        <f t="shared" si="245"/>
        <v>S3465737</v>
      </c>
      <c r="L2316" s="2" t="str">
        <f t="shared" si="246"/>
        <v>ITA</v>
      </c>
      <c r="M2316" s="2" t="str">
        <f t="shared" si="247"/>
        <v>zan VETRI</v>
      </c>
      <c r="N2316" s="2" t="str">
        <f t="shared" si="248"/>
        <v/>
      </c>
      <c r="O2316" s="2">
        <v>30</v>
      </c>
      <c r="P2316" s="3">
        <v>33</v>
      </c>
      <c r="Q2316" s="3">
        <f t="shared" si="249"/>
        <v>990</v>
      </c>
      <c r="R2316" s="3" t="str">
        <f t="shared" si="250"/>
        <v>ITA-zan VETRI-33</v>
      </c>
      <c r="S2316" s="3" t="str">
        <f t="shared" si="251"/>
        <v>465</v>
      </c>
    </row>
    <row r="2317" spans="1:19" ht="12.75" customHeight="1" x14ac:dyDescent="0.3">
      <c r="A2317" s="2">
        <v>2322</v>
      </c>
      <c r="B2317" s="2" t="s">
        <v>1105</v>
      </c>
      <c r="C2317" s="8" t="s">
        <v>8</v>
      </c>
      <c r="D2317" s="2" t="s">
        <v>44</v>
      </c>
      <c r="F2317" s="2">
        <v>10</v>
      </c>
      <c r="G2317" s="3">
        <v>40</v>
      </c>
      <c r="H2317" s="3" t="str">
        <f>IF(E2317="","non terminato","terminato")</f>
        <v>non terminato</v>
      </c>
      <c r="J2317" s="2">
        <v>2322</v>
      </c>
      <c r="K2317" s="2" t="str">
        <f t="shared" si="245"/>
        <v>A0599322</v>
      </c>
      <c r="L2317" s="2" t="str">
        <f t="shared" si="246"/>
        <v>ITA</v>
      </c>
      <c r="M2317" s="2" t="str">
        <f t="shared" si="247"/>
        <v>zan pin SPA</v>
      </c>
      <c r="N2317" s="2" t="str">
        <f t="shared" si="248"/>
        <v/>
      </c>
      <c r="O2317" s="2">
        <v>10</v>
      </c>
      <c r="P2317" s="3">
        <v>40</v>
      </c>
      <c r="Q2317" s="3">
        <f t="shared" si="249"/>
        <v>400</v>
      </c>
      <c r="R2317" s="3" t="str">
        <f t="shared" si="250"/>
        <v>ITA-zan pin SPA-40</v>
      </c>
      <c r="S2317" s="3" t="str">
        <f t="shared" si="251"/>
        <v>599</v>
      </c>
    </row>
    <row r="2318" spans="1:19" ht="12.75" customHeight="1" x14ac:dyDescent="0.3">
      <c r="A2318" s="2">
        <v>2323</v>
      </c>
      <c r="B2318" s="2" t="s">
        <v>1106</v>
      </c>
      <c r="C2318" s="8" t="s">
        <v>8</v>
      </c>
      <c r="D2318" s="2" t="s">
        <v>51</v>
      </c>
      <c r="F2318" s="2">
        <v>30</v>
      </c>
      <c r="G2318" s="3">
        <v>33</v>
      </c>
      <c r="H2318" s="3" t="str">
        <f>IF(E2318="","non terminato","terminato")</f>
        <v>non terminato</v>
      </c>
      <c r="J2318" s="2">
        <v>2323</v>
      </c>
      <c r="K2318" s="2" t="str">
        <f t="shared" si="245"/>
        <v>G1877925</v>
      </c>
      <c r="L2318" s="2" t="str">
        <f t="shared" si="246"/>
        <v>ITA</v>
      </c>
      <c r="M2318" s="2" t="str">
        <f t="shared" si="247"/>
        <v>zan S.R.L.</v>
      </c>
      <c r="N2318" s="2" t="str">
        <f t="shared" si="248"/>
        <v/>
      </c>
      <c r="O2318" s="2">
        <v>30</v>
      </c>
      <c r="P2318" s="3">
        <v>33</v>
      </c>
      <c r="Q2318" s="3">
        <f t="shared" si="249"/>
        <v>990</v>
      </c>
      <c r="R2318" s="3" t="str">
        <f t="shared" si="250"/>
        <v>ITA-zan S.R.L.-33</v>
      </c>
      <c r="S2318" s="3" t="str">
        <f t="shared" si="251"/>
        <v>877</v>
      </c>
    </row>
    <row r="2319" spans="1:19" ht="12.75" customHeight="1" x14ac:dyDescent="0.3">
      <c r="A2319" s="2">
        <v>2324</v>
      </c>
      <c r="B2319" s="2" t="s">
        <v>1106</v>
      </c>
      <c r="C2319" s="8" t="s">
        <v>8</v>
      </c>
      <c r="D2319" s="2" t="s">
        <v>51</v>
      </c>
      <c r="E2319" s="7" t="s">
        <v>10</v>
      </c>
      <c r="F2319" s="2">
        <v>0</v>
      </c>
      <c r="G2319" s="3">
        <v>11</v>
      </c>
      <c r="H2319" s="3" t="s">
        <v>10</v>
      </c>
      <c r="J2319" s="2">
        <v>2324</v>
      </c>
      <c r="K2319" s="2" t="str">
        <f t="shared" si="245"/>
        <v>G1877925</v>
      </c>
      <c r="L2319" s="2" t="str">
        <f t="shared" si="246"/>
        <v>ITA</v>
      </c>
      <c r="M2319" s="2" t="str">
        <f t="shared" si="247"/>
        <v>zan S.R.L.</v>
      </c>
      <c r="N2319" s="2" t="str">
        <f t="shared" si="248"/>
        <v>terminato</v>
      </c>
      <c r="O2319" s="2">
        <v>0</v>
      </c>
      <c r="P2319" s="3">
        <v>11</v>
      </c>
      <c r="Q2319" s="3" t="str">
        <f t="shared" si="249"/>
        <v/>
      </c>
      <c r="R2319" s="3" t="str">
        <f t="shared" si="250"/>
        <v>ITA-zan S.R.L.-11</v>
      </c>
      <c r="S2319" s="3" t="str">
        <f t="shared" si="251"/>
        <v>877</v>
      </c>
    </row>
    <row r="2320" spans="1:19" ht="12.75" customHeight="1" x14ac:dyDescent="0.3">
      <c r="A2320" s="2">
        <v>2325</v>
      </c>
      <c r="B2320" s="2" t="s">
        <v>1107</v>
      </c>
      <c r="C2320" s="8" t="s">
        <v>8</v>
      </c>
      <c r="D2320" s="2" t="s">
        <v>51</v>
      </c>
      <c r="E2320" s="7" t="s">
        <v>10</v>
      </c>
      <c r="F2320" s="2">
        <v>0</v>
      </c>
      <c r="G2320" s="3">
        <v>26</v>
      </c>
      <c r="H2320" s="3" t="s">
        <v>10</v>
      </c>
      <c r="J2320" s="2">
        <v>2325</v>
      </c>
      <c r="K2320" s="2" t="str">
        <f t="shared" si="245"/>
        <v>R3246365</v>
      </c>
      <c r="L2320" s="2" t="str">
        <f t="shared" si="246"/>
        <v>ITA</v>
      </c>
      <c r="M2320" s="2" t="str">
        <f t="shared" si="247"/>
        <v>zan S.R.L.</v>
      </c>
      <c r="N2320" s="2" t="str">
        <f t="shared" si="248"/>
        <v>terminato</v>
      </c>
      <c r="O2320" s="2">
        <v>0</v>
      </c>
      <c r="P2320" s="3">
        <v>26</v>
      </c>
      <c r="Q2320" s="3" t="str">
        <f t="shared" si="249"/>
        <v/>
      </c>
      <c r="R2320" s="3" t="str">
        <f t="shared" si="250"/>
        <v>ITA-zan S.R.L.-26</v>
      </c>
      <c r="S2320" s="3" t="str">
        <f t="shared" si="251"/>
        <v>246</v>
      </c>
    </row>
    <row r="2321" spans="1:19" ht="12.75" customHeight="1" x14ac:dyDescent="0.3">
      <c r="A2321" s="2">
        <v>2326</v>
      </c>
      <c r="B2321" s="2" t="s">
        <v>1108</v>
      </c>
      <c r="C2321" s="8" t="s">
        <v>8</v>
      </c>
      <c r="D2321" s="2" t="s">
        <v>9</v>
      </c>
      <c r="E2321" s="7" t="s">
        <v>10</v>
      </c>
      <c r="F2321" s="2">
        <v>0</v>
      </c>
      <c r="G2321" s="3">
        <v>16</v>
      </c>
      <c r="H2321" s="3" t="s">
        <v>10</v>
      </c>
      <c r="J2321" s="2">
        <v>2326</v>
      </c>
      <c r="K2321" s="2" t="str">
        <f t="shared" si="245"/>
        <v>V3217188</v>
      </c>
      <c r="L2321" s="2" t="str">
        <f t="shared" si="246"/>
        <v>ITA</v>
      </c>
      <c r="M2321" s="2" t="str">
        <f t="shared" si="247"/>
        <v>SG</v>
      </c>
      <c r="N2321" s="2" t="str">
        <f t="shared" si="248"/>
        <v>terminato</v>
      </c>
      <c r="O2321" s="2">
        <v>0</v>
      </c>
      <c r="P2321" s="3">
        <v>16</v>
      </c>
      <c r="Q2321" s="3" t="str">
        <f t="shared" si="249"/>
        <v/>
      </c>
      <c r="R2321" s="3" t="str">
        <f t="shared" si="250"/>
        <v>ITA-SG-16</v>
      </c>
      <c r="S2321" s="3" t="str">
        <f t="shared" si="251"/>
        <v>217</v>
      </c>
    </row>
    <row r="2322" spans="1:19" ht="12.75" customHeight="1" x14ac:dyDescent="0.3">
      <c r="A2322" s="2">
        <v>2327</v>
      </c>
      <c r="B2322" s="2" t="s">
        <v>1108</v>
      </c>
      <c r="C2322" s="8" t="s">
        <v>8</v>
      </c>
      <c r="D2322" s="2" t="s">
        <v>9</v>
      </c>
      <c r="F2322" s="2">
        <v>10</v>
      </c>
      <c r="G2322" s="3">
        <v>22</v>
      </c>
      <c r="H2322" s="3" t="str">
        <f>IF(E2322="","non terminato","terminato")</f>
        <v>non terminato</v>
      </c>
      <c r="J2322" s="2">
        <v>2327</v>
      </c>
      <c r="K2322" s="2" t="str">
        <f t="shared" si="245"/>
        <v>V3217188</v>
      </c>
      <c r="L2322" s="2" t="str">
        <f t="shared" si="246"/>
        <v>ITA</v>
      </c>
      <c r="M2322" s="2" t="str">
        <f t="shared" si="247"/>
        <v>SG</v>
      </c>
      <c r="N2322" s="2" t="str">
        <f t="shared" si="248"/>
        <v/>
      </c>
      <c r="O2322" s="2">
        <v>10</v>
      </c>
      <c r="P2322" s="3">
        <v>22</v>
      </c>
      <c r="Q2322" s="3">
        <f t="shared" si="249"/>
        <v>220</v>
      </c>
      <c r="R2322" s="3" t="str">
        <f t="shared" si="250"/>
        <v>ITA-SG-22</v>
      </c>
      <c r="S2322" s="3" t="str">
        <f t="shared" si="251"/>
        <v>217</v>
      </c>
    </row>
    <row r="2323" spans="1:19" ht="12.75" customHeight="1" x14ac:dyDescent="0.3">
      <c r="A2323" s="2">
        <v>2328</v>
      </c>
      <c r="B2323" s="2" t="s">
        <v>1109</v>
      </c>
      <c r="C2323" s="8" t="s">
        <v>8</v>
      </c>
      <c r="D2323" s="2" t="s">
        <v>177</v>
      </c>
      <c r="F2323" s="2">
        <v>10</v>
      </c>
      <c r="G2323" s="3">
        <v>34</v>
      </c>
      <c r="H2323" s="3" t="str">
        <f>IF(E2323="","non terminato","terminato")</f>
        <v>non terminato</v>
      </c>
      <c r="J2323" s="2">
        <v>2328</v>
      </c>
      <c r="K2323" s="2" t="str">
        <f t="shared" si="245"/>
        <v>R0883064</v>
      </c>
      <c r="L2323" s="2" t="str">
        <f t="shared" si="246"/>
        <v>ITA</v>
      </c>
      <c r="M2323" s="2" t="str">
        <f t="shared" si="247"/>
        <v>mull</v>
      </c>
      <c r="N2323" s="2" t="str">
        <f t="shared" si="248"/>
        <v/>
      </c>
      <c r="O2323" s="2">
        <v>10</v>
      </c>
      <c r="P2323" s="3">
        <v>34</v>
      </c>
      <c r="Q2323" s="3">
        <f t="shared" si="249"/>
        <v>340</v>
      </c>
      <c r="R2323" s="3" t="str">
        <f t="shared" si="250"/>
        <v>ITA-mull-34</v>
      </c>
      <c r="S2323" s="3" t="str">
        <f t="shared" si="251"/>
        <v>883</v>
      </c>
    </row>
    <row r="2324" spans="1:19" ht="12.75" customHeight="1" x14ac:dyDescent="0.3">
      <c r="A2324" s="2">
        <v>2329</v>
      </c>
      <c r="B2324" s="2" t="s">
        <v>1109</v>
      </c>
      <c r="C2324" s="8" t="s">
        <v>8</v>
      </c>
      <c r="D2324" s="2" t="s">
        <v>177</v>
      </c>
      <c r="E2324" s="7" t="s">
        <v>10</v>
      </c>
      <c r="F2324" s="2">
        <v>0</v>
      </c>
      <c r="G2324" s="3">
        <v>31</v>
      </c>
      <c r="H2324" s="3" t="s">
        <v>10</v>
      </c>
      <c r="J2324" s="2">
        <v>2329</v>
      </c>
      <c r="K2324" s="2" t="str">
        <f t="shared" si="245"/>
        <v>R0883064</v>
      </c>
      <c r="L2324" s="2" t="str">
        <f t="shared" si="246"/>
        <v>ITA</v>
      </c>
      <c r="M2324" s="2" t="str">
        <f t="shared" si="247"/>
        <v>mull</v>
      </c>
      <c r="N2324" s="2" t="str">
        <f t="shared" si="248"/>
        <v>terminato</v>
      </c>
      <c r="O2324" s="2">
        <v>0</v>
      </c>
      <c r="P2324" s="3">
        <v>31</v>
      </c>
      <c r="Q2324" s="3" t="str">
        <f t="shared" si="249"/>
        <v/>
      </c>
      <c r="R2324" s="3" t="str">
        <f t="shared" si="250"/>
        <v>ITA-mull-31</v>
      </c>
      <c r="S2324" s="3" t="str">
        <f t="shared" si="251"/>
        <v>883</v>
      </c>
    </row>
    <row r="2325" spans="1:19" ht="12.75" customHeight="1" x14ac:dyDescent="0.3">
      <c r="A2325" s="2">
        <v>2330</v>
      </c>
      <c r="B2325" s="2" t="s">
        <v>1109</v>
      </c>
      <c r="C2325" s="8" t="s">
        <v>8</v>
      </c>
      <c r="D2325" s="2" t="s">
        <v>177</v>
      </c>
      <c r="F2325" s="2">
        <v>30</v>
      </c>
      <c r="G2325" s="3">
        <v>28</v>
      </c>
      <c r="H2325" s="3" t="str">
        <f>IF(E2325="","non terminato","terminato")</f>
        <v>non terminato</v>
      </c>
      <c r="J2325" s="2">
        <v>2330</v>
      </c>
      <c r="K2325" s="2" t="str">
        <f t="shared" si="245"/>
        <v>R0883064</v>
      </c>
      <c r="L2325" s="2" t="str">
        <f t="shared" si="246"/>
        <v>ITA</v>
      </c>
      <c r="M2325" s="2" t="str">
        <f t="shared" si="247"/>
        <v>mull</v>
      </c>
      <c r="N2325" s="2" t="str">
        <f t="shared" si="248"/>
        <v/>
      </c>
      <c r="O2325" s="2">
        <v>30</v>
      </c>
      <c r="P2325" s="3">
        <v>28</v>
      </c>
      <c r="Q2325" s="3">
        <f t="shared" si="249"/>
        <v>840</v>
      </c>
      <c r="R2325" s="3" t="str">
        <f t="shared" si="250"/>
        <v>ITA-mull-28</v>
      </c>
      <c r="S2325" s="3" t="str">
        <f t="shared" si="251"/>
        <v>883</v>
      </c>
    </row>
    <row r="2326" spans="1:19" ht="12.75" customHeight="1" x14ac:dyDescent="0.3">
      <c r="A2326" s="2">
        <v>2331</v>
      </c>
      <c r="B2326" s="2" t="s">
        <v>1110</v>
      </c>
      <c r="C2326" s="8" t="s">
        <v>8</v>
      </c>
      <c r="D2326" s="2" t="s">
        <v>9</v>
      </c>
      <c r="F2326" s="2">
        <v>20</v>
      </c>
      <c r="G2326" s="3">
        <v>13</v>
      </c>
      <c r="H2326" s="3" t="str">
        <f>IF(E2326="","non terminato","terminato")</f>
        <v>non terminato</v>
      </c>
      <c r="J2326" s="2">
        <v>2331</v>
      </c>
      <c r="K2326" s="2" t="str">
        <f t="shared" si="245"/>
        <v>L8943258</v>
      </c>
      <c r="L2326" s="2" t="str">
        <f t="shared" si="246"/>
        <v>ITA</v>
      </c>
      <c r="M2326" s="2" t="str">
        <f t="shared" si="247"/>
        <v>SG</v>
      </c>
      <c r="N2326" s="2" t="str">
        <f t="shared" si="248"/>
        <v/>
      </c>
      <c r="O2326" s="2">
        <v>20</v>
      </c>
      <c r="P2326" s="3">
        <v>13</v>
      </c>
      <c r="Q2326" s="3">
        <f t="shared" si="249"/>
        <v>260</v>
      </c>
      <c r="R2326" s="3" t="str">
        <f t="shared" si="250"/>
        <v>ITA-SG-13</v>
      </c>
      <c r="S2326" s="3" t="str">
        <f t="shared" si="251"/>
        <v>943</v>
      </c>
    </row>
    <row r="2327" spans="1:19" ht="12.75" customHeight="1" x14ac:dyDescent="0.3">
      <c r="A2327" s="2">
        <v>2332</v>
      </c>
      <c r="B2327" s="2" t="s">
        <v>1110</v>
      </c>
      <c r="C2327" s="8" t="s">
        <v>8</v>
      </c>
      <c r="D2327" s="2" t="s">
        <v>9</v>
      </c>
      <c r="E2327" s="7" t="s">
        <v>10</v>
      </c>
      <c r="F2327" s="2">
        <v>0</v>
      </c>
      <c r="G2327" s="3">
        <v>18</v>
      </c>
      <c r="H2327" s="3" t="s">
        <v>10</v>
      </c>
      <c r="J2327" s="2">
        <v>2332</v>
      </c>
      <c r="K2327" s="2" t="str">
        <f t="shared" si="245"/>
        <v>L8943258</v>
      </c>
      <c r="L2327" s="2" t="str">
        <f t="shared" si="246"/>
        <v>ITA</v>
      </c>
      <c r="M2327" s="2" t="str">
        <f t="shared" si="247"/>
        <v>SG</v>
      </c>
      <c r="N2327" s="2" t="str">
        <f t="shared" si="248"/>
        <v>terminato</v>
      </c>
      <c r="O2327" s="2">
        <v>0</v>
      </c>
      <c r="P2327" s="3">
        <v>18</v>
      </c>
      <c r="Q2327" s="3" t="str">
        <f t="shared" si="249"/>
        <v/>
      </c>
      <c r="R2327" s="3" t="str">
        <f t="shared" si="250"/>
        <v>ITA-SG-18</v>
      </c>
      <c r="S2327" s="3" t="str">
        <f t="shared" si="251"/>
        <v>943</v>
      </c>
    </row>
    <row r="2328" spans="1:19" ht="12.75" customHeight="1" x14ac:dyDescent="0.3">
      <c r="A2328" s="2">
        <v>2333</v>
      </c>
      <c r="B2328" s="2" t="s">
        <v>1110</v>
      </c>
      <c r="C2328" s="8" t="s">
        <v>8</v>
      </c>
      <c r="D2328" s="2" t="s">
        <v>9</v>
      </c>
      <c r="F2328" s="2">
        <v>10</v>
      </c>
      <c r="G2328" s="3">
        <v>24</v>
      </c>
      <c r="H2328" s="3" t="str">
        <f>IF(E2328="","non terminato","terminato")</f>
        <v>non terminato</v>
      </c>
      <c r="J2328" s="2">
        <v>2333</v>
      </c>
      <c r="K2328" s="2" t="str">
        <f t="shared" si="245"/>
        <v>L8943258</v>
      </c>
      <c r="L2328" s="2" t="str">
        <f t="shared" si="246"/>
        <v>ITA</v>
      </c>
      <c r="M2328" s="2" t="str">
        <f t="shared" si="247"/>
        <v>SG</v>
      </c>
      <c r="N2328" s="2" t="str">
        <f t="shared" si="248"/>
        <v/>
      </c>
      <c r="O2328" s="2">
        <v>10</v>
      </c>
      <c r="P2328" s="3">
        <v>24</v>
      </c>
      <c r="Q2328" s="3">
        <f t="shared" si="249"/>
        <v>240</v>
      </c>
      <c r="R2328" s="3" t="str">
        <f t="shared" si="250"/>
        <v>ITA-SG-24</v>
      </c>
      <c r="S2328" s="3" t="str">
        <f t="shared" si="251"/>
        <v>943</v>
      </c>
    </row>
    <row r="2329" spans="1:19" ht="12.75" customHeight="1" x14ac:dyDescent="0.3">
      <c r="A2329" s="2">
        <v>2334</v>
      </c>
      <c r="B2329" s="2" t="s">
        <v>1111</v>
      </c>
      <c r="C2329" s="8" t="s">
        <v>8</v>
      </c>
      <c r="D2329" s="2" t="s">
        <v>94</v>
      </c>
      <c r="F2329" s="2">
        <v>10</v>
      </c>
      <c r="G2329" s="3">
        <v>18</v>
      </c>
      <c r="H2329" s="3" t="str">
        <f>IF(E2329="","non terminato","terminato")</f>
        <v>non terminato</v>
      </c>
      <c r="J2329" s="2">
        <v>2334</v>
      </c>
      <c r="K2329" s="2" t="str">
        <f t="shared" si="245"/>
        <v>P7879242</v>
      </c>
      <c r="L2329" s="2" t="str">
        <f t="shared" si="246"/>
        <v>ITA</v>
      </c>
      <c r="M2329" s="2" t="str">
        <f t="shared" si="247"/>
        <v>zan SPA</v>
      </c>
      <c r="N2329" s="2" t="str">
        <f t="shared" si="248"/>
        <v/>
      </c>
      <c r="O2329" s="2">
        <v>10</v>
      </c>
      <c r="P2329" s="3">
        <v>18</v>
      </c>
      <c r="Q2329" s="3">
        <f t="shared" si="249"/>
        <v>180</v>
      </c>
      <c r="R2329" s="3" t="str">
        <f t="shared" si="250"/>
        <v>ITA-zan SPA-18</v>
      </c>
      <c r="S2329" s="3" t="str">
        <f t="shared" si="251"/>
        <v>879</v>
      </c>
    </row>
    <row r="2330" spans="1:19" ht="12.75" customHeight="1" x14ac:dyDescent="0.3">
      <c r="A2330" s="2">
        <v>2335</v>
      </c>
      <c r="B2330" s="2" t="s">
        <v>1112</v>
      </c>
      <c r="C2330" s="8" t="s">
        <v>8</v>
      </c>
      <c r="D2330" s="2" t="s">
        <v>44</v>
      </c>
      <c r="E2330" s="7" t="s">
        <v>10</v>
      </c>
      <c r="F2330" s="2">
        <v>0</v>
      </c>
      <c r="G2330" s="3">
        <v>31</v>
      </c>
      <c r="H2330" s="3" t="s">
        <v>10</v>
      </c>
      <c r="J2330" s="2">
        <v>2335</v>
      </c>
      <c r="K2330" s="2" t="str">
        <f t="shared" si="245"/>
        <v>S3928434</v>
      </c>
      <c r="L2330" s="2" t="str">
        <f t="shared" si="246"/>
        <v>ITA</v>
      </c>
      <c r="M2330" s="2" t="str">
        <f t="shared" si="247"/>
        <v>zan pin SPA</v>
      </c>
      <c r="N2330" s="2" t="str">
        <f t="shared" si="248"/>
        <v>terminato</v>
      </c>
      <c r="O2330" s="2">
        <v>0</v>
      </c>
      <c r="P2330" s="3">
        <v>31</v>
      </c>
      <c r="Q2330" s="3" t="str">
        <f t="shared" si="249"/>
        <v/>
      </c>
      <c r="R2330" s="3" t="str">
        <f t="shared" si="250"/>
        <v>ITA-zan pin SPA-31</v>
      </c>
      <c r="S2330" s="3" t="str">
        <f t="shared" si="251"/>
        <v>928</v>
      </c>
    </row>
    <row r="2331" spans="1:19" ht="12.75" customHeight="1" x14ac:dyDescent="0.3">
      <c r="A2331" s="2">
        <v>2336</v>
      </c>
      <c r="B2331" s="2" t="s">
        <v>1112</v>
      </c>
      <c r="C2331" s="8" t="s">
        <v>8</v>
      </c>
      <c r="D2331" s="2" t="s">
        <v>44</v>
      </c>
      <c r="F2331" s="2">
        <v>30</v>
      </c>
      <c r="G2331" s="3">
        <v>16</v>
      </c>
      <c r="H2331" s="3" t="str">
        <f>IF(E2331="","non terminato","terminato")</f>
        <v>non terminato</v>
      </c>
      <c r="J2331" s="2">
        <v>2336</v>
      </c>
      <c r="K2331" s="2" t="str">
        <f t="shared" si="245"/>
        <v>S3928434</v>
      </c>
      <c r="L2331" s="2" t="str">
        <f t="shared" si="246"/>
        <v>ITA</v>
      </c>
      <c r="M2331" s="2" t="str">
        <f t="shared" si="247"/>
        <v>zan pin SPA</v>
      </c>
      <c r="N2331" s="2" t="str">
        <f t="shared" si="248"/>
        <v/>
      </c>
      <c r="O2331" s="2">
        <v>30</v>
      </c>
      <c r="P2331" s="3">
        <v>16</v>
      </c>
      <c r="Q2331" s="3">
        <f t="shared" si="249"/>
        <v>480</v>
      </c>
      <c r="R2331" s="3" t="str">
        <f t="shared" si="250"/>
        <v>ITA-zan pin SPA-16</v>
      </c>
      <c r="S2331" s="3" t="str">
        <f t="shared" si="251"/>
        <v>928</v>
      </c>
    </row>
    <row r="2332" spans="1:19" ht="12.75" customHeight="1" x14ac:dyDescent="0.3">
      <c r="A2332" s="2">
        <v>2337</v>
      </c>
      <c r="B2332" s="2" t="s">
        <v>1113</v>
      </c>
      <c r="C2332" s="8" t="s">
        <v>8</v>
      </c>
      <c r="D2332" s="2" t="s">
        <v>33</v>
      </c>
      <c r="F2332" s="2">
        <v>20</v>
      </c>
      <c r="G2332" s="3">
        <v>24</v>
      </c>
      <c r="H2332" s="3" t="str">
        <f>IF(E2332="","non terminato","terminato")</f>
        <v>non terminato</v>
      </c>
      <c r="J2332" s="2">
        <v>2337</v>
      </c>
      <c r="K2332" s="2" t="str">
        <f t="shared" si="245"/>
        <v>L8855394</v>
      </c>
      <c r="L2332" s="2" t="str">
        <f t="shared" si="246"/>
        <v>ITA</v>
      </c>
      <c r="M2332" s="2" t="str">
        <f t="shared" si="247"/>
        <v>zan VETRI</v>
      </c>
      <c r="N2332" s="2" t="str">
        <f t="shared" si="248"/>
        <v/>
      </c>
      <c r="O2332" s="2">
        <v>20</v>
      </c>
      <c r="P2332" s="3">
        <v>24</v>
      </c>
      <c r="Q2332" s="3">
        <f t="shared" si="249"/>
        <v>480</v>
      </c>
      <c r="R2332" s="3" t="str">
        <f t="shared" si="250"/>
        <v>ITA-zan VETRI-24</v>
      </c>
      <c r="S2332" s="3" t="str">
        <f t="shared" si="251"/>
        <v>855</v>
      </c>
    </row>
    <row r="2333" spans="1:19" ht="12.75" customHeight="1" x14ac:dyDescent="0.3">
      <c r="A2333" s="2">
        <v>2338</v>
      </c>
      <c r="B2333" s="2" t="s">
        <v>1113</v>
      </c>
      <c r="C2333" s="8" t="s">
        <v>8</v>
      </c>
      <c r="D2333" s="2" t="s">
        <v>33</v>
      </c>
      <c r="F2333" s="2">
        <v>10</v>
      </c>
      <c r="G2333" s="3">
        <v>29</v>
      </c>
      <c r="H2333" s="3" t="str">
        <f>IF(E2333="","non terminato","terminato")</f>
        <v>non terminato</v>
      </c>
      <c r="J2333" s="2">
        <v>2338</v>
      </c>
      <c r="K2333" s="2" t="str">
        <f t="shared" si="245"/>
        <v>L8855394</v>
      </c>
      <c r="L2333" s="2" t="str">
        <f t="shared" si="246"/>
        <v>ITA</v>
      </c>
      <c r="M2333" s="2" t="str">
        <f t="shared" si="247"/>
        <v>zan VETRI</v>
      </c>
      <c r="N2333" s="2" t="str">
        <f t="shared" si="248"/>
        <v/>
      </c>
      <c r="O2333" s="2">
        <v>10</v>
      </c>
      <c r="P2333" s="3">
        <v>29</v>
      </c>
      <c r="Q2333" s="3">
        <f t="shared" si="249"/>
        <v>290</v>
      </c>
      <c r="R2333" s="3" t="str">
        <f t="shared" si="250"/>
        <v>ITA-zan VETRI-29</v>
      </c>
      <c r="S2333" s="3" t="str">
        <f t="shared" si="251"/>
        <v>855</v>
      </c>
    </row>
    <row r="2334" spans="1:19" ht="12.75" customHeight="1" x14ac:dyDescent="0.3">
      <c r="A2334" s="2">
        <v>2339</v>
      </c>
      <c r="B2334" s="2" t="s">
        <v>1113</v>
      </c>
      <c r="C2334" s="8" t="s">
        <v>8</v>
      </c>
      <c r="D2334" s="2" t="s">
        <v>33</v>
      </c>
      <c r="E2334" s="7" t="s">
        <v>10</v>
      </c>
      <c r="F2334" s="2">
        <v>0</v>
      </c>
      <c r="G2334" s="3">
        <v>35</v>
      </c>
      <c r="H2334" s="3" t="s">
        <v>10</v>
      </c>
      <c r="J2334" s="2">
        <v>2339</v>
      </c>
      <c r="K2334" s="2" t="str">
        <f t="shared" si="245"/>
        <v>L8855394</v>
      </c>
      <c r="L2334" s="2" t="str">
        <f t="shared" si="246"/>
        <v>ITA</v>
      </c>
      <c r="M2334" s="2" t="str">
        <f t="shared" si="247"/>
        <v>zan VETRI</v>
      </c>
      <c r="N2334" s="2" t="str">
        <f t="shared" si="248"/>
        <v>terminato</v>
      </c>
      <c r="O2334" s="2">
        <v>0</v>
      </c>
      <c r="P2334" s="3">
        <v>35</v>
      </c>
      <c r="Q2334" s="3" t="str">
        <f t="shared" si="249"/>
        <v/>
      </c>
      <c r="R2334" s="3" t="str">
        <f t="shared" si="250"/>
        <v>ITA-zan VETRI-35</v>
      </c>
      <c r="S2334" s="3" t="str">
        <f t="shared" si="251"/>
        <v>855</v>
      </c>
    </row>
    <row r="2335" spans="1:19" ht="12.75" customHeight="1" x14ac:dyDescent="0.3">
      <c r="A2335" s="2">
        <v>2340</v>
      </c>
      <c r="B2335" s="2" t="s">
        <v>1114</v>
      </c>
      <c r="C2335" s="8" t="s">
        <v>8</v>
      </c>
      <c r="D2335" s="2" t="s">
        <v>9</v>
      </c>
      <c r="E2335" s="7" t="s">
        <v>10</v>
      </c>
      <c r="F2335" s="2">
        <v>0</v>
      </c>
      <c r="G2335" s="3">
        <v>19</v>
      </c>
      <c r="H2335" s="3" t="s">
        <v>10</v>
      </c>
      <c r="J2335" s="2">
        <v>2340</v>
      </c>
      <c r="K2335" s="2" t="str">
        <f t="shared" si="245"/>
        <v>G6545907</v>
      </c>
      <c r="L2335" s="2" t="str">
        <f t="shared" si="246"/>
        <v>ITA</v>
      </c>
      <c r="M2335" s="2" t="str">
        <f t="shared" si="247"/>
        <v>SG</v>
      </c>
      <c r="N2335" s="2" t="str">
        <f t="shared" si="248"/>
        <v>terminato</v>
      </c>
      <c r="O2335" s="2">
        <v>0</v>
      </c>
      <c r="P2335" s="3">
        <v>19</v>
      </c>
      <c r="Q2335" s="3" t="str">
        <f t="shared" si="249"/>
        <v/>
      </c>
      <c r="R2335" s="3" t="str">
        <f t="shared" si="250"/>
        <v>ITA-SG-19</v>
      </c>
      <c r="S2335" s="3" t="str">
        <f t="shared" si="251"/>
        <v>545</v>
      </c>
    </row>
    <row r="2336" spans="1:19" ht="12.75" customHeight="1" x14ac:dyDescent="0.3">
      <c r="A2336" s="2">
        <v>2341</v>
      </c>
      <c r="B2336" s="2" t="s">
        <v>1115</v>
      </c>
      <c r="C2336" s="8" t="s">
        <v>8</v>
      </c>
      <c r="D2336" s="2" t="s">
        <v>44</v>
      </c>
      <c r="F2336" s="2">
        <v>30</v>
      </c>
      <c r="G2336" s="3">
        <v>33</v>
      </c>
      <c r="H2336" s="3" t="str">
        <f>IF(E2336="","non terminato","terminato")</f>
        <v>non terminato</v>
      </c>
      <c r="J2336" s="2">
        <v>2341</v>
      </c>
      <c r="K2336" s="2" t="str">
        <f t="shared" si="245"/>
        <v>B5768609</v>
      </c>
      <c r="L2336" s="2" t="str">
        <f t="shared" si="246"/>
        <v>ITA</v>
      </c>
      <c r="M2336" s="2" t="str">
        <f t="shared" si="247"/>
        <v>zan pin SPA</v>
      </c>
      <c r="N2336" s="2" t="str">
        <f t="shared" si="248"/>
        <v/>
      </c>
      <c r="O2336" s="2">
        <v>30</v>
      </c>
      <c r="P2336" s="3">
        <v>33</v>
      </c>
      <c r="Q2336" s="3">
        <f t="shared" si="249"/>
        <v>990</v>
      </c>
      <c r="R2336" s="3" t="str">
        <f t="shared" si="250"/>
        <v>ITA-zan pin SPA-33</v>
      </c>
      <c r="S2336" s="3" t="str">
        <f t="shared" si="251"/>
        <v>768</v>
      </c>
    </row>
    <row r="2337" spans="1:19" ht="12.75" customHeight="1" x14ac:dyDescent="0.3">
      <c r="A2337" s="2">
        <v>2342</v>
      </c>
      <c r="B2337" s="2" t="s">
        <v>1115</v>
      </c>
      <c r="C2337" s="8" t="s">
        <v>8</v>
      </c>
      <c r="D2337" s="2" t="s">
        <v>44</v>
      </c>
      <c r="E2337" s="7" t="s">
        <v>10</v>
      </c>
      <c r="F2337" s="2">
        <v>0</v>
      </c>
      <c r="G2337" s="3">
        <v>24</v>
      </c>
      <c r="H2337" s="3" t="s">
        <v>10</v>
      </c>
      <c r="J2337" s="2">
        <v>2342</v>
      </c>
      <c r="K2337" s="2" t="str">
        <f t="shared" si="245"/>
        <v>B5768609</v>
      </c>
      <c r="L2337" s="2" t="str">
        <f t="shared" si="246"/>
        <v>ITA</v>
      </c>
      <c r="M2337" s="2" t="str">
        <f t="shared" si="247"/>
        <v>zan pin SPA</v>
      </c>
      <c r="N2337" s="2" t="str">
        <f t="shared" si="248"/>
        <v>terminato</v>
      </c>
      <c r="O2337" s="2">
        <v>0</v>
      </c>
      <c r="P2337" s="3">
        <v>24</v>
      </c>
      <c r="Q2337" s="3" t="str">
        <f t="shared" si="249"/>
        <v/>
      </c>
      <c r="R2337" s="3" t="str">
        <f t="shared" si="250"/>
        <v>ITA-zan pin SPA-24</v>
      </c>
      <c r="S2337" s="3" t="str">
        <f t="shared" si="251"/>
        <v>768</v>
      </c>
    </row>
    <row r="2338" spans="1:19" ht="12.75" customHeight="1" x14ac:dyDescent="0.3">
      <c r="A2338" s="2">
        <v>2343</v>
      </c>
      <c r="B2338" s="2" t="s">
        <v>1115</v>
      </c>
      <c r="C2338" s="8" t="s">
        <v>8</v>
      </c>
      <c r="D2338" s="2" t="s">
        <v>44</v>
      </c>
      <c r="F2338" s="2">
        <v>10</v>
      </c>
      <c r="G2338" s="3">
        <v>15</v>
      </c>
      <c r="H2338" s="3" t="str">
        <f>IF(E2338="","non terminato","terminato")</f>
        <v>non terminato</v>
      </c>
      <c r="J2338" s="2">
        <v>2343</v>
      </c>
      <c r="K2338" s="2" t="str">
        <f t="shared" si="245"/>
        <v>B5768609</v>
      </c>
      <c r="L2338" s="2" t="str">
        <f t="shared" si="246"/>
        <v>ITA</v>
      </c>
      <c r="M2338" s="2" t="str">
        <f t="shared" si="247"/>
        <v>zan pin SPA</v>
      </c>
      <c r="N2338" s="2" t="str">
        <f t="shared" si="248"/>
        <v/>
      </c>
      <c r="O2338" s="2">
        <v>10</v>
      </c>
      <c r="P2338" s="3">
        <v>15</v>
      </c>
      <c r="Q2338" s="3">
        <f t="shared" si="249"/>
        <v>150</v>
      </c>
      <c r="R2338" s="3" t="str">
        <f t="shared" si="250"/>
        <v>ITA-zan pin SPA-15</v>
      </c>
      <c r="S2338" s="3" t="str">
        <f t="shared" si="251"/>
        <v>768</v>
      </c>
    </row>
    <row r="2339" spans="1:19" ht="12.75" customHeight="1" x14ac:dyDescent="0.3">
      <c r="A2339" s="2">
        <v>2344</v>
      </c>
      <c r="B2339" s="2" t="s">
        <v>1116</v>
      </c>
      <c r="C2339" s="8" t="s">
        <v>8</v>
      </c>
      <c r="D2339" s="2" t="s">
        <v>9</v>
      </c>
      <c r="F2339" s="2">
        <v>10</v>
      </c>
      <c r="G2339" s="3">
        <v>33</v>
      </c>
      <c r="H2339" s="3" t="str">
        <f>IF(E2339="","non terminato","terminato")</f>
        <v>non terminato</v>
      </c>
      <c r="J2339" s="2">
        <v>2344</v>
      </c>
      <c r="K2339" s="2" t="str">
        <f t="shared" si="245"/>
        <v>A0371343</v>
      </c>
      <c r="L2339" s="2" t="str">
        <f t="shared" si="246"/>
        <v>ITA</v>
      </c>
      <c r="M2339" s="2" t="str">
        <f t="shared" si="247"/>
        <v>SG</v>
      </c>
      <c r="N2339" s="2" t="str">
        <f t="shared" si="248"/>
        <v/>
      </c>
      <c r="O2339" s="2">
        <v>10</v>
      </c>
      <c r="P2339" s="3">
        <v>33</v>
      </c>
      <c r="Q2339" s="3">
        <f t="shared" si="249"/>
        <v>330</v>
      </c>
      <c r="R2339" s="3" t="str">
        <f t="shared" si="250"/>
        <v>ITA-SG-33</v>
      </c>
      <c r="S2339" s="3" t="str">
        <f t="shared" si="251"/>
        <v>371</v>
      </c>
    </row>
    <row r="2340" spans="1:19" ht="12.75" customHeight="1" x14ac:dyDescent="0.3">
      <c r="A2340" s="2">
        <v>2345</v>
      </c>
      <c r="B2340" s="2" t="s">
        <v>1116</v>
      </c>
      <c r="C2340" s="8" t="s">
        <v>8</v>
      </c>
      <c r="D2340" s="2" t="s">
        <v>9</v>
      </c>
      <c r="E2340" s="7" t="s">
        <v>10</v>
      </c>
      <c r="F2340" s="2">
        <v>0</v>
      </c>
      <c r="G2340" s="3">
        <v>28</v>
      </c>
      <c r="H2340" s="3" t="s">
        <v>10</v>
      </c>
      <c r="J2340" s="2">
        <v>2345</v>
      </c>
      <c r="K2340" s="2" t="str">
        <f t="shared" si="245"/>
        <v>A0371343</v>
      </c>
      <c r="L2340" s="2" t="str">
        <f t="shared" si="246"/>
        <v>ITA</v>
      </c>
      <c r="M2340" s="2" t="str">
        <f t="shared" si="247"/>
        <v>SG</v>
      </c>
      <c r="N2340" s="2" t="str">
        <f t="shared" si="248"/>
        <v>terminato</v>
      </c>
      <c r="O2340" s="2">
        <v>0</v>
      </c>
      <c r="P2340" s="3">
        <v>28</v>
      </c>
      <c r="Q2340" s="3" t="str">
        <f t="shared" si="249"/>
        <v/>
      </c>
      <c r="R2340" s="3" t="str">
        <f t="shared" si="250"/>
        <v>ITA-SG-28</v>
      </c>
      <c r="S2340" s="3" t="str">
        <f t="shared" si="251"/>
        <v>371</v>
      </c>
    </row>
    <row r="2341" spans="1:19" ht="12.75" customHeight="1" x14ac:dyDescent="0.3">
      <c r="A2341" s="2">
        <v>2346</v>
      </c>
      <c r="B2341" s="2" t="s">
        <v>1117</v>
      </c>
      <c r="C2341" s="8" t="s">
        <v>8</v>
      </c>
      <c r="D2341" s="2" t="s">
        <v>33</v>
      </c>
      <c r="E2341" s="7" t="s">
        <v>10</v>
      </c>
      <c r="F2341" s="2">
        <v>0</v>
      </c>
      <c r="G2341" s="3">
        <v>19</v>
      </c>
      <c r="H2341" s="3" t="s">
        <v>10</v>
      </c>
      <c r="J2341" s="2">
        <v>2346</v>
      </c>
      <c r="K2341" s="2" t="str">
        <f t="shared" si="245"/>
        <v>C8786300</v>
      </c>
      <c r="L2341" s="2" t="str">
        <f t="shared" si="246"/>
        <v>ITA</v>
      </c>
      <c r="M2341" s="2" t="str">
        <f t="shared" si="247"/>
        <v>zan VETRI</v>
      </c>
      <c r="N2341" s="2" t="str">
        <f t="shared" si="248"/>
        <v>terminato</v>
      </c>
      <c r="O2341" s="2">
        <v>0</v>
      </c>
      <c r="P2341" s="3">
        <v>19</v>
      </c>
      <c r="Q2341" s="3" t="str">
        <f t="shared" si="249"/>
        <v/>
      </c>
      <c r="R2341" s="3" t="str">
        <f t="shared" si="250"/>
        <v>ITA-zan VETRI-19</v>
      </c>
      <c r="S2341" s="3" t="str">
        <f t="shared" si="251"/>
        <v>786</v>
      </c>
    </row>
    <row r="2342" spans="1:19" ht="12.75" customHeight="1" x14ac:dyDescent="0.3">
      <c r="A2342" s="2">
        <v>2347</v>
      </c>
      <c r="B2342" s="2" t="s">
        <v>1117</v>
      </c>
      <c r="C2342" s="8" t="s">
        <v>8</v>
      </c>
      <c r="D2342" s="2" t="s">
        <v>33</v>
      </c>
      <c r="F2342" s="2">
        <v>10</v>
      </c>
      <c r="G2342" s="3">
        <v>35</v>
      </c>
      <c r="H2342" s="3" t="str">
        <f>IF(E2342="","non terminato","terminato")</f>
        <v>non terminato</v>
      </c>
      <c r="J2342" s="2">
        <v>2347</v>
      </c>
      <c r="K2342" s="2" t="str">
        <f t="shared" si="245"/>
        <v>C8786300</v>
      </c>
      <c r="L2342" s="2" t="str">
        <f t="shared" si="246"/>
        <v>ITA</v>
      </c>
      <c r="M2342" s="2" t="str">
        <f t="shared" si="247"/>
        <v>zan VETRI</v>
      </c>
      <c r="N2342" s="2" t="str">
        <f t="shared" si="248"/>
        <v/>
      </c>
      <c r="O2342" s="2">
        <v>10</v>
      </c>
      <c r="P2342" s="3">
        <v>35</v>
      </c>
      <c r="Q2342" s="3">
        <f t="shared" si="249"/>
        <v>350</v>
      </c>
      <c r="R2342" s="3" t="str">
        <f t="shared" si="250"/>
        <v>ITA-zan VETRI-35</v>
      </c>
      <c r="S2342" s="3" t="str">
        <f t="shared" si="251"/>
        <v>786</v>
      </c>
    </row>
    <row r="2343" spans="1:19" ht="12.75" customHeight="1" x14ac:dyDescent="0.3">
      <c r="A2343" s="2">
        <v>2348</v>
      </c>
      <c r="B2343" s="2" t="s">
        <v>1118</v>
      </c>
      <c r="C2343" s="8" t="s">
        <v>8</v>
      </c>
      <c r="D2343" s="2" t="s">
        <v>51</v>
      </c>
      <c r="E2343" s="7" t="s">
        <v>10</v>
      </c>
      <c r="F2343" s="2">
        <v>0</v>
      </c>
      <c r="G2343" s="3">
        <v>10</v>
      </c>
      <c r="H2343" s="3" t="s">
        <v>10</v>
      </c>
      <c r="J2343" s="2">
        <v>2348</v>
      </c>
      <c r="K2343" s="2" t="str">
        <f t="shared" si="245"/>
        <v>A8541288</v>
      </c>
      <c r="L2343" s="2" t="str">
        <f t="shared" si="246"/>
        <v>ITA</v>
      </c>
      <c r="M2343" s="2" t="str">
        <f t="shared" si="247"/>
        <v>zan S.R.L.</v>
      </c>
      <c r="N2343" s="2" t="str">
        <f t="shared" si="248"/>
        <v>terminato</v>
      </c>
      <c r="O2343" s="2">
        <v>0</v>
      </c>
      <c r="P2343" s="3">
        <v>10</v>
      </c>
      <c r="Q2343" s="3" t="str">
        <f t="shared" si="249"/>
        <v/>
      </c>
      <c r="R2343" s="3" t="str">
        <f t="shared" si="250"/>
        <v>ITA-zan S.R.L.-10</v>
      </c>
      <c r="S2343" s="3" t="str">
        <f t="shared" si="251"/>
        <v>541</v>
      </c>
    </row>
    <row r="2344" spans="1:19" ht="12.75" customHeight="1" x14ac:dyDescent="0.3">
      <c r="A2344" s="2">
        <v>2349</v>
      </c>
      <c r="B2344" s="2" t="s">
        <v>1118</v>
      </c>
      <c r="C2344" s="8" t="s">
        <v>8</v>
      </c>
      <c r="D2344" s="2" t="s">
        <v>51</v>
      </c>
      <c r="F2344" s="2">
        <v>10</v>
      </c>
      <c r="G2344" s="3">
        <v>18</v>
      </c>
      <c r="H2344" s="3" t="str">
        <f>IF(E2344="","non terminato","terminato")</f>
        <v>non terminato</v>
      </c>
      <c r="J2344" s="2">
        <v>2349</v>
      </c>
      <c r="K2344" s="2" t="str">
        <f t="shared" si="245"/>
        <v>A8541288</v>
      </c>
      <c r="L2344" s="2" t="str">
        <f t="shared" si="246"/>
        <v>ITA</v>
      </c>
      <c r="M2344" s="2" t="str">
        <f t="shared" si="247"/>
        <v>zan S.R.L.</v>
      </c>
      <c r="N2344" s="2" t="str">
        <f t="shared" si="248"/>
        <v/>
      </c>
      <c r="O2344" s="2">
        <v>10</v>
      </c>
      <c r="P2344" s="3">
        <v>18</v>
      </c>
      <c r="Q2344" s="3">
        <f t="shared" si="249"/>
        <v>180</v>
      </c>
      <c r="R2344" s="3" t="str">
        <f t="shared" si="250"/>
        <v>ITA-zan S.R.L.-18</v>
      </c>
      <c r="S2344" s="3" t="str">
        <f t="shared" si="251"/>
        <v>541</v>
      </c>
    </row>
    <row r="2345" spans="1:19" ht="12.75" customHeight="1" x14ac:dyDescent="0.3">
      <c r="A2345" s="2">
        <v>2350</v>
      </c>
      <c r="B2345" s="2" t="s">
        <v>1118</v>
      </c>
      <c r="C2345" s="8" t="s">
        <v>8</v>
      </c>
      <c r="D2345" s="2" t="s">
        <v>51</v>
      </c>
      <c r="F2345" s="2">
        <v>30</v>
      </c>
      <c r="G2345" s="3">
        <v>27</v>
      </c>
      <c r="H2345" s="3" t="str">
        <f>IF(E2345="","non terminato","terminato")</f>
        <v>non terminato</v>
      </c>
      <c r="J2345" s="2">
        <v>2350</v>
      </c>
      <c r="K2345" s="2" t="str">
        <f t="shared" si="245"/>
        <v>A8541288</v>
      </c>
      <c r="L2345" s="2" t="str">
        <f t="shared" si="246"/>
        <v>ITA</v>
      </c>
      <c r="M2345" s="2" t="str">
        <f t="shared" si="247"/>
        <v>zan S.R.L.</v>
      </c>
      <c r="N2345" s="2" t="str">
        <f t="shared" si="248"/>
        <v/>
      </c>
      <c r="O2345" s="2">
        <v>30</v>
      </c>
      <c r="P2345" s="3">
        <v>27</v>
      </c>
      <c r="Q2345" s="3">
        <f t="shared" si="249"/>
        <v>810</v>
      </c>
      <c r="R2345" s="3" t="str">
        <f t="shared" si="250"/>
        <v>ITA-zan S.R.L.-27</v>
      </c>
      <c r="S2345" s="3" t="str">
        <f t="shared" si="251"/>
        <v>541</v>
      </c>
    </row>
    <row r="2346" spans="1:19" ht="12.75" customHeight="1" x14ac:dyDescent="0.3">
      <c r="A2346" s="2">
        <v>2351</v>
      </c>
      <c r="B2346" s="2" t="s">
        <v>1119</v>
      </c>
      <c r="C2346" s="8" t="s">
        <v>8</v>
      </c>
      <c r="D2346" s="2" t="s">
        <v>44</v>
      </c>
      <c r="E2346" s="7" t="s">
        <v>10</v>
      </c>
      <c r="F2346" s="2">
        <v>0</v>
      </c>
      <c r="G2346" s="3">
        <v>35</v>
      </c>
      <c r="H2346" s="3" t="s">
        <v>10</v>
      </c>
      <c r="J2346" s="2">
        <v>2351</v>
      </c>
      <c r="K2346" s="2" t="str">
        <f t="shared" si="245"/>
        <v>A4234127</v>
      </c>
      <c r="L2346" s="2" t="str">
        <f t="shared" si="246"/>
        <v>ITA</v>
      </c>
      <c r="M2346" s="2" t="str">
        <f t="shared" si="247"/>
        <v>zan pin SPA</v>
      </c>
      <c r="N2346" s="2" t="str">
        <f t="shared" si="248"/>
        <v>terminato</v>
      </c>
      <c r="O2346" s="2">
        <v>0</v>
      </c>
      <c r="P2346" s="3">
        <v>35</v>
      </c>
      <c r="Q2346" s="3" t="str">
        <f t="shared" si="249"/>
        <v/>
      </c>
      <c r="R2346" s="3" t="str">
        <f t="shared" si="250"/>
        <v>ITA-zan pin SPA-35</v>
      </c>
      <c r="S2346" s="3" t="str">
        <f t="shared" si="251"/>
        <v>234</v>
      </c>
    </row>
    <row r="2347" spans="1:19" ht="12.75" customHeight="1" x14ac:dyDescent="0.3">
      <c r="A2347" s="2">
        <v>2352</v>
      </c>
      <c r="B2347" s="2" t="s">
        <v>1119</v>
      </c>
      <c r="C2347" s="8" t="s">
        <v>8</v>
      </c>
      <c r="D2347" s="2" t="s">
        <v>44</v>
      </c>
      <c r="F2347" s="2">
        <v>30</v>
      </c>
      <c r="G2347" s="3">
        <v>17</v>
      </c>
      <c r="H2347" s="3" t="str">
        <f>IF(E2347="","non terminato","terminato")</f>
        <v>non terminato</v>
      </c>
      <c r="J2347" s="2">
        <v>2352</v>
      </c>
      <c r="K2347" s="2" t="str">
        <f t="shared" si="245"/>
        <v>A4234127</v>
      </c>
      <c r="L2347" s="2" t="str">
        <f t="shared" si="246"/>
        <v>ITA</v>
      </c>
      <c r="M2347" s="2" t="str">
        <f t="shared" si="247"/>
        <v>zan pin SPA</v>
      </c>
      <c r="N2347" s="2" t="str">
        <f t="shared" si="248"/>
        <v/>
      </c>
      <c r="O2347" s="2">
        <v>30</v>
      </c>
      <c r="P2347" s="3">
        <v>17</v>
      </c>
      <c r="Q2347" s="3">
        <f t="shared" si="249"/>
        <v>510</v>
      </c>
      <c r="R2347" s="3" t="str">
        <f t="shared" si="250"/>
        <v>ITA-zan pin SPA-17</v>
      </c>
      <c r="S2347" s="3" t="str">
        <f t="shared" si="251"/>
        <v>234</v>
      </c>
    </row>
    <row r="2348" spans="1:19" ht="12.75" customHeight="1" x14ac:dyDescent="0.3">
      <c r="A2348" s="2">
        <v>2353</v>
      </c>
      <c r="B2348" s="2" t="s">
        <v>1119</v>
      </c>
      <c r="C2348" s="8" t="s">
        <v>8</v>
      </c>
      <c r="D2348" s="2" t="s">
        <v>44</v>
      </c>
      <c r="F2348" s="2">
        <v>10</v>
      </c>
      <c r="G2348" s="3">
        <v>22</v>
      </c>
      <c r="H2348" s="3" t="str">
        <f>IF(E2348="","non terminato","terminato")</f>
        <v>non terminato</v>
      </c>
      <c r="J2348" s="2">
        <v>2353</v>
      </c>
      <c r="K2348" s="2" t="str">
        <f t="shared" si="245"/>
        <v>A4234127</v>
      </c>
      <c r="L2348" s="2" t="str">
        <f t="shared" si="246"/>
        <v>ITA</v>
      </c>
      <c r="M2348" s="2" t="str">
        <f t="shared" si="247"/>
        <v>zan pin SPA</v>
      </c>
      <c r="N2348" s="2" t="str">
        <f t="shared" si="248"/>
        <v/>
      </c>
      <c r="O2348" s="2">
        <v>10</v>
      </c>
      <c r="P2348" s="3">
        <v>22</v>
      </c>
      <c r="Q2348" s="3">
        <f t="shared" si="249"/>
        <v>220</v>
      </c>
      <c r="R2348" s="3" t="str">
        <f t="shared" si="250"/>
        <v>ITA-zan pin SPA-22</v>
      </c>
      <c r="S2348" s="3" t="str">
        <f t="shared" si="251"/>
        <v>234</v>
      </c>
    </row>
    <row r="2349" spans="1:19" ht="12.75" customHeight="1" x14ac:dyDescent="0.3">
      <c r="A2349" s="2">
        <v>2354</v>
      </c>
      <c r="B2349" s="2" t="s">
        <v>1120</v>
      </c>
      <c r="C2349" s="8" t="s">
        <v>8</v>
      </c>
      <c r="D2349" s="2" t="s">
        <v>9</v>
      </c>
      <c r="E2349" s="7" t="s">
        <v>10</v>
      </c>
      <c r="F2349" s="2">
        <v>0</v>
      </c>
      <c r="G2349" s="3">
        <v>14</v>
      </c>
      <c r="H2349" s="3" t="s">
        <v>10</v>
      </c>
      <c r="J2349" s="2">
        <v>2354</v>
      </c>
      <c r="K2349" s="2" t="str">
        <f t="shared" si="245"/>
        <v>N0478350</v>
      </c>
      <c r="L2349" s="2" t="str">
        <f t="shared" si="246"/>
        <v>ITA</v>
      </c>
      <c r="M2349" s="2" t="str">
        <f t="shared" si="247"/>
        <v>SG</v>
      </c>
      <c r="N2349" s="2" t="str">
        <f t="shared" si="248"/>
        <v>terminato</v>
      </c>
      <c r="O2349" s="2">
        <v>0</v>
      </c>
      <c r="P2349" s="3">
        <v>14</v>
      </c>
      <c r="Q2349" s="3" t="str">
        <f t="shared" si="249"/>
        <v/>
      </c>
      <c r="R2349" s="3" t="str">
        <f t="shared" si="250"/>
        <v>ITA-SG-14</v>
      </c>
      <c r="S2349" s="3" t="str">
        <f t="shared" si="251"/>
        <v>478</v>
      </c>
    </row>
    <row r="2350" spans="1:19" ht="12.75" customHeight="1" x14ac:dyDescent="0.3">
      <c r="A2350" s="2">
        <v>2355</v>
      </c>
      <c r="B2350" s="2" t="s">
        <v>1120</v>
      </c>
      <c r="C2350" s="8" t="s">
        <v>8</v>
      </c>
      <c r="D2350" s="2" t="s">
        <v>9</v>
      </c>
      <c r="F2350" s="2">
        <v>10</v>
      </c>
      <c r="G2350" s="3">
        <v>13</v>
      </c>
      <c r="H2350" s="3" t="str">
        <f>IF(E2350="","non terminato","terminato")</f>
        <v>non terminato</v>
      </c>
      <c r="J2350" s="2">
        <v>2355</v>
      </c>
      <c r="K2350" s="2" t="str">
        <f t="shared" si="245"/>
        <v>N0478350</v>
      </c>
      <c r="L2350" s="2" t="str">
        <f t="shared" si="246"/>
        <v>ITA</v>
      </c>
      <c r="M2350" s="2" t="str">
        <f t="shared" si="247"/>
        <v>SG</v>
      </c>
      <c r="N2350" s="2" t="str">
        <f t="shared" si="248"/>
        <v/>
      </c>
      <c r="O2350" s="2">
        <v>10</v>
      </c>
      <c r="P2350" s="3">
        <v>13</v>
      </c>
      <c r="Q2350" s="3">
        <f t="shared" si="249"/>
        <v>130</v>
      </c>
      <c r="R2350" s="3" t="str">
        <f t="shared" si="250"/>
        <v>ITA-SG-13</v>
      </c>
      <c r="S2350" s="3" t="str">
        <f t="shared" si="251"/>
        <v>478</v>
      </c>
    </row>
    <row r="2351" spans="1:19" ht="12.75" customHeight="1" x14ac:dyDescent="0.3">
      <c r="A2351" s="2">
        <v>2356</v>
      </c>
      <c r="B2351" s="2" t="s">
        <v>1121</v>
      </c>
      <c r="C2351" s="8" t="s">
        <v>8</v>
      </c>
      <c r="D2351" s="2" t="s">
        <v>9</v>
      </c>
      <c r="E2351" s="7" t="s">
        <v>10</v>
      </c>
      <c r="F2351" s="2">
        <v>0</v>
      </c>
      <c r="G2351" s="3">
        <v>29</v>
      </c>
      <c r="H2351" s="3" t="s">
        <v>10</v>
      </c>
      <c r="J2351" s="2">
        <v>2356</v>
      </c>
      <c r="K2351" s="2" t="str">
        <f t="shared" si="245"/>
        <v>R7380475</v>
      </c>
      <c r="L2351" s="2" t="str">
        <f t="shared" si="246"/>
        <v>ITA</v>
      </c>
      <c r="M2351" s="2" t="str">
        <f t="shared" si="247"/>
        <v>SG</v>
      </c>
      <c r="N2351" s="2" t="str">
        <f t="shared" si="248"/>
        <v>terminato</v>
      </c>
      <c r="O2351" s="2">
        <v>0</v>
      </c>
      <c r="P2351" s="3">
        <v>29</v>
      </c>
      <c r="Q2351" s="3" t="str">
        <f t="shared" si="249"/>
        <v/>
      </c>
      <c r="R2351" s="3" t="str">
        <f t="shared" si="250"/>
        <v>ITA-SG-29</v>
      </c>
      <c r="S2351" s="3" t="str">
        <f t="shared" si="251"/>
        <v>380</v>
      </c>
    </row>
    <row r="2352" spans="1:19" ht="12.75" customHeight="1" x14ac:dyDescent="0.3">
      <c r="A2352" s="2">
        <v>2357</v>
      </c>
      <c r="B2352" s="2" t="s">
        <v>1121</v>
      </c>
      <c r="C2352" s="8" t="s">
        <v>8</v>
      </c>
      <c r="D2352" s="2" t="s">
        <v>9</v>
      </c>
      <c r="F2352" s="2">
        <v>10</v>
      </c>
      <c r="G2352" s="3">
        <v>19</v>
      </c>
      <c r="H2352" s="3" t="str">
        <f>IF(E2352="","non terminato","terminato")</f>
        <v>non terminato</v>
      </c>
      <c r="J2352" s="2">
        <v>2357</v>
      </c>
      <c r="K2352" s="2" t="str">
        <f t="shared" si="245"/>
        <v>R7380475</v>
      </c>
      <c r="L2352" s="2" t="str">
        <f t="shared" si="246"/>
        <v>ITA</v>
      </c>
      <c r="M2352" s="2" t="str">
        <f t="shared" si="247"/>
        <v>SG</v>
      </c>
      <c r="N2352" s="2" t="str">
        <f t="shared" si="248"/>
        <v/>
      </c>
      <c r="O2352" s="2">
        <v>10</v>
      </c>
      <c r="P2352" s="3">
        <v>19</v>
      </c>
      <c r="Q2352" s="3">
        <f t="shared" si="249"/>
        <v>190</v>
      </c>
      <c r="R2352" s="3" t="str">
        <f t="shared" si="250"/>
        <v>ITA-SG-19</v>
      </c>
      <c r="S2352" s="3" t="str">
        <f t="shared" si="251"/>
        <v>380</v>
      </c>
    </row>
    <row r="2353" spans="1:19" ht="12.75" customHeight="1" x14ac:dyDescent="0.3">
      <c r="A2353" s="2">
        <v>2358</v>
      </c>
      <c r="B2353" s="2" t="s">
        <v>1122</v>
      </c>
      <c r="C2353" s="8" t="s">
        <v>8</v>
      </c>
      <c r="D2353" s="2" t="s">
        <v>9</v>
      </c>
      <c r="E2353" s="7" t="s">
        <v>10</v>
      </c>
      <c r="F2353" s="2">
        <v>0</v>
      </c>
      <c r="G2353" s="3">
        <v>24</v>
      </c>
      <c r="H2353" s="3" t="s">
        <v>10</v>
      </c>
      <c r="J2353" s="2">
        <v>2358</v>
      </c>
      <c r="K2353" s="2" t="str">
        <f t="shared" si="245"/>
        <v>G8639965</v>
      </c>
      <c r="L2353" s="2" t="str">
        <f t="shared" si="246"/>
        <v>ITA</v>
      </c>
      <c r="M2353" s="2" t="str">
        <f t="shared" si="247"/>
        <v>SG</v>
      </c>
      <c r="N2353" s="2" t="str">
        <f t="shared" si="248"/>
        <v>terminato</v>
      </c>
      <c r="O2353" s="2">
        <v>0</v>
      </c>
      <c r="P2353" s="3">
        <v>24</v>
      </c>
      <c r="Q2353" s="3" t="str">
        <f t="shared" si="249"/>
        <v/>
      </c>
      <c r="R2353" s="3" t="str">
        <f t="shared" si="250"/>
        <v>ITA-SG-24</v>
      </c>
      <c r="S2353" s="3" t="str">
        <f t="shared" si="251"/>
        <v>639</v>
      </c>
    </row>
    <row r="2354" spans="1:19" ht="12.75" customHeight="1" x14ac:dyDescent="0.3">
      <c r="A2354" s="2">
        <v>2359</v>
      </c>
      <c r="B2354" s="2" t="s">
        <v>1122</v>
      </c>
      <c r="C2354" s="8" t="s">
        <v>8</v>
      </c>
      <c r="D2354" s="2" t="s">
        <v>9</v>
      </c>
      <c r="F2354" s="2">
        <v>10</v>
      </c>
      <c r="G2354" s="3">
        <v>15</v>
      </c>
      <c r="H2354" s="3" t="str">
        <f>IF(E2354="","non terminato","terminato")</f>
        <v>non terminato</v>
      </c>
      <c r="J2354" s="2">
        <v>2359</v>
      </c>
      <c r="K2354" s="2" t="str">
        <f t="shared" si="245"/>
        <v>G8639965</v>
      </c>
      <c r="L2354" s="2" t="str">
        <f t="shared" si="246"/>
        <v>ITA</v>
      </c>
      <c r="M2354" s="2" t="str">
        <f t="shared" si="247"/>
        <v>SG</v>
      </c>
      <c r="N2354" s="2" t="str">
        <f t="shared" si="248"/>
        <v/>
      </c>
      <c r="O2354" s="2">
        <v>10</v>
      </c>
      <c r="P2354" s="3">
        <v>15</v>
      </c>
      <c r="Q2354" s="3">
        <f t="shared" si="249"/>
        <v>150</v>
      </c>
      <c r="R2354" s="3" t="str">
        <f t="shared" si="250"/>
        <v>ITA-SG-15</v>
      </c>
      <c r="S2354" s="3" t="str">
        <f t="shared" si="251"/>
        <v>639</v>
      </c>
    </row>
    <row r="2355" spans="1:19" ht="12.75" customHeight="1" x14ac:dyDescent="0.3">
      <c r="A2355" s="2">
        <v>2360</v>
      </c>
      <c r="B2355" s="2" t="s">
        <v>1122</v>
      </c>
      <c r="C2355" s="8" t="s">
        <v>8</v>
      </c>
      <c r="D2355" s="2" t="s">
        <v>9</v>
      </c>
      <c r="F2355" s="2">
        <v>20</v>
      </c>
      <c r="G2355" s="3">
        <v>23</v>
      </c>
      <c r="H2355" s="3" t="str">
        <f>IF(E2355="","non terminato","terminato")</f>
        <v>non terminato</v>
      </c>
      <c r="J2355" s="2">
        <v>2360</v>
      </c>
      <c r="K2355" s="2" t="str">
        <f t="shared" si="245"/>
        <v>G8639965</v>
      </c>
      <c r="L2355" s="2" t="str">
        <f t="shared" si="246"/>
        <v>ITA</v>
      </c>
      <c r="M2355" s="2" t="str">
        <f t="shared" si="247"/>
        <v>SG</v>
      </c>
      <c r="N2355" s="2" t="str">
        <f t="shared" si="248"/>
        <v/>
      </c>
      <c r="O2355" s="2">
        <v>20</v>
      </c>
      <c r="P2355" s="3">
        <v>23</v>
      </c>
      <c r="Q2355" s="3">
        <f t="shared" si="249"/>
        <v>460</v>
      </c>
      <c r="R2355" s="3" t="str">
        <f t="shared" si="250"/>
        <v>ITA-SG-23</v>
      </c>
      <c r="S2355" s="3" t="str">
        <f t="shared" si="251"/>
        <v>639</v>
      </c>
    </row>
    <row r="2356" spans="1:19" ht="12.75" customHeight="1" x14ac:dyDescent="0.3">
      <c r="A2356" s="2">
        <v>2361</v>
      </c>
      <c r="B2356" s="2" t="s">
        <v>1122</v>
      </c>
      <c r="C2356" s="8" t="s">
        <v>8</v>
      </c>
      <c r="D2356" s="2" t="s">
        <v>9</v>
      </c>
      <c r="F2356" s="2">
        <v>30</v>
      </c>
      <c r="G2356" s="3">
        <v>30</v>
      </c>
      <c r="H2356" s="3" t="str">
        <f>IF(E2356="","non terminato","terminato")</f>
        <v>non terminato</v>
      </c>
      <c r="J2356" s="2">
        <v>2361</v>
      </c>
      <c r="K2356" s="2" t="str">
        <f t="shared" si="245"/>
        <v>G8639965</v>
      </c>
      <c r="L2356" s="2" t="str">
        <f t="shared" si="246"/>
        <v>ITA</v>
      </c>
      <c r="M2356" s="2" t="str">
        <f t="shared" si="247"/>
        <v>SG</v>
      </c>
      <c r="N2356" s="2" t="str">
        <f t="shared" si="248"/>
        <v/>
      </c>
      <c r="O2356" s="2">
        <v>30</v>
      </c>
      <c r="P2356" s="3">
        <v>30</v>
      </c>
      <c r="Q2356" s="3">
        <f t="shared" si="249"/>
        <v>900</v>
      </c>
      <c r="R2356" s="3" t="str">
        <f t="shared" si="250"/>
        <v>ITA-SG-30</v>
      </c>
      <c r="S2356" s="3" t="str">
        <f t="shared" si="251"/>
        <v>639</v>
      </c>
    </row>
    <row r="2357" spans="1:19" ht="12.75" customHeight="1" x14ac:dyDescent="0.3">
      <c r="A2357" s="2">
        <v>2362</v>
      </c>
      <c r="B2357" s="2" t="s">
        <v>1123</v>
      </c>
      <c r="C2357" s="8" t="s">
        <v>8</v>
      </c>
      <c r="D2357" s="2" t="s">
        <v>94</v>
      </c>
      <c r="F2357" s="2">
        <v>30</v>
      </c>
      <c r="G2357" s="3">
        <v>18</v>
      </c>
      <c r="H2357" s="3" t="str">
        <f>IF(E2357="","non terminato","terminato")</f>
        <v>non terminato</v>
      </c>
      <c r="J2357" s="2">
        <v>2362</v>
      </c>
      <c r="K2357" s="2" t="str">
        <f t="shared" si="245"/>
        <v>A9125954</v>
      </c>
      <c r="L2357" s="2" t="str">
        <f t="shared" si="246"/>
        <v>ITA</v>
      </c>
      <c r="M2357" s="2" t="str">
        <f t="shared" si="247"/>
        <v>zan SPA</v>
      </c>
      <c r="N2357" s="2" t="str">
        <f t="shared" si="248"/>
        <v/>
      </c>
      <c r="O2357" s="2">
        <v>30</v>
      </c>
      <c r="P2357" s="3">
        <v>18</v>
      </c>
      <c r="Q2357" s="3">
        <f t="shared" si="249"/>
        <v>540</v>
      </c>
      <c r="R2357" s="3" t="str">
        <f t="shared" si="250"/>
        <v>ITA-zan SPA-18</v>
      </c>
      <c r="S2357" s="3" t="str">
        <f t="shared" si="251"/>
        <v>125</v>
      </c>
    </row>
    <row r="2358" spans="1:19" ht="12.75" customHeight="1" x14ac:dyDescent="0.3">
      <c r="A2358" s="2">
        <v>2363</v>
      </c>
      <c r="B2358" s="2" t="s">
        <v>1123</v>
      </c>
      <c r="C2358" s="8" t="s">
        <v>8</v>
      </c>
      <c r="D2358" s="2" t="s">
        <v>94</v>
      </c>
      <c r="F2358" s="2">
        <v>10</v>
      </c>
      <c r="G2358" s="3">
        <v>32</v>
      </c>
      <c r="H2358" s="3" t="str">
        <f>IF(E2358="","non terminato","terminato")</f>
        <v>non terminato</v>
      </c>
      <c r="J2358" s="2">
        <v>2363</v>
      </c>
      <c r="K2358" s="2" t="str">
        <f t="shared" si="245"/>
        <v>A9125954</v>
      </c>
      <c r="L2358" s="2" t="str">
        <f t="shared" si="246"/>
        <v>ITA</v>
      </c>
      <c r="M2358" s="2" t="str">
        <f t="shared" si="247"/>
        <v>zan SPA</v>
      </c>
      <c r="N2358" s="2" t="str">
        <f t="shared" si="248"/>
        <v/>
      </c>
      <c r="O2358" s="2">
        <v>10</v>
      </c>
      <c r="P2358" s="3">
        <v>32</v>
      </c>
      <c r="Q2358" s="3">
        <f t="shared" si="249"/>
        <v>320</v>
      </c>
      <c r="R2358" s="3" t="str">
        <f t="shared" si="250"/>
        <v>ITA-zan SPA-32</v>
      </c>
      <c r="S2358" s="3" t="str">
        <f t="shared" si="251"/>
        <v>125</v>
      </c>
    </row>
    <row r="2359" spans="1:19" ht="12.75" customHeight="1" x14ac:dyDescent="0.3">
      <c r="A2359" s="2">
        <v>2364</v>
      </c>
      <c r="B2359" s="2" t="s">
        <v>1123</v>
      </c>
      <c r="C2359" s="8" t="s">
        <v>8</v>
      </c>
      <c r="D2359" s="2" t="s">
        <v>94</v>
      </c>
      <c r="E2359" s="7" t="s">
        <v>10</v>
      </c>
      <c r="F2359" s="2">
        <v>0</v>
      </c>
      <c r="G2359" s="3">
        <v>33</v>
      </c>
      <c r="H2359" s="3" t="s">
        <v>10</v>
      </c>
      <c r="J2359" s="2">
        <v>2364</v>
      </c>
      <c r="K2359" s="2" t="str">
        <f t="shared" si="245"/>
        <v>A9125954</v>
      </c>
      <c r="L2359" s="2" t="str">
        <f t="shared" si="246"/>
        <v>ITA</v>
      </c>
      <c r="M2359" s="2" t="str">
        <f t="shared" si="247"/>
        <v>zan SPA</v>
      </c>
      <c r="N2359" s="2" t="str">
        <f t="shared" si="248"/>
        <v>terminato</v>
      </c>
      <c r="O2359" s="2">
        <v>0</v>
      </c>
      <c r="P2359" s="3">
        <v>33</v>
      </c>
      <c r="Q2359" s="3" t="str">
        <f t="shared" si="249"/>
        <v/>
      </c>
      <c r="R2359" s="3" t="str">
        <f t="shared" si="250"/>
        <v>ITA-zan SPA-33</v>
      </c>
      <c r="S2359" s="3" t="str">
        <f t="shared" si="251"/>
        <v>125</v>
      </c>
    </row>
    <row r="2360" spans="1:19" ht="12.75" customHeight="1" x14ac:dyDescent="0.3">
      <c r="A2360" s="2">
        <v>2365</v>
      </c>
      <c r="B2360" s="2" t="s">
        <v>1124</v>
      </c>
      <c r="C2360" s="8" t="s">
        <v>8</v>
      </c>
      <c r="D2360" s="2" t="s">
        <v>33</v>
      </c>
      <c r="E2360" s="7" t="s">
        <v>10</v>
      </c>
      <c r="F2360" s="2">
        <v>0</v>
      </c>
      <c r="G2360" s="3">
        <v>16</v>
      </c>
      <c r="H2360" s="3" t="s">
        <v>10</v>
      </c>
      <c r="J2360" s="2">
        <v>2365</v>
      </c>
      <c r="K2360" s="2" t="str">
        <f t="shared" si="245"/>
        <v>I1457843</v>
      </c>
      <c r="L2360" s="2" t="str">
        <f t="shared" si="246"/>
        <v>ITA</v>
      </c>
      <c r="M2360" s="2" t="str">
        <f t="shared" si="247"/>
        <v>zan VETRI</v>
      </c>
      <c r="N2360" s="2" t="str">
        <f t="shared" si="248"/>
        <v>terminato</v>
      </c>
      <c r="O2360" s="2">
        <v>0</v>
      </c>
      <c r="P2360" s="3">
        <v>16</v>
      </c>
      <c r="Q2360" s="3" t="str">
        <f t="shared" si="249"/>
        <v/>
      </c>
      <c r="R2360" s="3" t="str">
        <f t="shared" si="250"/>
        <v>ITA-zan VETRI-16</v>
      </c>
      <c r="S2360" s="3" t="str">
        <f t="shared" si="251"/>
        <v>457</v>
      </c>
    </row>
    <row r="2361" spans="1:19" ht="12.75" customHeight="1" x14ac:dyDescent="0.3">
      <c r="A2361" s="2">
        <v>2366</v>
      </c>
      <c r="B2361" s="2" t="s">
        <v>1125</v>
      </c>
      <c r="C2361" s="8" t="s">
        <v>8</v>
      </c>
      <c r="D2361" s="2" t="s">
        <v>91</v>
      </c>
      <c r="F2361" s="2">
        <v>30</v>
      </c>
      <c r="G2361" s="3">
        <v>27</v>
      </c>
      <c r="H2361" s="3" t="str">
        <f>IF(E2361="","non terminato","terminato")</f>
        <v>non terminato</v>
      </c>
      <c r="J2361" s="2">
        <v>2366</v>
      </c>
      <c r="K2361" s="2" t="str">
        <f t="shared" si="245"/>
        <v>F1520778</v>
      </c>
      <c r="L2361" s="2" t="str">
        <f t="shared" si="246"/>
        <v>ITA</v>
      </c>
      <c r="M2361" s="2" t="str">
        <f t="shared" si="247"/>
        <v>SG palla S.R.L.</v>
      </c>
      <c r="N2361" s="2" t="str">
        <f t="shared" si="248"/>
        <v/>
      </c>
      <c r="O2361" s="2">
        <v>30</v>
      </c>
      <c r="P2361" s="3">
        <v>27</v>
      </c>
      <c r="Q2361" s="3">
        <f t="shared" si="249"/>
        <v>810</v>
      </c>
      <c r="R2361" s="3" t="str">
        <f t="shared" si="250"/>
        <v>ITA-SG palla S.R.L.-27</v>
      </c>
      <c r="S2361" s="3" t="str">
        <f t="shared" si="251"/>
        <v>520</v>
      </c>
    </row>
    <row r="2362" spans="1:19" ht="12.75" customHeight="1" x14ac:dyDescent="0.3">
      <c r="A2362" s="2">
        <v>2367</v>
      </c>
      <c r="B2362" s="2" t="s">
        <v>1126</v>
      </c>
      <c r="C2362" s="8" t="s">
        <v>8</v>
      </c>
      <c r="D2362" s="2" t="s">
        <v>44</v>
      </c>
      <c r="E2362" s="7" t="s">
        <v>10</v>
      </c>
      <c r="F2362" s="2">
        <v>0</v>
      </c>
      <c r="G2362" s="3">
        <v>12</v>
      </c>
      <c r="H2362" s="3" t="s">
        <v>10</v>
      </c>
      <c r="J2362" s="2">
        <v>2367</v>
      </c>
      <c r="K2362" s="2" t="str">
        <f t="shared" si="245"/>
        <v>R1027214</v>
      </c>
      <c r="L2362" s="2" t="str">
        <f t="shared" si="246"/>
        <v>ITA</v>
      </c>
      <c r="M2362" s="2" t="str">
        <f t="shared" si="247"/>
        <v>zan pin SPA</v>
      </c>
      <c r="N2362" s="2" t="str">
        <f t="shared" si="248"/>
        <v>terminato</v>
      </c>
      <c r="O2362" s="2">
        <v>0</v>
      </c>
      <c r="P2362" s="3">
        <v>12</v>
      </c>
      <c r="Q2362" s="3" t="str">
        <f t="shared" si="249"/>
        <v/>
      </c>
      <c r="R2362" s="3" t="str">
        <f t="shared" si="250"/>
        <v>ITA-zan pin SPA-12</v>
      </c>
      <c r="S2362" s="3" t="str">
        <f t="shared" si="251"/>
        <v>027</v>
      </c>
    </row>
    <row r="2363" spans="1:19" ht="12.75" customHeight="1" x14ac:dyDescent="0.3">
      <c r="A2363" s="2">
        <v>2368</v>
      </c>
      <c r="B2363" s="2" t="s">
        <v>1127</v>
      </c>
      <c r="C2363" s="8" t="s">
        <v>8</v>
      </c>
      <c r="D2363" s="2" t="s">
        <v>9</v>
      </c>
      <c r="F2363" s="2">
        <v>10</v>
      </c>
      <c r="G2363" s="3">
        <v>24</v>
      </c>
      <c r="H2363" s="3" t="str">
        <f>IF(E2363="","non terminato","terminato")</f>
        <v>non terminato</v>
      </c>
      <c r="J2363" s="2">
        <v>2368</v>
      </c>
      <c r="K2363" s="2" t="str">
        <f t="shared" si="245"/>
        <v>G5856848</v>
      </c>
      <c r="L2363" s="2" t="str">
        <f t="shared" si="246"/>
        <v>ITA</v>
      </c>
      <c r="M2363" s="2" t="str">
        <f t="shared" si="247"/>
        <v>SG</v>
      </c>
      <c r="N2363" s="2" t="str">
        <f t="shared" si="248"/>
        <v/>
      </c>
      <c r="O2363" s="2">
        <v>10</v>
      </c>
      <c r="P2363" s="3">
        <v>24</v>
      </c>
      <c r="Q2363" s="3">
        <f t="shared" si="249"/>
        <v>240</v>
      </c>
      <c r="R2363" s="3" t="str">
        <f t="shared" si="250"/>
        <v>ITA-SG-24</v>
      </c>
      <c r="S2363" s="3" t="str">
        <f t="shared" si="251"/>
        <v>856</v>
      </c>
    </row>
    <row r="2364" spans="1:19" ht="12.75" customHeight="1" x14ac:dyDescent="0.3">
      <c r="A2364" s="2">
        <v>2369</v>
      </c>
      <c r="B2364" s="2" t="s">
        <v>1127</v>
      </c>
      <c r="C2364" s="8" t="s">
        <v>8</v>
      </c>
      <c r="D2364" s="2" t="s">
        <v>9</v>
      </c>
      <c r="E2364" s="7" t="s">
        <v>10</v>
      </c>
      <c r="F2364" s="2">
        <v>0</v>
      </c>
      <c r="G2364" s="3">
        <v>18</v>
      </c>
      <c r="H2364" s="3" t="s">
        <v>10</v>
      </c>
      <c r="J2364" s="2">
        <v>2369</v>
      </c>
      <c r="K2364" s="2" t="str">
        <f t="shared" si="245"/>
        <v>G5856848</v>
      </c>
      <c r="L2364" s="2" t="str">
        <f t="shared" si="246"/>
        <v>ITA</v>
      </c>
      <c r="M2364" s="2" t="str">
        <f t="shared" si="247"/>
        <v>SG</v>
      </c>
      <c r="N2364" s="2" t="str">
        <f t="shared" si="248"/>
        <v>terminato</v>
      </c>
      <c r="O2364" s="2">
        <v>0</v>
      </c>
      <c r="P2364" s="3">
        <v>18</v>
      </c>
      <c r="Q2364" s="3" t="str">
        <f t="shared" si="249"/>
        <v/>
      </c>
      <c r="R2364" s="3" t="str">
        <f t="shared" si="250"/>
        <v>ITA-SG-18</v>
      </c>
      <c r="S2364" s="3" t="str">
        <f t="shared" si="251"/>
        <v>856</v>
      </c>
    </row>
    <row r="2365" spans="1:19" ht="12.75" customHeight="1" x14ac:dyDescent="0.3">
      <c r="A2365" s="2">
        <v>2370</v>
      </c>
      <c r="B2365" s="2" t="s">
        <v>1128</v>
      </c>
      <c r="C2365" s="8" t="s">
        <v>8</v>
      </c>
      <c r="D2365" s="2" t="s">
        <v>9</v>
      </c>
      <c r="E2365" s="7" t="s">
        <v>10</v>
      </c>
      <c r="F2365" s="2">
        <v>0</v>
      </c>
      <c r="G2365" s="3">
        <v>33</v>
      </c>
      <c r="H2365" s="3" t="s">
        <v>10</v>
      </c>
      <c r="J2365" s="2">
        <v>2370</v>
      </c>
      <c r="K2365" s="2" t="str">
        <f t="shared" si="245"/>
        <v>P4946067</v>
      </c>
      <c r="L2365" s="2" t="str">
        <f t="shared" si="246"/>
        <v>ITA</v>
      </c>
      <c r="M2365" s="2" t="str">
        <f t="shared" si="247"/>
        <v>SG</v>
      </c>
      <c r="N2365" s="2" t="str">
        <f t="shared" si="248"/>
        <v>terminato</v>
      </c>
      <c r="O2365" s="2">
        <v>0</v>
      </c>
      <c r="P2365" s="3">
        <v>33</v>
      </c>
      <c r="Q2365" s="3" t="str">
        <f t="shared" si="249"/>
        <v/>
      </c>
      <c r="R2365" s="3" t="str">
        <f t="shared" si="250"/>
        <v>ITA-SG-33</v>
      </c>
      <c r="S2365" s="3" t="str">
        <f t="shared" si="251"/>
        <v>946</v>
      </c>
    </row>
    <row r="2366" spans="1:19" ht="12.75" customHeight="1" x14ac:dyDescent="0.3">
      <c r="A2366" s="2">
        <v>2371</v>
      </c>
      <c r="B2366" s="2" t="s">
        <v>1128</v>
      </c>
      <c r="C2366" s="8" t="s">
        <v>8</v>
      </c>
      <c r="D2366" s="2" t="s">
        <v>9</v>
      </c>
      <c r="F2366" s="2">
        <v>10</v>
      </c>
      <c r="G2366" s="3">
        <v>40</v>
      </c>
      <c r="H2366" s="3" t="str">
        <f>IF(E2366="","non terminato","terminato")</f>
        <v>non terminato</v>
      </c>
      <c r="J2366" s="2">
        <v>2371</v>
      </c>
      <c r="K2366" s="2" t="str">
        <f t="shared" si="245"/>
        <v>P4946067</v>
      </c>
      <c r="L2366" s="2" t="str">
        <f t="shared" si="246"/>
        <v>ITA</v>
      </c>
      <c r="M2366" s="2" t="str">
        <f t="shared" si="247"/>
        <v>SG</v>
      </c>
      <c r="N2366" s="2" t="str">
        <f t="shared" si="248"/>
        <v/>
      </c>
      <c r="O2366" s="2">
        <v>10</v>
      </c>
      <c r="P2366" s="3">
        <v>40</v>
      </c>
      <c r="Q2366" s="3">
        <f t="shared" si="249"/>
        <v>400</v>
      </c>
      <c r="R2366" s="3" t="str">
        <f t="shared" si="250"/>
        <v>ITA-SG-40</v>
      </c>
      <c r="S2366" s="3" t="str">
        <f t="shared" si="251"/>
        <v>946</v>
      </c>
    </row>
    <row r="2367" spans="1:19" ht="12.75" customHeight="1" x14ac:dyDescent="0.3">
      <c r="A2367" s="2">
        <v>2372</v>
      </c>
      <c r="B2367" s="2" t="s">
        <v>1128</v>
      </c>
      <c r="C2367" s="8" t="s">
        <v>8</v>
      </c>
      <c r="D2367" s="2" t="s">
        <v>9</v>
      </c>
      <c r="F2367" s="2">
        <v>20</v>
      </c>
      <c r="G2367" s="3">
        <v>24</v>
      </c>
      <c r="H2367" s="3" t="str">
        <f>IF(E2367="","non terminato","terminato")</f>
        <v>non terminato</v>
      </c>
      <c r="J2367" s="2">
        <v>2372</v>
      </c>
      <c r="K2367" s="2" t="str">
        <f t="shared" si="245"/>
        <v>P4946067</v>
      </c>
      <c r="L2367" s="2" t="str">
        <f t="shared" si="246"/>
        <v>ITA</v>
      </c>
      <c r="M2367" s="2" t="str">
        <f t="shared" si="247"/>
        <v>SG</v>
      </c>
      <c r="N2367" s="2" t="str">
        <f t="shared" si="248"/>
        <v/>
      </c>
      <c r="O2367" s="2">
        <v>20</v>
      </c>
      <c r="P2367" s="3">
        <v>24</v>
      </c>
      <c r="Q2367" s="3">
        <f t="shared" si="249"/>
        <v>480</v>
      </c>
      <c r="R2367" s="3" t="str">
        <f t="shared" si="250"/>
        <v>ITA-SG-24</v>
      </c>
      <c r="S2367" s="3" t="str">
        <f t="shared" si="251"/>
        <v>946</v>
      </c>
    </row>
    <row r="2368" spans="1:19" ht="12.75" customHeight="1" x14ac:dyDescent="0.3">
      <c r="A2368" s="2">
        <v>2373</v>
      </c>
      <c r="B2368" s="2" t="s">
        <v>1128</v>
      </c>
      <c r="C2368" s="8" t="s">
        <v>8</v>
      </c>
      <c r="D2368" s="2" t="s">
        <v>9</v>
      </c>
      <c r="F2368" s="2">
        <v>30</v>
      </c>
      <c r="G2368" s="3">
        <v>27</v>
      </c>
      <c r="H2368" s="3" t="str">
        <f>IF(E2368="","non terminato","terminato")</f>
        <v>non terminato</v>
      </c>
      <c r="J2368" s="2">
        <v>2373</v>
      </c>
      <c r="K2368" s="2" t="str">
        <f t="shared" si="245"/>
        <v>P4946067</v>
      </c>
      <c r="L2368" s="2" t="str">
        <f t="shared" si="246"/>
        <v>ITA</v>
      </c>
      <c r="M2368" s="2" t="str">
        <f t="shared" si="247"/>
        <v>SG</v>
      </c>
      <c r="N2368" s="2" t="str">
        <f t="shared" si="248"/>
        <v/>
      </c>
      <c r="O2368" s="2">
        <v>30</v>
      </c>
      <c r="P2368" s="3">
        <v>27</v>
      </c>
      <c r="Q2368" s="3">
        <f t="shared" si="249"/>
        <v>810</v>
      </c>
      <c r="R2368" s="3" t="str">
        <f t="shared" si="250"/>
        <v>ITA-SG-27</v>
      </c>
      <c r="S2368" s="3" t="str">
        <f t="shared" si="251"/>
        <v>946</v>
      </c>
    </row>
    <row r="2369" spans="1:19" ht="12.75" customHeight="1" x14ac:dyDescent="0.3">
      <c r="A2369" s="2">
        <v>2374</v>
      </c>
      <c r="B2369" s="2" t="s">
        <v>1129</v>
      </c>
      <c r="C2369" s="2" t="s">
        <v>27</v>
      </c>
      <c r="D2369" s="2" t="s">
        <v>33</v>
      </c>
      <c r="E2369" s="7" t="s">
        <v>10</v>
      </c>
      <c r="F2369" s="2">
        <v>0</v>
      </c>
      <c r="G2369" s="3">
        <v>30</v>
      </c>
      <c r="H2369" s="3" t="s">
        <v>10</v>
      </c>
      <c r="J2369" s="2">
        <v>2374</v>
      </c>
      <c r="K2369" s="2" t="str">
        <f t="shared" si="245"/>
        <v>N1583691</v>
      </c>
      <c r="L2369" s="2" t="str">
        <f t="shared" si="246"/>
        <v>NON PRESENTE</v>
      </c>
      <c r="M2369" s="2" t="str">
        <f t="shared" si="247"/>
        <v>zan VETRI</v>
      </c>
      <c r="N2369" s="2" t="str">
        <f t="shared" si="248"/>
        <v>terminato</v>
      </c>
      <c r="O2369" s="2">
        <v>0</v>
      </c>
      <c r="P2369" s="3">
        <v>30</v>
      </c>
      <c r="Q2369" s="3" t="str">
        <f t="shared" si="249"/>
        <v/>
      </c>
      <c r="R2369" s="3" t="str">
        <f t="shared" si="250"/>
        <v>NON PRESENTE-zan VETRI-30</v>
      </c>
      <c r="S2369" s="3" t="str">
        <f t="shared" si="251"/>
        <v>583</v>
      </c>
    </row>
    <row r="2370" spans="1:19" ht="12.75" customHeight="1" x14ac:dyDescent="0.3">
      <c r="A2370" s="2">
        <v>2375</v>
      </c>
      <c r="B2370" s="2" t="s">
        <v>1130</v>
      </c>
      <c r="C2370" s="8" t="s">
        <v>8</v>
      </c>
      <c r="D2370" s="2" t="s">
        <v>9</v>
      </c>
      <c r="F2370" s="2">
        <v>30</v>
      </c>
      <c r="G2370" s="3">
        <v>31</v>
      </c>
      <c r="H2370" s="3" t="str">
        <f>IF(E2370="","non terminato","terminato")</f>
        <v>non terminato</v>
      </c>
      <c r="J2370" s="2">
        <v>2375</v>
      </c>
      <c r="K2370" s="2" t="str">
        <f t="shared" ref="K2370:K2433" si="252">TRIM(B2370)</f>
        <v>B4543048</v>
      </c>
      <c r="L2370" s="2" t="str">
        <f t="shared" ref="L2370:L2433" si="253">TRIM(C2370)</f>
        <v>ITA</v>
      </c>
      <c r="M2370" s="2" t="str">
        <f t="shared" ref="M2370:M2433" si="254">TRIM(D2370)</f>
        <v>SG</v>
      </c>
      <c r="N2370" s="2" t="str">
        <f t="shared" ref="N2370:N2433" si="255">TRIM(E2370)</f>
        <v/>
      </c>
      <c r="O2370" s="2">
        <v>30</v>
      </c>
      <c r="P2370" s="3">
        <v>31</v>
      </c>
      <c r="Q2370" s="3">
        <f t="shared" si="249"/>
        <v>930</v>
      </c>
      <c r="R2370" s="3" t="str">
        <f t="shared" si="250"/>
        <v>ITA-SG-31</v>
      </c>
      <c r="S2370" s="3" t="str">
        <f t="shared" si="251"/>
        <v>543</v>
      </c>
    </row>
    <row r="2371" spans="1:19" ht="12.75" customHeight="1" x14ac:dyDescent="0.3">
      <c r="A2371" s="2">
        <v>2376</v>
      </c>
      <c r="B2371" s="2" t="s">
        <v>1130</v>
      </c>
      <c r="C2371" s="8" t="s">
        <v>8</v>
      </c>
      <c r="D2371" s="2" t="s">
        <v>9</v>
      </c>
      <c r="F2371" s="2">
        <v>10</v>
      </c>
      <c r="G2371" s="3">
        <v>26</v>
      </c>
      <c r="H2371" s="3" t="str">
        <f>IF(E2371="","non terminato","terminato")</f>
        <v>non terminato</v>
      </c>
      <c r="J2371" s="2">
        <v>2376</v>
      </c>
      <c r="K2371" s="2" t="str">
        <f t="shared" si="252"/>
        <v>B4543048</v>
      </c>
      <c r="L2371" s="2" t="str">
        <f t="shared" si="253"/>
        <v>ITA</v>
      </c>
      <c r="M2371" s="2" t="str">
        <f t="shared" si="254"/>
        <v>SG</v>
      </c>
      <c r="N2371" s="2" t="str">
        <f t="shared" si="255"/>
        <v/>
      </c>
      <c r="O2371" s="2">
        <v>10</v>
      </c>
      <c r="P2371" s="3">
        <v>26</v>
      </c>
      <c r="Q2371" s="3">
        <f t="shared" ref="Q2371:Q2434" si="256">IF(F2371=0,"",F2371*G2371)</f>
        <v>260</v>
      </c>
      <c r="R2371" s="3" t="str">
        <f t="shared" ref="R2371:R2434" si="257">_xlfn.CONCAT(C2371,"-",D2371,"-",G2371)</f>
        <v>ITA-SG-26</v>
      </c>
      <c r="S2371" s="3" t="str">
        <f t="shared" ref="S2371:S2434" si="258">MID(B2371,3,3)</f>
        <v>543</v>
      </c>
    </row>
    <row r="2372" spans="1:19" ht="12.75" customHeight="1" x14ac:dyDescent="0.3">
      <c r="A2372" s="2">
        <v>2377</v>
      </c>
      <c r="B2372" s="2" t="s">
        <v>1130</v>
      </c>
      <c r="C2372" s="8" t="s">
        <v>8</v>
      </c>
      <c r="D2372" s="2" t="s">
        <v>9</v>
      </c>
      <c r="E2372" s="7" t="s">
        <v>10</v>
      </c>
      <c r="F2372" s="2">
        <v>0</v>
      </c>
      <c r="G2372" s="3">
        <v>16</v>
      </c>
      <c r="H2372" s="3" t="s">
        <v>10</v>
      </c>
      <c r="J2372" s="2">
        <v>2377</v>
      </c>
      <c r="K2372" s="2" t="str">
        <f t="shared" si="252"/>
        <v>B4543048</v>
      </c>
      <c r="L2372" s="2" t="str">
        <f t="shared" si="253"/>
        <v>ITA</v>
      </c>
      <c r="M2372" s="2" t="str">
        <f t="shared" si="254"/>
        <v>SG</v>
      </c>
      <c r="N2372" s="2" t="str">
        <f t="shared" si="255"/>
        <v>terminato</v>
      </c>
      <c r="O2372" s="2">
        <v>0</v>
      </c>
      <c r="P2372" s="3">
        <v>16</v>
      </c>
      <c r="Q2372" s="3" t="str">
        <f t="shared" si="256"/>
        <v/>
      </c>
      <c r="R2372" s="3" t="str">
        <f t="shared" si="257"/>
        <v>ITA-SG-16</v>
      </c>
      <c r="S2372" s="3" t="str">
        <f t="shared" si="258"/>
        <v>543</v>
      </c>
    </row>
    <row r="2373" spans="1:19" ht="12.75" customHeight="1" x14ac:dyDescent="0.3">
      <c r="A2373" s="2">
        <v>2378</v>
      </c>
      <c r="B2373" s="2" t="s">
        <v>1131</v>
      </c>
      <c r="C2373" s="8" t="s">
        <v>8</v>
      </c>
      <c r="D2373" s="2" t="s">
        <v>9</v>
      </c>
      <c r="E2373" s="7" t="s">
        <v>10</v>
      </c>
      <c r="F2373" s="2">
        <v>0</v>
      </c>
      <c r="G2373" s="3">
        <v>26</v>
      </c>
      <c r="H2373" s="3" t="s">
        <v>10</v>
      </c>
      <c r="J2373" s="2">
        <v>2378</v>
      </c>
      <c r="K2373" s="2" t="str">
        <f t="shared" si="252"/>
        <v>A4608676</v>
      </c>
      <c r="L2373" s="2" t="str">
        <f t="shared" si="253"/>
        <v>ITA</v>
      </c>
      <c r="M2373" s="2" t="str">
        <f t="shared" si="254"/>
        <v>SG</v>
      </c>
      <c r="N2373" s="2" t="str">
        <f t="shared" si="255"/>
        <v>terminato</v>
      </c>
      <c r="O2373" s="2">
        <v>0</v>
      </c>
      <c r="P2373" s="3">
        <v>26</v>
      </c>
      <c r="Q2373" s="3" t="str">
        <f t="shared" si="256"/>
        <v/>
      </c>
      <c r="R2373" s="3" t="str">
        <f t="shared" si="257"/>
        <v>ITA-SG-26</v>
      </c>
      <c r="S2373" s="3" t="str">
        <f t="shared" si="258"/>
        <v>608</v>
      </c>
    </row>
    <row r="2374" spans="1:19" ht="12.75" customHeight="1" x14ac:dyDescent="0.3">
      <c r="A2374" s="2">
        <v>2379</v>
      </c>
      <c r="B2374" s="2" t="s">
        <v>1131</v>
      </c>
      <c r="C2374" s="8" t="s">
        <v>8</v>
      </c>
      <c r="D2374" s="2" t="s">
        <v>9</v>
      </c>
      <c r="F2374" s="2">
        <v>10</v>
      </c>
      <c r="G2374" s="3">
        <v>20</v>
      </c>
      <c r="H2374" s="3" t="str">
        <f>IF(E2374="","non terminato","terminato")</f>
        <v>non terminato</v>
      </c>
      <c r="J2374" s="2">
        <v>2379</v>
      </c>
      <c r="K2374" s="2" t="str">
        <f t="shared" si="252"/>
        <v>A4608676</v>
      </c>
      <c r="L2374" s="2" t="str">
        <f t="shared" si="253"/>
        <v>ITA</v>
      </c>
      <c r="M2374" s="2" t="str">
        <f t="shared" si="254"/>
        <v>SG</v>
      </c>
      <c r="N2374" s="2" t="str">
        <f t="shared" si="255"/>
        <v/>
      </c>
      <c r="O2374" s="2">
        <v>10</v>
      </c>
      <c r="P2374" s="3">
        <v>20</v>
      </c>
      <c r="Q2374" s="3">
        <f t="shared" si="256"/>
        <v>200</v>
      </c>
      <c r="R2374" s="3" t="str">
        <f t="shared" si="257"/>
        <v>ITA-SG-20</v>
      </c>
      <c r="S2374" s="3" t="str">
        <f t="shared" si="258"/>
        <v>608</v>
      </c>
    </row>
    <row r="2375" spans="1:19" ht="12.75" customHeight="1" x14ac:dyDescent="0.3">
      <c r="A2375" s="2">
        <v>2380</v>
      </c>
      <c r="B2375" s="2" t="s">
        <v>1131</v>
      </c>
      <c r="C2375" s="8" t="s">
        <v>8</v>
      </c>
      <c r="D2375" s="2" t="s">
        <v>9</v>
      </c>
      <c r="F2375" s="2">
        <v>30</v>
      </c>
      <c r="G2375" s="3">
        <v>28</v>
      </c>
      <c r="H2375" s="3" t="str">
        <f>IF(E2375="","non terminato","terminato")</f>
        <v>non terminato</v>
      </c>
      <c r="J2375" s="2">
        <v>2380</v>
      </c>
      <c r="K2375" s="2" t="str">
        <f t="shared" si="252"/>
        <v>A4608676</v>
      </c>
      <c r="L2375" s="2" t="str">
        <f t="shared" si="253"/>
        <v>ITA</v>
      </c>
      <c r="M2375" s="2" t="str">
        <f t="shared" si="254"/>
        <v>SG</v>
      </c>
      <c r="N2375" s="2" t="str">
        <f t="shared" si="255"/>
        <v/>
      </c>
      <c r="O2375" s="2">
        <v>30</v>
      </c>
      <c r="P2375" s="3">
        <v>28</v>
      </c>
      <c r="Q2375" s="3">
        <f t="shared" si="256"/>
        <v>840</v>
      </c>
      <c r="R2375" s="3" t="str">
        <f t="shared" si="257"/>
        <v>ITA-SG-28</v>
      </c>
      <c r="S2375" s="3" t="str">
        <f t="shared" si="258"/>
        <v>608</v>
      </c>
    </row>
    <row r="2376" spans="1:19" ht="12.75" customHeight="1" x14ac:dyDescent="0.3">
      <c r="A2376" s="2">
        <v>2381</v>
      </c>
      <c r="B2376" s="2" t="s">
        <v>1132</v>
      </c>
      <c r="C2376" s="8" t="s">
        <v>8</v>
      </c>
      <c r="D2376" s="2" t="s">
        <v>9</v>
      </c>
      <c r="F2376" s="2">
        <v>10</v>
      </c>
      <c r="G2376" s="3">
        <v>39</v>
      </c>
      <c r="H2376" s="3" t="str">
        <f>IF(E2376="","non terminato","terminato")</f>
        <v>non terminato</v>
      </c>
      <c r="J2376" s="2">
        <v>2381</v>
      </c>
      <c r="K2376" s="2" t="str">
        <f t="shared" si="252"/>
        <v>A8157346</v>
      </c>
      <c r="L2376" s="2" t="str">
        <f t="shared" si="253"/>
        <v>ITA</v>
      </c>
      <c r="M2376" s="2" t="str">
        <f t="shared" si="254"/>
        <v>SG</v>
      </c>
      <c r="N2376" s="2" t="str">
        <f t="shared" si="255"/>
        <v/>
      </c>
      <c r="O2376" s="2">
        <v>10</v>
      </c>
      <c r="P2376" s="3">
        <v>39</v>
      </c>
      <c r="Q2376" s="3">
        <f t="shared" si="256"/>
        <v>390</v>
      </c>
      <c r="R2376" s="3" t="str">
        <f t="shared" si="257"/>
        <v>ITA-SG-39</v>
      </c>
      <c r="S2376" s="3" t="str">
        <f t="shared" si="258"/>
        <v>157</v>
      </c>
    </row>
    <row r="2377" spans="1:19" ht="12.75" customHeight="1" x14ac:dyDescent="0.3">
      <c r="A2377" s="2">
        <v>2382</v>
      </c>
      <c r="B2377" s="2" t="s">
        <v>1132</v>
      </c>
      <c r="C2377" s="8" t="s">
        <v>8</v>
      </c>
      <c r="D2377" s="2" t="s">
        <v>9</v>
      </c>
      <c r="E2377" s="7" t="s">
        <v>10</v>
      </c>
      <c r="F2377" s="2">
        <v>0</v>
      </c>
      <c r="G2377" s="3">
        <v>21</v>
      </c>
      <c r="H2377" s="3" t="s">
        <v>10</v>
      </c>
      <c r="J2377" s="2">
        <v>2382</v>
      </c>
      <c r="K2377" s="2" t="str">
        <f t="shared" si="252"/>
        <v>A8157346</v>
      </c>
      <c r="L2377" s="2" t="str">
        <f t="shared" si="253"/>
        <v>ITA</v>
      </c>
      <c r="M2377" s="2" t="str">
        <f t="shared" si="254"/>
        <v>SG</v>
      </c>
      <c r="N2377" s="2" t="str">
        <f t="shared" si="255"/>
        <v>terminato</v>
      </c>
      <c r="O2377" s="2">
        <v>0</v>
      </c>
      <c r="P2377" s="3">
        <v>21</v>
      </c>
      <c r="Q2377" s="3" t="str">
        <f t="shared" si="256"/>
        <v/>
      </c>
      <c r="R2377" s="3" t="str">
        <f t="shared" si="257"/>
        <v>ITA-SG-21</v>
      </c>
      <c r="S2377" s="3" t="str">
        <f t="shared" si="258"/>
        <v>157</v>
      </c>
    </row>
    <row r="2378" spans="1:19" ht="12.75" customHeight="1" x14ac:dyDescent="0.3">
      <c r="A2378" s="2">
        <v>2383</v>
      </c>
      <c r="B2378" s="2" t="s">
        <v>1133</v>
      </c>
      <c r="C2378" s="8" t="s">
        <v>8</v>
      </c>
      <c r="D2378" s="2" t="s">
        <v>91</v>
      </c>
      <c r="F2378" s="2">
        <v>30</v>
      </c>
      <c r="G2378" s="3">
        <v>23</v>
      </c>
      <c r="H2378" s="3" t="str">
        <f>IF(E2378="","non terminato","terminato")</f>
        <v>non terminato</v>
      </c>
      <c r="J2378" s="2">
        <v>2383</v>
      </c>
      <c r="K2378" s="2" t="str">
        <f t="shared" si="252"/>
        <v>G8835227</v>
      </c>
      <c r="L2378" s="2" t="str">
        <f t="shared" si="253"/>
        <v>ITA</v>
      </c>
      <c r="M2378" s="2" t="str">
        <f t="shared" si="254"/>
        <v>SG palla S.R.L.</v>
      </c>
      <c r="N2378" s="2" t="str">
        <f t="shared" si="255"/>
        <v/>
      </c>
      <c r="O2378" s="2">
        <v>30</v>
      </c>
      <c r="P2378" s="3">
        <v>23</v>
      </c>
      <c r="Q2378" s="3">
        <f t="shared" si="256"/>
        <v>690</v>
      </c>
      <c r="R2378" s="3" t="str">
        <f t="shared" si="257"/>
        <v>ITA-SG palla S.R.L.-23</v>
      </c>
      <c r="S2378" s="3" t="str">
        <f t="shared" si="258"/>
        <v>835</v>
      </c>
    </row>
    <row r="2379" spans="1:19" ht="12.75" customHeight="1" x14ac:dyDescent="0.3">
      <c r="A2379" s="2">
        <v>2384</v>
      </c>
      <c r="B2379" s="2" t="s">
        <v>1133</v>
      </c>
      <c r="C2379" s="8" t="s">
        <v>8</v>
      </c>
      <c r="D2379" s="2" t="s">
        <v>91</v>
      </c>
      <c r="F2379" s="2">
        <v>10</v>
      </c>
      <c r="G2379" s="3">
        <v>23</v>
      </c>
      <c r="H2379" s="3" t="str">
        <f>IF(E2379="","non terminato","terminato")</f>
        <v>non terminato</v>
      </c>
      <c r="J2379" s="2">
        <v>2384</v>
      </c>
      <c r="K2379" s="2" t="str">
        <f t="shared" si="252"/>
        <v>G8835227</v>
      </c>
      <c r="L2379" s="2" t="str">
        <f t="shared" si="253"/>
        <v>ITA</v>
      </c>
      <c r="M2379" s="2" t="str">
        <f t="shared" si="254"/>
        <v>SG palla S.R.L.</v>
      </c>
      <c r="N2379" s="2" t="str">
        <f t="shared" si="255"/>
        <v/>
      </c>
      <c r="O2379" s="2">
        <v>10</v>
      </c>
      <c r="P2379" s="3">
        <v>23</v>
      </c>
      <c r="Q2379" s="3">
        <f t="shared" si="256"/>
        <v>230</v>
      </c>
      <c r="R2379" s="3" t="str">
        <f t="shared" si="257"/>
        <v>ITA-SG palla S.R.L.-23</v>
      </c>
      <c r="S2379" s="3" t="str">
        <f t="shared" si="258"/>
        <v>835</v>
      </c>
    </row>
    <row r="2380" spans="1:19" ht="12.75" customHeight="1" x14ac:dyDescent="0.3">
      <c r="A2380" s="2">
        <v>2385</v>
      </c>
      <c r="B2380" s="2" t="s">
        <v>1134</v>
      </c>
      <c r="C2380" s="8" t="s">
        <v>8</v>
      </c>
      <c r="D2380" s="2" t="s">
        <v>102</v>
      </c>
      <c r="F2380" s="2">
        <v>10</v>
      </c>
      <c r="G2380" s="3">
        <v>26</v>
      </c>
      <c r="H2380" s="3" t="str">
        <f>IF(E2380="","non terminato","terminato")</f>
        <v>non terminato</v>
      </c>
      <c r="J2380" s="2">
        <v>2385</v>
      </c>
      <c r="K2380" s="2" t="str">
        <f t="shared" si="252"/>
        <v>P3031554</v>
      </c>
      <c r="L2380" s="2" t="str">
        <f t="shared" si="253"/>
        <v>ITA</v>
      </c>
      <c r="M2380" s="2" t="str">
        <f t="shared" si="254"/>
        <v>SG DISTRIBUZIONE SRL</v>
      </c>
      <c r="N2380" s="2" t="str">
        <f t="shared" si="255"/>
        <v/>
      </c>
      <c r="O2380" s="2">
        <v>10</v>
      </c>
      <c r="P2380" s="3">
        <v>26</v>
      </c>
      <c r="Q2380" s="3">
        <f t="shared" si="256"/>
        <v>260</v>
      </c>
      <c r="R2380" s="3" t="str">
        <f t="shared" si="257"/>
        <v>ITA-SG DISTRIBUZIONE SRL-26</v>
      </c>
      <c r="S2380" s="3" t="str">
        <f t="shared" si="258"/>
        <v>031</v>
      </c>
    </row>
    <row r="2381" spans="1:19" ht="12.75" customHeight="1" x14ac:dyDescent="0.3">
      <c r="A2381" s="2">
        <v>2386</v>
      </c>
      <c r="B2381" s="2" t="s">
        <v>1135</v>
      </c>
      <c r="C2381" s="8" t="s">
        <v>8</v>
      </c>
      <c r="D2381" s="2" t="s">
        <v>9</v>
      </c>
      <c r="E2381" s="7" t="s">
        <v>10</v>
      </c>
      <c r="F2381" s="2">
        <v>0</v>
      </c>
      <c r="G2381" s="3">
        <v>33</v>
      </c>
      <c r="H2381" s="3" t="s">
        <v>10</v>
      </c>
      <c r="J2381" s="2">
        <v>2386</v>
      </c>
      <c r="K2381" s="2" t="str">
        <f t="shared" si="252"/>
        <v>S5282426</v>
      </c>
      <c r="L2381" s="2" t="str">
        <f t="shared" si="253"/>
        <v>ITA</v>
      </c>
      <c r="M2381" s="2" t="str">
        <f t="shared" si="254"/>
        <v>SG</v>
      </c>
      <c r="N2381" s="2" t="str">
        <f t="shared" si="255"/>
        <v>terminato</v>
      </c>
      <c r="O2381" s="2">
        <v>0</v>
      </c>
      <c r="P2381" s="3">
        <v>33</v>
      </c>
      <c r="Q2381" s="3" t="str">
        <f t="shared" si="256"/>
        <v/>
      </c>
      <c r="R2381" s="3" t="str">
        <f t="shared" si="257"/>
        <v>ITA-SG-33</v>
      </c>
      <c r="S2381" s="3" t="str">
        <f t="shared" si="258"/>
        <v>282</v>
      </c>
    </row>
    <row r="2382" spans="1:19" ht="12.75" customHeight="1" x14ac:dyDescent="0.3">
      <c r="A2382" s="2">
        <v>2387</v>
      </c>
      <c r="B2382" s="2" t="s">
        <v>1136</v>
      </c>
      <c r="C2382" s="8" t="s">
        <v>8</v>
      </c>
      <c r="D2382" s="2" t="s">
        <v>51</v>
      </c>
      <c r="F2382" s="2">
        <v>10</v>
      </c>
      <c r="G2382" s="3">
        <v>33</v>
      </c>
      <c r="H2382" s="3" t="str">
        <f>IF(E2382="","non terminato","terminato")</f>
        <v>non terminato</v>
      </c>
      <c r="J2382" s="2">
        <v>2387</v>
      </c>
      <c r="K2382" s="2" t="str">
        <f t="shared" si="252"/>
        <v>S5154647</v>
      </c>
      <c r="L2382" s="2" t="str">
        <f t="shared" si="253"/>
        <v>ITA</v>
      </c>
      <c r="M2382" s="2" t="str">
        <f t="shared" si="254"/>
        <v>zan S.R.L.</v>
      </c>
      <c r="N2382" s="2" t="str">
        <f t="shared" si="255"/>
        <v/>
      </c>
      <c r="O2382" s="2">
        <v>10</v>
      </c>
      <c r="P2382" s="3">
        <v>33</v>
      </c>
      <c r="Q2382" s="3">
        <f t="shared" si="256"/>
        <v>330</v>
      </c>
      <c r="R2382" s="3" t="str">
        <f t="shared" si="257"/>
        <v>ITA-zan S.R.L.-33</v>
      </c>
      <c r="S2382" s="3" t="str">
        <f t="shared" si="258"/>
        <v>154</v>
      </c>
    </row>
    <row r="2383" spans="1:19" ht="12.75" customHeight="1" x14ac:dyDescent="0.3">
      <c r="A2383" s="2">
        <v>2388</v>
      </c>
      <c r="B2383" s="2" t="s">
        <v>1136</v>
      </c>
      <c r="C2383" s="8" t="s">
        <v>8</v>
      </c>
      <c r="D2383" s="2" t="s">
        <v>51</v>
      </c>
      <c r="E2383" s="7" t="s">
        <v>10</v>
      </c>
      <c r="F2383" s="2">
        <v>0</v>
      </c>
      <c r="G2383" s="3">
        <v>38</v>
      </c>
      <c r="H2383" s="3" t="s">
        <v>10</v>
      </c>
      <c r="J2383" s="2">
        <v>2388</v>
      </c>
      <c r="K2383" s="2" t="str">
        <f t="shared" si="252"/>
        <v>S5154647</v>
      </c>
      <c r="L2383" s="2" t="str">
        <f t="shared" si="253"/>
        <v>ITA</v>
      </c>
      <c r="M2383" s="2" t="str">
        <f t="shared" si="254"/>
        <v>zan S.R.L.</v>
      </c>
      <c r="N2383" s="2" t="str">
        <f t="shared" si="255"/>
        <v>terminato</v>
      </c>
      <c r="O2383" s="2">
        <v>0</v>
      </c>
      <c r="P2383" s="3">
        <v>38</v>
      </c>
      <c r="Q2383" s="3" t="str">
        <f t="shared" si="256"/>
        <v/>
      </c>
      <c r="R2383" s="3" t="str">
        <f t="shared" si="257"/>
        <v>ITA-zan S.R.L.-38</v>
      </c>
      <c r="S2383" s="3" t="str">
        <f t="shared" si="258"/>
        <v>154</v>
      </c>
    </row>
    <row r="2384" spans="1:19" ht="12.75" customHeight="1" x14ac:dyDescent="0.3">
      <c r="A2384" s="2">
        <v>2389</v>
      </c>
      <c r="B2384" s="2" t="s">
        <v>1137</v>
      </c>
      <c r="C2384" s="8" t="s">
        <v>8</v>
      </c>
      <c r="D2384" s="2" t="s">
        <v>9</v>
      </c>
      <c r="E2384" s="7" t="s">
        <v>10</v>
      </c>
      <c r="F2384" s="2">
        <v>0</v>
      </c>
      <c r="G2384" s="3">
        <v>36</v>
      </c>
      <c r="H2384" s="3" t="s">
        <v>10</v>
      </c>
      <c r="J2384" s="2">
        <v>2389</v>
      </c>
      <c r="K2384" s="2" t="str">
        <f t="shared" si="252"/>
        <v>L8957592</v>
      </c>
      <c r="L2384" s="2" t="str">
        <f t="shared" si="253"/>
        <v>ITA</v>
      </c>
      <c r="M2384" s="2" t="str">
        <f t="shared" si="254"/>
        <v>SG</v>
      </c>
      <c r="N2384" s="2" t="str">
        <f t="shared" si="255"/>
        <v>terminato</v>
      </c>
      <c r="O2384" s="2">
        <v>0</v>
      </c>
      <c r="P2384" s="3">
        <v>36</v>
      </c>
      <c r="Q2384" s="3" t="str">
        <f t="shared" si="256"/>
        <v/>
      </c>
      <c r="R2384" s="3" t="str">
        <f t="shared" si="257"/>
        <v>ITA-SG-36</v>
      </c>
      <c r="S2384" s="3" t="str">
        <f t="shared" si="258"/>
        <v>957</v>
      </c>
    </row>
    <row r="2385" spans="1:19" ht="12.75" customHeight="1" x14ac:dyDescent="0.3">
      <c r="A2385" s="2">
        <v>2390</v>
      </c>
      <c r="B2385" s="2" t="s">
        <v>1138</v>
      </c>
      <c r="C2385" s="8" t="s">
        <v>8</v>
      </c>
      <c r="D2385" s="2" t="s">
        <v>9</v>
      </c>
      <c r="F2385" s="2">
        <v>10</v>
      </c>
      <c r="G2385" s="3">
        <v>31</v>
      </c>
      <c r="H2385" s="3" t="str">
        <f>IF(E2385="","non terminato","terminato")</f>
        <v>non terminato</v>
      </c>
      <c r="J2385" s="2">
        <v>2390</v>
      </c>
      <c r="K2385" s="2" t="str">
        <f t="shared" si="252"/>
        <v>D2448391</v>
      </c>
      <c r="L2385" s="2" t="str">
        <f t="shared" si="253"/>
        <v>ITA</v>
      </c>
      <c r="M2385" s="2" t="str">
        <f t="shared" si="254"/>
        <v>SG</v>
      </c>
      <c r="N2385" s="2" t="str">
        <f t="shared" si="255"/>
        <v/>
      </c>
      <c r="O2385" s="2">
        <v>10</v>
      </c>
      <c r="P2385" s="3">
        <v>31</v>
      </c>
      <c r="Q2385" s="3">
        <f t="shared" si="256"/>
        <v>310</v>
      </c>
      <c r="R2385" s="3" t="str">
        <f t="shared" si="257"/>
        <v>ITA-SG-31</v>
      </c>
      <c r="S2385" s="3" t="str">
        <f t="shared" si="258"/>
        <v>448</v>
      </c>
    </row>
    <row r="2386" spans="1:19" ht="12.75" customHeight="1" x14ac:dyDescent="0.3">
      <c r="A2386" s="2">
        <v>2391</v>
      </c>
      <c r="B2386" s="2" t="s">
        <v>1138</v>
      </c>
      <c r="C2386" s="8" t="s">
        <v>8</v>
      </c>
      <c r="D2386" s="2" t="s">
        <v>9</v>
      </c>
      <c r="E2386" s="7" t="s">
        <v>10</v>
      </c>
      <c r="F2386" s="2">
        <v>0</v>
      </c>
      <c r="G2386" s="3">
        <v>15</v>
      </c>
      <c r="H2386" s="3" t="s">
        <v>10</v>
      </c>
      <c r="J2386" s="2">
        <v>2391</v>
      </c>
      <c r="K2386" s="2" t="str">
        <f t="shared" si="252"/>
        <v>D2448391</v>
      </c>
      <c r="L2386" s="2" t="str">
        <f t="shared" si="253"/>
        <v>ITA</v>
      </c>
      <c r="M2386" s="2" t="str">
        <f t="shared" si="254"/>
        <v>SG</v>
      </c>
      <c r="N2386" s="2" t="str">
        <f t="shared" si="255"/>
        <v>terminato</v>
      </c>
      <c r="O2386" s="2">
        <v>0</v>
      </c>
      <c r="P2386" s="3">
        <v>15</v>
      </c>
      <c r="Q2386" s="3" t="str">
        <f t="shared" si="256"/>
        <v/>
      </c>
      <c r="R2386" s="3" t="str">
        <f t="shared" si="257"/>
        <v>ITA-SG-15</v>
      </c>
      <c r="S2386" s="3" t="str">
        <f t="shared" si="258"/>
        <v>448</v>
      </c>
    </row>
    <row r="2387" spans="1:19" ht="12.75" customHeight="1" x14ac:dyDescent="0.3">
      <c r="A2387" s="2">
        <v>2392</v>
      </c>
      <c r="B2387" s="2" t="s">
        <v>1139</v>
      </c>
      <c r="C2387" s="8" t="s">
        <v>8</v>
      </c>
      <c r="D2387" s="2" t="s">
        <v>9</v>
      </c>
      <c r="E2387" s="7" t="s">
        <v>10</v>
      </c>
      <c r="F2387" s="2">
        <v>0</v>
      </c>
      <c r="G2387" s="3">
        <v>14</v>
      </c>
      <c r="H2387" s="3" t="s">
        <v>10</v>
      </c>
      <c r="J2387" s="2">
        <v>2392</v>
      </c>
      <c r="K2387" s="2" t="str">
        <f t="shared" si="252"/>
        <v>E7398593</v>
      </c>
      <c r="L2387" s="2" t="str">
        <f t="shared" si="253"/>
        <v>ITA</v>
      </c>
      <c r="M2387" s="2" t="str">
        <f t="shared" si="254"/>
        <v>SG</v>
      </c>
      <c r="N2387" s="2" t="str">
        <f t="shared" si="255"/>
        <v>terminato</v>
      </c>
      <c r="O2387" s="2">
        <v>0</v>
      </c>
      <c r="P2387" s="3">
        <v>14</v>
      </c>
      <c r="Q2387" s="3" t="str">
        <f t="shared" si="256"/>
        <v/>
      </c>
      <c r="R2387" s="3" t="str">
        <f t="shared" si="257"/>
        <v>ITA-SG-14</v>
      </c>
      <c r="S2387" s="3" t="str">
        <f t="shared" si="258"/>
        <v>398</v>
      </c>
    </row>
    <row r="2388" spans="1:19" ht="12.75" customHeight="1" x14ac:dyDescent="0.3">
      <c r="A2388" s="2">
        <v>2393</v>
      </c>
      <c r="B2388" s="2" t="s">
        <v>1139</v>
      </c>
      <c r="C2388" s="8" t="s">
        <v>8</v>
      </c>
      <c r="D2388" s="2" t="s">
        <v>9</v>
      </c>
      <c r="F2388" s="2">
        <v>30</v>
      </c>
      <c r="G2388" s="3">
        <v>30</v>
      </c>
      <c r="H2388" s="3" t="str">
        <f>IF(E2388="","non terminato","terminato")</f>
        <v>non terminato</v>
      </c>
      <c r="J2388" s="2">
        <v>2393</v>
      </c>
      <c r="K2388" s="2" t="str">
        <f t="shared" si="252"/>
        <v>E7398593</v>
      </c>
      <c r="L2388" s="2" t="str">
        <f t="shared" si="253"/>
        <v>ITA</v>
      </c>
      <c r="M2388" s="2" t="str">
        <f t="shared" si="254"/>
        <v>SG</v>
      </c>
      <c r="N2388" s="2" t="str">
        <f t="shared" si="255"/>
        <v/>
      </c>
      <c r="O2388" s="2">
        <v>30</v>
      </c>
      <c r="P2388" s="3">
        <v>30</v>
      </c>
      <c r="Q2388" s="3">
        <f t="shared" si="256"/>
        <v>900</v>
      </c>
      <c r="R2388" s="3" t="str">
        <f t="shared" si="257"/>
        <v>ITA-SG-30</v>
      </c>
      <c r="S2388" s="3" t="str">
        <f t="shared" si="258"/>
        <v>398</v>
      </c>
    </row>
    <row r="2389" spans="1:19" ht="12.75" customHeight="1" x14ac:dyDescent="0.3">
      <c r="A2389" s="2">
        <v>2394</v>
      </c>
      <c r="B2389" s="2" t="s">
        <v>1139</v>
      </c>
      <c r="C2389" s="8" t="s">
        <v>8</v>
      </c>
      <c r="D2389" s="2" t="s">
        <v>9</v>
      </c>
      <c r="F2389" s="2">
        <v>10</v>
      </c>
      <c r="G2389" s="3">
        <v>16</v>
      </c>
      <c r="H2389" s="3" t="str">
        <f>IF(E2389="","non terminato","terminato")</f>
        <v>non terminato</v>
      </c>
      <c r="J2389" s="2">
        <v>2394</v>
      </c>
      <c r="K2389" s="2" t="str">
        <f t="shared" si="252"/>
        <v>E7398593</v>
      </c>
      <c r="L2389" s="2" t="str">
        <f t="shared" si="253"/>
        <v>ITA</v>
      </c>
      <c r="M2389" s="2" t="str">
        <f t="shared" si="254"/>
        <v>SG</v>
      </c>
      <c r="N2389" s="2" t="str">
        <f t="shared" si="255"/>
        <v/>
      </c>
      <c r="O2389" s="2">
        <v>10</v>
      </c>
      <c r="P2389" s="3">
        <v>16</v>
      </c>
      <c r="Q2389" s="3">
        <f t="shared" si="256"/>
        <v>160</v>
      </c>
      <c r="R2389" s="3" t="str">
        <f t="shared" si="257"/>
        <v>ITA-SG-16</v>
      </c>
      <c r="S2389" s="3" t="str">
        <f t="shared" si="258"/>
        <v>398</v>
      </c>
    </row>
    <row r="2390" spans="1:19" ht="12.75" customHeight="1" x14ac:dyDescent="0.3">
      <c r="A2390" s="2">
        <v>2395</v>
      </c>
      <c r="B2390" s="2" t="s">
        <v>1140</v>
      </c>
      <c r="C2390" s="8" t="s">
        <v>8</v>
      </c>
      <c r="D2390" s="2" t="s">
        <v>94</v>
      </c>
      <c r="F2390" s="2">
        <v>10</v>
      </c>
      <c r="G2390" s="3">
        <v>14</v>
      </c>
      <c r="H2390" s="3" t="str">
        <f>IF(E2390="","non terminato","terminato")</f>
        <v>non terminato</v>
      </c>
      <c r="J2390" s="2">
        <v>2395</v>
      </c>
      <c r="K2390" s="2" t="str">
        <f t="shared" si="252"/>
        <v>E3387949</v>
      </c>
      <c r="L2390" s="2" t="str">
        <f t="shared" si="253"/>
        <v>ITA</v>
      </c>
      <c r="M2390" s="2" t="str">
        <f t="shared" si="254"/>
        <v>zan SPA</v>
      </c>
      <c r="N2390" s="2" t="str">
        <f t="shared" si="255"/>
        <v/>
      </c>
      <c r="O2390" s="2">
        <v>10</v>
      </c>
      <c r="P2390" s="3">
        <v>14</v>
      </c>
      <c r="Q2390" s="3">
        <f t="shared" si="256"/>
        <v>140</v>
      </c>
      <c r="R2390" s="3" t="str">
        <f t="shared" si="257"/>
        <v>ITA-zan SPA-14</v>
      </c>
      <c r="S2390" s="3" t="str">
        <f t="shared" si="258"/>
        <v>387</v>
      </c>
    </row>
    <row r="2391" spans="1:19" ht="12.75" customHeight="1" x14ac:dyDescent="0.3">
      <c r="A2391" s="2">
        <v>2396</v>
      </c>
      <c r="B2391" s="2" t="s">
        <v>1141</v>
      </c>
      <c r="C2391" s="8" t="s">
        <v>8</v>
      </c>
      <c r="D2391" s="2" t="s">
        <v>72</v>
      </c>
      <c r="E2391" s="7" t="s">
        <v>10</v>
      </c>
      <c r="F2391" s="2">
        <v>0</v>
      </c>
      <c r="G2391" s="3">
        <v>29</v>
      </c>
      <c r="H2391" s="3" t="s">
        <v>10</v>
      </c>
      <c r="J2391" s="2">
        <v>2396</v>
      </c>
      <c r="K2391" s="2" t="str">
        <f t="shared" si="252"/>
        <v>L7822762</v>
      </c>
      <c r="L2391" s="2" t="str">
        <f t="shared" si="253"/>
        <v>ITA</v>
      </c>
      <c r="M2391" s="2" t="str">
        <f t="shared" si="254"/>
        <v>lollo SRL</v>
      </c>
      <c r="N2391" s="2" t="str">
        <f t="shared" si="255"/>
        <v>terminato</v>
      </c>
      <c r="O2391" s="2">
        <v>0</v>
      </c>
      <c r="P2391" s="3">
        <v>29</v>
      </c>
      <c r="Q2391" s="3" t="str">
        <f t="shared" si="256"/>
        <v/>
      </c>
      <c r="R2391" s="3" t="str">
        <f t="shared" si="257"/>
        <v>ITA-lollo SRL-29</v>
      </c>
      <c r="S2391" s="3" t="str">
        <f t="shared" si="258"/>
        <v>822</v>
      </c>
    </row>
    <row r="2392" spans="1:19" ht="12.75" customHeight="1" x14ac:dyDescent="0.3">
      <c r="A2392" s="2">
        <v>2397</v>
      </c>
      <c r="B2392" s="2" t="s">
        <v>1142</v>
      </c>
      <c r="C2392" s="8" t="s">
        <v>8</v>
      </c>
      <c r="D2392" s="2" t="s">
        <v>46</v>
      </c>
      <c r="E2392" s="7" t="s">
        <v>10</v>
      </c>
      <c r="F2392" s="2">
        <v>0</v>
      </c>
      <c r="G2392" s="3">
        <v>34</v>
      </c>
      <c r="H2392" s="3" t="s">
        <v>10</v>
      </c>
      <c r="J2392" s="2">
        <v>2397</v>
      </c>
      <c r="K2392" s="2" t="str">
        <f t="shared" si="252"/>
        <v>L1535501</v>
      </c>
      <c r="L2392" s="2" t="str">
        <f t="shared" si="253"/>
        <v>ITA</v>
      </c>
      <c r="M2392" s="2" t="str">
        <f t="shared" si="254"/>
        <v>SICURpin SUD S.r.l</v>
      </c>
      <c r="N2392" s="2" t="str">
        <f t="shared" si="255"/>
        <v>terminato</v>
      </c>
      <c r="O2392" s="2">
        <v>0</v>
      </c>
      <c r="P2392" s="3">
        <v>34</v>
      </c>
      <c r="Q2392" s="3" t="str">
        <f t="shared" si="256"/>
        <v/>
      </c>
      <c r="R2392" s="3" t="str">
        <f t="shared" si="257"/>
        <v>ITA-SICURpin SUD S.r.l-34</v>
      </c>
      <c r="S2392" s="3" t="str">
        <f t="shared" si="258"/>
        <v>535</v>
      </c>
    </row>
    <row r="2393" spans="1:19" ht="12.75" customHeight="1" x14ac:dyDescent="0.3">
      <c r="A2393" s="2">
        <v>2398</v>
      </c>
      <c r="B2393" s="2" t="s">
        <v>1142</v>
      </c>
      <c r="C2393" s="8" t="s">
        <v>8</v>
      </c>
      <c r="D2393" s="2" t="s">
        <v>46</v>
      </c>
      <c r="F2393" s="2">
        <v>10</v>
      </c>
      <c r="G2393" s="3">
        <v>31</v>
      </c>
      <c r="H2393" s="3" t="str">
        <f>IF(E2393="","non terminato","terminato")</f>
        <v>non terminato</v>
      </c>
      <c r="J2393" s="2">
        <v>2398</v>
      </c>
      <c r="K2393" s="2" t="str">
        <f t="shared" si="252"/>
        <v>L1535501</v>
      </c>
      <c r="L2393" s="2" t="str">
        <f t="shared" si="253"/>
        <v>ITA</v>
      </c>
      <c r="M2393" s="2" t="str">
        <f t="shared" si="254"/>
        <v>SICURpin SUD S.r.l</v>
      </c>
      <c r="N2393" s="2" t="str">
        <f t="shared" si="255"/>
        <v/>
      </c>
      <c r="O2393" s="2">
        <v>10</v>
      </c>
      <c r="P2393" s="3">
        <v>31</v>
      </c>
      <c r="Q2393" s="3">
        <f t="shared" si="256"/>
        <v>310</v>
      </c>
      <c r="R2393" s="3" t="str">
        <f t="shared" si="257"/>
        <v>ITA-SICURpin SUD S.r.l-31</v>
      </c>
      <c r="S2393" s="3" t="str">
        <f t="shared" si="258"/>
        <v>535</v>
      </c>
    </row>
    <row r="2394" spans="1:19" ht="12.75" customHeight="1" x14ac:dyDescent="0.3">
      <c r="A2394" s="2">
        <v>2399</v>
      </c>
      <c r="B2394" s="2" t="s">
        <v>1143</v>
      </c>
      <c r="C2394" s="8" t="s">
        <v>8</v>
      </c>
      <c r="D2394" s="2" t="s">
        <v>46</v>
      </c>
      <c r="E2394" s="7" t="s">
        <v>10</v>
      </c>
      <c r="F2394" s="2">
        <v>0</v>
      </c>
      <c r="G2394" s="3">
        <v>28</v>
      </c>
      <c r="H2394" s="3" t="s">
        <v>10</v>
      </c>
      <c r="J2394" s="2">
        <v>2399</v>
      </c>
      <c r="K2394" s="2" t="str">
        <f t="shared" si="252"/>
        <v>L6726723</v>
      </c>
      <c r="L2394" s="2" t="str">
        <f t="shared" si="253"/>
        <v>ITA</v>
      </c>
      <c r="M2394" s="2" t="str">
        <f t="shared" si="254"/>
        <v>SICURpin SUD S.r.l</v>
      </c>
      <c r="N2394" s="2" t="str">
        <f t="shared" si="255"/>
        <v>terminato</v>
      </c>
      <c r="O2394" s="2">
        <v>0</v>
      </c>
      <c r="P2394" s="3">
        <v>28</v>
      </c>
      <c r="Q2394" s="3" t="str">
        <f t="shared" si="256"/>
        <v/>
      </c>
      <c r="R2394" s="3" t="str">
        <f t="shared" si="257"/>
        <v>ITA-SICURpin SUD S.r.l-28</v>
      </c>
      <c r="S2394" s="3" t="str">
        <f t="shared" si="258"/>
        <v>726</v>
      </c>
    </row>
    <row r="2395" spans="1:19" ht="12.75" customHeight="1" x14ac:dyDescent="0.3">
      <c r="A2395" s="2">
        <v>2400</v>
      </c>
      <c r="B2395" s="2" t="s">
        <v>1144</v>
      </c>
      <c r="C2395" s="8" t="s">
        <v>8</v>
      </c>
      <c r="D2395" s="2" t="s">
        <v>44</v>
      </c>
      <c r="F2395" s="2">
        <v>30</v>
      </c>
      <c r="G2395" s="3">
        <v>19</v>
      </c>
      <c r="H2395" s="3" t="str">
        <f>IF(E2395="","non terminato","terminato")</f>
        <v>non terminato</v>
      </c>
      <c r="J2395" s="2">
        <v>2400</v>
      </c>
      <c r="K2395" s="2" t="str">
        <f t="shared" si="252"/>
        <v>V8647265</v>
      </c>
      <c r="L2395" s="2" t="str">
        <f t="shared" si="253"/>
        <v>ITA</v>
      </c>
      <c r="M2395" s="2" t="str">
        <f t="shared" si="254"/>
        <v>zan pin SPA</v>
      </c>
      <c r="N2395" s="2" t="str">
        <f t="shared" si="255"/>
        <v/>
      </c>
      <c r="O2395" s="2">
        <v>30</v>
      </c>
      <c r="P2395" s="3">
        <v>19</v>
      </c>
      <c r="Q2395" s="3">
        <f t="shared" si="256"/>
        <v>570</v>
      </c>
      <c r="R2395" s="3" t="str">
        <f t="shared" si="257"/>
        <v>ITA-zan pin SPA-19</v>
      </c>
      <c r="S2395" s="3" t="str">
        <f t="shared" si="258"/>
        <v>647</v>
      </c>
    </row>
    <row r="2396" spans="1:19" ht="12.75" customHeight="1" x14ac:dyDescent="0.3">
      <c r="A2396" s="2">
        <v>2401</v>
      </c>
      <c r="B2396" s="2" t="s">
        <v>1144</v>
      </c>
      <c r="C2396" s="8" t="s">
        <v>8</v>
      </c>
      <c r="D2396" s="2" t="s">
        <v>44</v>
      </c>
      <c r="E2396" s="7" t="s">
        <v>10</v>
      </c>
      <c r="F2396" s="2">
        <v>0</v>
      </c>
      <c r="G2396" s="3">
        <v>22</v>
      </c>
      <c r="H2396" s="3" t="s">
        <v>10</v>
      </c>
      <c r="J2396" s="2">
        <v>2401</v>
      </c>
      <c r="K2396" s="2" t="str">
        <f t="shared" si="252"/>
        <v>V8647265</v>
      </c>
      <c r="L2396" s="2" t="str">
        <f t="shared" si="253"/>
        <v>ITA</v>
      </c>
      <c r="M2396" s="2" t="str">
        <f t="shared" si="254"/>
        <v>zan pin SPA</v>
      </c>
      <c r="N2396" s="2" t="str">
        <f t="shared" si="255"/>
        <v>terminato</v>
      </c>
      <c r="O2396" s="2">
        <v>0</v>
      </c>
      <c r="P2396" s="3">
        <v>22</v>
      </c>
      <c r="Q2396" s="3" t="str">
        <f t="shared" si="256"/>
        <v/>
      </c>
      <c r="R2396" s="3" t="str">
        <f t="shared" si="257"/>
        <v>ITA-zan pin SPA-22</v>
      </c>
      <c r="S2396" s="3" t="str">
        <f t="shared" si="258"/>
        <v>647</v>
      </c>
    </row>
    <row r="2397" spans="1:19" ht="12.75" customHeight="1" x14ac:dyDescent="0.3">
      <c r="A2397" s="2">
        <v>2402</v>
      </c>
      <c r="B2397" s="2" t="s">
        <v>1145</v>
      </c>
      <c r="C2397" s="8" t="s">
        <v>8</v>
      </c>
      <c r="D2397" s="2" t="s">
        <v>9</v>
      </c>
      <c r="E2397" s="7" t="s">
        <v>10</v>
      </c>
      <c r="F2397" s="2">
        <v>0</v>
      </c>
      <c r="G2397" s="3">
        <v>16</v>
      </c>
      <c r="H2397" s="3" t="s">
        <v>10</v>
      </c>
      <c r="J2397" s="2">
        <v>2402</v>
      </c>
      <c r="K2397" s="2" t="str">
        <f t="shared" si="252"/>
        <v>L6547451</v>
      </c>
      <c r="L2397" s="2" t="str">
        <f t="shared" si="253"/>
        <v>ITA</v>
      </c>
      <c r="M2397" s="2" t="str">
        <f t="shared" si="254"/>
        <v>SG</v>
      </c>
      <c r="N2397" s="2" t="str">
        <f t="shared" si="255"/>
        <v>terminato</v>
      </c>
      <c r="O2397" s="2">
        <v>0</v>
      </c>
      <c r="P2397" s="3">
        <v>16</v>
      </c>
      <c r="Q2397" s="3" t="str">
        <f t="shared" si="256"/>
        <v/>
      </c>
      <c r="R2397" s="3" t="str">
        <f t="shared" si="257"/>
        <v>ITA-SG-16</v>
      </c>
      <c r="S2397" s="3" t="str">
        <f t="shared" si="258"/>
        <v>547</v>
      </c>
    </row>
    <row r="2398" spans="1:19" ht="12.75" customHeight="1" x14ac:dyDescent="0.3">
      <c r="A2398" s="2">
        <v>2403</v>
      </c>
      <c r="B2398" s="2" t="s">
        <v>1145</v>
      </c>
      <c r="C2398" s="8" t="s">
        <v>8</v>
      </c>
      <c r="D2398" s="2" t="s">
        <v>9</v>
      </c>
      <c r="F2398" s="2">
        <v>10</v>
      </c>
      <c r="G2398" s="3">
        <v>28</v>
      </c>
      <c r="H2398" s="3" t="str">
        <f>IF(E2398="","non terminato","terminato")</f>
        <v>non terminato</v>
      </c>
      <c r="J2398" s="2">
        <v>2403</v>
      </c>
      <c r="K2398" s="2" t="str">
        <f t="shared" si="252"/>
        <v>L6547451</v>
      </c>
      <c r="L2398" s="2" t="str">
        <f t="shared" si="253"/>
        <v>ITA</v>
      </c>
      <c r="M2398" s="2" t="str">
        <f t="shared" si="254"/>
        <v>SG</v>
      </c>
      <c r="N2398" s="2" t="str">
        <f t="shared" si="255"/>
        <v/>
      </c>
      <c r="O2398" s="2">
        <v>10</v>
      </c>
      <c r="P2398" s="3">
        <v>28</v>
      </c>
      <c r="Q2398" s="3">
        <f t="shared" si="256"/>
        <v>280</v>
      </c>
      <c r="R2398" s="3" t="str">
        <f t="shared" si="257"/>
        <v>ITA-SG-28</v>
      </c>
      <c r="S2398" s="3" t="str">
        <f t="shared" si="258"/>
        <v>547</v>
      </c>
    </row>
    <row r="2399" spans="1:19" ht="12.75" customHeight="1" x14ac:dyDescent="0.3">
      <c r="A2399" s="2">
        <v>2404</v>
      </c>
      <c r="B2399" s="2" t="s">
        <v>1146</v>
      </c>
      <c r="C2399" s="8" t="s">
        <v>8</v>
      </c>
      <c r="D2399" s="2" t="s">
        <v>62</v>
      </c>
      <c r="F2399" s="2">
        <v>30</v>
      </c>
      <c r="G2399" s="3">
        <v>11</v>
      </c>
      <c r="H2399" s="3" t="str">
        <f>IF(E2399="","non terminato","terminato")</f>
        <v>non terminato</v>
      </c>
      <c r="J2399" s="2">
        <v>2404</v>
      </c>
      <c r="K2399" s="2" t="str">
        <f t="shared" si="252"/>
        <v>P6897616</v>
      </c>
      <c r="L2399" s="2" t="str">
        <f t="shared" si="253"/>
        <v>ITA</v>
      </c>
      <c r="M2399" s="2" t="str">
        <f t="shared" si="254"/>
        <v>zan PAM</v>
      </c>
      <c r="N2399" s="2" t="str">
        <f t="shared" si="255"/>
        <v/>
      </c>
      <c r="O2399" s="2">
        <v>30</v>
      </c>
      <c r="P2399" s="3">
        <v>11</v>
      </c>
      <c r="Q2399" s="3">
        <f t="shared" si="256"/>
        <v>330</v>
      </c>
      <c r="R2399" s="3" t="str">
        <f t="shared" si="257"/>
        <v>ITA-zan PAM-11</v>
      </c>
      <c r="S2399" s="3" t="str">
        <f t="shared" si="258"/>
        <v>897</v>
      </c>
    </row>
    <row r="2400" spans="1:19" ht="12.75" customHeight="1" x14ac:dyDescent="0.3">
      <c r="A2400" s="2">
        <v>2405</v>
      </c>
      <c r="B2400" s="2" t="s">
        <v>1146</v>
      </c>
      <c r="C2400" s="8" t="s">
        <v>8</v>
      </c>
      <c r="D2400" s="2" t="s">
        <v>62</v>
      </c>
      <c r="F2400" s="2">
        <v>10</v>
      </c>
      <c r="G2400" s="3">
        <v>23</v>
      </c>
      <c r="H2400" s="3" t="str">
        <f>IF(E2400="","non terminato","terminato")</f>
        <v>non terminato</v>
      </c>
      <c r="J2400" s="2">
        <v>2405</v>
      </c>
      <c r="K2400" s="2" t="str">
        <f t="shared" si="252"/>
        <v>P6897616</v>
      </c>
      <c r="L2400" s="2" t="str">
        <f t="shared" si="253"/>
        <v>ITA</v>
      </c>
      <c r="M2400" s="2" t="str">
        <f t="shared" si="254"/>
        <v>zan PAM</v>
      </c>
      <c r="N2400" s="2" t="str">
        <f t="shared" si="255"/>
        <v/>
      </c>
      <c r="O2400" s="2">
        <v>10</v>
      </c>
      <c r="P2400" s="3">
        <v>23</v>
      </c>
      <c r="Q2400" s="3">
        <f t="shared" si="256"/>
        <v>230</v>
      </c>
      <c r="R2400" s="3" t="str">
        <f t="shared" si="257"/>
        <v>ITA-zan PAM-23</v>
      </c>
      <c r="S2400" s="3" t="str">
        <f t="shared" si="258"/>
        <v>897</v>
      </c>
    </row>
    <row r="2401" spans="1:19" ht="12.75" customHeight="1" x14ac:dyDescent="0.3">
      <c r="A2401" s="2">
        <v>2406</v>
      </c>
      <c r="B2401" s="2" t="s">
        <v>1146</v>
      </c>
      <c r="C2401" s="8" t="s">
        <v>8</v>
      </c>
      <c r="D2401" s="2" t="s">
        <v>62</v>
      </c>
      <c r="E2401" s="7" t="s">
        <v>10</v>
      </c>
      <c r="F2401" s="2">
        <v>0</v>
      </c>
      <c r="G2401" s="3">
        <v>18</v>
      </c>
      <c r="H2401" s="3" t="s">
        <v>10</v>
      </c>
      <c r="J2401" s="2">
        <v>2406</v>
      </c>
      <c r="K2401" s="2" t="str">
        <f t="shared" si="252"/>
        <v>P6897616</v>
      </c>
      <c r="L2401" s="2" t="str">
        <f t="shared" si="253"/>
        <v>ITA</v>
      </c>
      <c r="M2401" s="2" t="str">
        <f t="shared" si="254"/>
        <v>zan PAM</v>
      </c>
      <c r="N2401" s="2" t="str">
        <f t="shared" si="255"/>
        <v>terminato</v>
      </c>
      <c r="O2401" s="2">
        <v>0</v>
      </c>
      <c r="P2401" s="3">
        <v>18</v>
      </c>
      <c r="Q2401" s="3" t="str">
        <f t="shared" si="256"/>
        <v/>
      </c>
      <c r="R2401" s="3" t="str">
        <f t="shared" si="257"/>
        <v>ITA-zan PAM-18</v>
      </c>
      <c r="S2401" s="3" t="str">
        <f t="shared" si="258"/>
        <v>897</v>
      </c>
    </row>
    <row r="2402" spans="1:19" ht="12.75" customHeight="1" x14ac:dyDescent="0.3">
      <c r="A2402" s="2">
        <v>2407</v>
      </c>
      <c r="B2402" s="2" t="s">
        <v>1147</v>
      </c>
      <c r="C2402" s="2" t="s">
        <v>13</v>
      </c>
      <c r="D2402" s="2" t="s">
        <v>20</v>
      </c>
      <c r="E2402" s="7" t="s">
        <v>10</v>
      </c>
      <c r="F2402" s="2">
        <v>0</v>
      </c>
      <c r="G2402" s="3">
        <v>33</v>
      </c>
      <c r="H2402" s="3" t="s">
        <v>10</v>
      </c>
      <c r="J2402" s="2">
        <v>2407</v>
      </c>
      <c r="K2402" s="2" t="str">
        <f t="shared" si="252"/>
        <v>T3250757</v>
      </c>
      <c r="L2402" s="2" t="str">
        <f t="shared" si="253"/>
        <v>EGY</v>
      </c>
      <c r="M2402" s="2" t="str">
        <f t="shared" si="254"/>
        <v>zan pin assuf S.A.E.</v>
      </c>
      <c r="N2402" s="2" t="str">
        <f t="shared" si="255"/>
        <v>terminato</v>
      </c>
      <c r="O2402" s="2">
        <v>0</v>
      </c>
      <c r="P2402" s="3">
        <v>33</v>
      </c>
      <c r="Q2402" s="3" t="str">
        <f t="shared" si="256"/>
        <v/>
      </c>
      <c r="R2402" s="3" t="str">
        <f t="shared" si="257"/>
        <v>EGY-zan pin assuf S.A.E.-33</v>
      </c>
      <c r="S2402" s="3" t="str">
        <f t="shared" si="258"/>
        <v>250</v>
      </c>
    </row>
    <row r="2403" spans="1:19" ht="12.75" customHeight="1" x14ac:dyDescent="0.3">
      <c r="A2403" s="2">
        <v>2408</v>
      </c>
      <c r="B2403" s="2" t="s">
        <v>1147</v>
      </c>
      <c r="C2403" s="2" t="s">
        <v>13</v>
      </c>
      <c r="D2403" s="2" t="s">
        <v>20</v>
      </c>
      <c r="F2403" s="2">
        <v>10</v>
      </c>
      <c r="G2403" s="3">
        <v>15</v>
      </c>
      <c r="H2403" s="3" t="str">
        <f>IF(E2403="","non terminato","terminato")</f>
        <v>non terminato</v>
      </c>
      <c r="J2403" s="2">
        <v>2408</v>
      </c>
      <c r="K2403" s="2" t="str">
        <f t="shared" si="252"/>
        <v>T3250757</v>
      </c>
      <c r="L2403" s="2" t="str">
        <f t="shared" si="253"/>
        <v>EGY</v>
      </c>
      <c r="M2403" s="2" t="str">
        <f t="shared" si="254"/>
        <v>zan pin assuf S.A.E.</v>
      </c>
      <c r="N2403" s="2" t="str">
        <f t="shared" si="255"/>
        <v/>
      </c>
      <c r="O2403" s="2">
        <v>10</v>
      </c>
      <c r="P2403" s="3">
        <v>15</v>
      </c>
      <c r="Q2403" s="3">
        <f t="shared" si="256"/>
        <v>150</v>
      </c>
      <c r="R2403" s="3" t="str">
        <f t="shared" si="257"/>
        <v>EGY-zan pin assuf S.A.E.-15</v>
      </c>
      <c r="S2403" s="3" t="str">
        <f t="shared" si="258"/>
        <v>250</v>
      </c>
    </row>
    <row r="2404" spans="1:19" ht="12.75" customHeight="1" x14ac:dyDescent="0.3">
      <c r="A2404" s="2">
        <v>2409</v>
      </c>
      <c r="B2404" s="2" t="s">
        <v>1147</v>
      </c>
      <c r="C2404" s="2" t="s">
        <v>13</v>
      </c>
      <c r="D2404" s="2" t="s">
        <v>20</v>
      </c>
      <c r="F2404" s="2">
        <v>30</v>
      </c>
      <c r="G2404" s="3">
        <v>31</v>
      </c>
      <c r="H2404" s="3" t="str">
        <f>IF(E2404="","non terminato","terminato")</f>
        <v>non terminato</v>
      </c>
      <c r="J2404" s="2">
        <v>2409</v>
      </c>
      <c r="K2404" s="2" t="str">
        <f t="shared" si="252"/>
        <v>T3250757</v>
      </c>
      <c r="L2404" s="2" t="str">
        <f t="shared" si="253"/>
        <v>EGY</v>
      </c>
      <c r="M2404" s="2" t="str">
        <f t="shared" si="254"/>
        <v>zan pin assuf S.A.E.</v>
      </c>
      <c r="N2404" s="2" t="str">
        <f t="shared" si="255"/>
        <v/>
      </c>
      <c r="O2404" s="2">
        <v>30</v>
      </c>
      <c r="P2404" s="3">
        <v>31</v>
      </c>
      <c r="Q2404" s="3">
        <f t="shared" si="256"/>
        <v>930</v>
      </c>
      <c r="R2404" s="3" t="str">
        <f t="shared" si="257"/>
        <v>EGY-zan pin assuf S.A.E.-31</v>
      </c>
      <c r="S2404" s="3" t="str">
        <f t="shared" si="258"/>
        <v>250</v>
      </c>
    </row>
    <row r="2405" spans="1:19" ht="12.75" customHeight="1" x14ac:dyDescent="0.3">
      <c r="A2405" s="2">
        <v>2410</v>
      </c>
      <c r="B2405" s="2" t="s">
        <v>1148</v>
      </c>
      <c r="C2405" s="2" t="s">
        <v>13</v>
      </c>
      <c r="D2405" s="2" t="s">
        <v>20</v>
      </c>
      <c r="E2405" s="7" t="s">
        <v>10</v>
      </c>
      <c r="F2405" s="2">
        <v>0</v>
      </c>
      <c r="G2405" s="3">
        <v>12</v>
      </c>
      <c r="H2405" s="3" t="s">
        <v>10</v>
      </c>
      <c r="J2405" s="2">
        <v>2410</v>
      </c>
      <c r="K2405" s="2" t="str">
        <f t="shared" si="252"/>
        <v>A1555515</v>
      </c>
      <c r="L2405" s="2" t="str">
        <f t="shared" si="253"/>
        <v>EGY</v>
      </c>
      <c r="M2405" s="2" t="str">
        <f t="shared" si="254"/>
        <v>zan pin assuf S.A.E.</v>
      </c>
      <c r="N2405" s="2" t="str">
        <f t="shared" si="255"/>
        <v>terminato</v>
      </c>
      <c r="O2405" s="2">
        <v>0</v>
      </c>
      <c r="P2405" s="3">
        <v>12</v>
      </c>
      <c r="Q2405" s="3" t="str">
        <f t="shared" si="256"/>
        <v/>
      </c>
      <c r="R2405" s="3" t="str">
        <f t="shared" si="257"/>
        <v>EGY-zan pin assuf S.A.E.-12</v>
      </c>
      <c r="S2405" s="3" t="str">
        <f t="shared" si="258"/>
        <v>555</v>
      </c>
    </row>
    <row r="2406" spans="1:19" ht="12.75" customHeight="1" x14ac:dyDescent="0.3">
      <c r="A2406" s="2">
        <v>2411</v>
      </c>
      <c r="B2406" s="2" t="s">
        <v>1148</v>
      </c>
      <c r="C2406" s="2" t="s">
        <v>13</v>
      </c>
      <c r="D2406" s="2" t="s">
        <v>20</v>
      </c>
      <c r="F2406" s="2">
        <v>20</v>
      </c>
      <c r="G2406" s="3">
        <v>39</v>
      </c>
      <c r="H2406" s="3" t="str">
        <f>IF(E2406="","non terminato","terminato")</f>
        <v>non terminato</v>
      </c>
      <c r="J2406" s="2">
        <v>2411</v>
      </c>
      <c r="K2406" s="2" t="str">
        <f t="shared" si="252"/>
        <v>A1555515</v>
      </c>
      <c r="L2406" s="2" t="str">
        <f t="shared" si="253"/>
        <v>EGY</v>
      </c>
      <c r="M2406" s="2" t="str">
        <f t="shared" si="254"/>
        <v>zan pin assuf S.A.E.</v>
      </c>
      <c r="N2406" s="2" t="str">
        <f t="shared" si="255"/>
        <v/>
      </c>
      <c r="O2406" s="2">
        <v>20</v>
      </c>
      <c r="P2406" s="3">
        <v>39</v>
      </c>
      <c r="Q2406" s="3">
        <f t="shared" si="256"/>
        <v>780</v>
      </c>
      <c r="R2406" s="3" t="str">
        <f t="shared" si="257"/>
        <v>EGY-zan pin assuf S.A.E.-39</v>
      </c>
      <c r="S2406" s="3" t="str">
        <f t="shared" si="258"/>
        <v>555</v>
      </c>
    </row>
    <row r="2407" spans="1:19" ht="12.75" customHeight="1" x14ac:dyDescent="0.3">
      <c r="A2407" s="2">
        <v>2412</v>
      </c>
      <c r="B2407" s="2" t="s">
        <v>1148</v>
      </c>
      <c r="C2407" s="2" t="s">
        <v>13</v>
      </c>
      <c r="D2407" s="2" t="s">
        <v>20</v>
      </c>
      <c r="F2407" s="2">
        <v>10</v>
      </c>
      <c r="G2407" s="3">
        <v>26</v>
      </c>
      <c r="H2407" s="3" t="str">
        <f>IF(E2407="","non terminato","terminato")</f>
        <v>non terminato</v>
      </c>
      <c r="J2407" s="2">
        <v>2412</v>
      </c>
      <c r="K2407" s="2" t="str">
        <f t="shared" si="252"/>
        <v>A1555515</v>
      </c>
      <c r="L2407" s="2" t="str">
        <f t="shared" si="253"/>
        <v>EGY</v>
      </c>
      <c r="M2407" s="2" t="str">
        <f t="shared" si="254"/>
        <v>zan pin assuf S.A.E.</v>
      </c>
      <c r="N2407" s="2" t="str">
        <f t="shared" si="255"/>
        <v/>
      </c>
      <c r="O2407" s="2">
        <v>10</v>
      </c>
      <c r="P2407" s="3">
        <v>26</v>
      </c>
      <c r="Q2407" s="3">
        <f t="shared" si="256"/>
        <v>260</v>
      </c>
      <c r="R2407" s="3" t="str">
        <f t="shared" si="257"/>
        <v>EGY-zan pin assuf S.A.E.-26</v>
      </c>
      <c r="S2407" s="3" t="str">
        <f t="shared" si="258"/>
        <v>555</v>
      </c>
    </row>
    <row r="2408" spans="1:19" ht="12.75" customHeight="1" x14ac:dyDescent="0.3">
      <c r="A2408" s="2">
        <v>2413</v>
      </c>
      <c r="B2408" s="2" t="s">
        <v>1148</v>
      </c>
      <c r="C2408" s="2" t="s">
        <v>13</v>
      </c>
      <c r="D2408" s="2" t="s">
        <v>20</v>
      </c>
      <c r="F2408" s="2">
        <v>30</v>
      </c>
      <c r="G2408" s="3">
        <v>22</v>
      </c>
      <c r="H2408" s="3" t="str">
        <f>IF(E2408="","non terminato","terminato")</f>
        <v>non terminato</v>
      </c>
      <c r="J2408" s="2">
        <v>2413</v>
      </c>
      <c r="K2408" s="2" t="str">
        <f t="shared" si="252"/>
        <v>A1555515</v>
      </c>
      <c r="L2408" s="2" t="str">
        <f t="shared" si="253"/>
        <v>EGY</v>
      </c>
      <c r="M2408" s="2" t="str">
        <f t="shared" si="254"/>
        <v>zan pin assuf S.A.E.</v>
      </c>
      <c r="N2408" s="2" t="str">
        <f t="shared" si="255"/>
        <v/>
      </c>
      <c r="O2408" s="2">
        <v>30</v>
      </c>
      <c r="P2408" s="3">
        <v>22</v>
      </c>
      <c r="Q2408" s="3">
        <f t="shared" si="256"/>
        <v>660</v>
      </c>
      <c r="R2408" s="3" t="str">
        <f t="shared" si="257"/>
        <v>EGY-zan pin assuf S.A.E.-22</v>
      </c>
      <c r="S2408" s="3" t="str">
        <f t="shared" si="258"/>
        <v>555</v>
      </c>
    </row>
    <row r="2409" spans="1:19" ht="12.75" customHeight="1" x14ac:dyDescent="0.3">
      <c r="A2409" s="2">
        <v>2414</v>
      </c>
      <c r="B2409" s="2" t="s">
        <v>1149</v>
      </c>
      <c r="C2409" s="8" t="s">
        <v>8</v>
      </c>
      <c r="D2409" s="2" t="s">
        <v>9</v>
      </c>
      <c r="F2409" s="2">
        <v>10</v>
      </c>
      <c r="G2409" s="3">
        <v>16</v>
      </c>
      <c r="H2409" s="3" t="str">
        <f>IF(E2409="","non terminato","terminato")</f>
        <v>non terminato</v>
      </c>
      <c r="J2409" s="2">
        <v>2414</v>
      </c>
      <c r="K2409" s="2" t="str">
        <f t="shared" si="252"/>
        <v>P2790546</v>
      </c>
      <c r="L2409" s="2" t="str">
        <f t="shared" si="253"/>
        <v>ITA</v>
      </c>
      <c r="M2409" s="2" t="str">
        <f t="shared" si="254"/>
        <v>SG</v>
      </c>
      <c r="N2409" s="2" t="str">
        <f t="shared" si="255"/>
        <v/>
      </c>
      <c r="O2409" s="2">
        <v>10</v>
      </c>
      <c r="P2409" s="3">
        <v>16</v>
      </c>
      <c r="Q2409" s="3">
        <f t="shared" si="256"/>
        <v>160</v>
      </c>
      <c r="R2409" s="3" t="str">
        <f t="shared" si="257"/>
        <v>ITA-SG-16</v>
      </c>
      <c r="S2409" s="3" t="str">
        <f t="shared" si="258"/>
        <v>790</v>
      </c>
    </row>
    <row r="2410" spans="1:19" ht="12.75" customHeight="1" x14ac:dyDescent="0.3">
      <c r="A2410" s="2">
        <v>2415</v>
      </c>
      <c r="B2410" s="2" t="s">
        <v>1149</v>
      </c>
      <c r="C2410" s="8" t="s">
        <v>8</v>
      </c>
      <c r="D2410" s="2" t="s">
        <v>9</v>
      </c>
      <c r="E2410" s="7" t="s">
        <v>10</v>
      </c>
      <c r="F2410" s="2">
        <v>0</v>
      </c>
      <c r="G2410" s="3">
        <v>10</v>
      </c>
      <c r="H2410" s="3" t="s">
        <v>10</v>
      </c>
      <c r="J2410" s="2">
        <v>2415</v>
      </c>
      <c r="K2410" s="2" t="str">
        <f t="shared" si="252"/>
        <v>P2790546</v>
      </c>
      <c r="L2410" s="2" t="str">
        <f t="shared" si="253"/>
        <v>ITA</v>
      </c>
      <c r="M2410" s="2" t="str">
        <f t="shared" si="254"/>
        <v>SG</v>
      </c>
      <c r="N2410" s="2" t="str">
        <f t="shared" si="255"/>
        <v>terminato</v>
      </c>
      <c r="O2410" s="2">
        <v>0</v>
      </c>
      <c r="P2410" s="3">
        <v>10</v>
      </c>
      <c r="Q2410" s="3" t="str">
        <f t="shared" si="256"/>
        <v/>
      </c>
      <c r="R2410" s="3" t="str">
        <f t="shared" si="257"/>
        <v>ITA-SG-10</v>
      </c>
      <c r="S2410" s="3" t="str">
        <f t="shared" si="258"/>
        <v>790</v>
      </c>
    </row>
    <row r="2411" spans="1:19" ht="12.75" customHeight="1" x14ac:dyDescent="0.3">
      <c r="A2411" s="2">
        <v>2416</v>
      </c>
      <c r="B2411" s="2" t="s">
        <v>1150</v>
      </c>
      <c r="C2411" s="8" t="s">
        <v>8</v>
      </c>
      <c r="D2411" s="2" t="s">
        <v>44</v>
      </c>
      <c r="F2411" s="2">
        <v>10</v>
      </c>
      <c r="G2411" s="3">
        <v>12</v>
      </c>
      <c r="H2411" s="3" t="str">
        <f>IF(E2411="","non terminato","terminato")</f>
        <v>non terminato</v>
      </c>
      <c r="J2411" s="2">
        <v>2416</v>
      </c>
      <c r="K2411" s="2" t="str">
        <f t="shared" si="252"/>
        <v>O7091883</v>
      </c>
      <c r="L2411" s="2" t="str">
        <f t="shared" si="253"/>
        <v>ITA</v>
      </c>
      <c r="M2411" s="2" t="str">
        <f t="shared" si="254"/>
        <v>zan pin SPA</v>
      </c>
      <c r="N2411" s="2" t="str">
        <f t="shared" si="255"/>
        <v/>
      </c>
      <c r="O2411" s="2">
        <v>10</v>
      </c>
      <c r="P2411" s="3">
        <v>12</v>
      </c>
      <c r="Q2411" s="3">
        <f t="shared" si="256"/>
        <v>120</v>
      </c>
      <c r="R2411" s="3" t="str">
        <f t="shared" si="257"/>
        <v>ITA-zan pin SPA-12</v>
      </c>
      <c r="S2411" s="3" t="str">
        <f t="shared" si="258"/>
        <v>091</v>
      </c>
    </row>
    <row r="2412" spans="1:19" ht="12.75" customHeight="1" x14ac:dyDescent="0.3">
      <c r="A2412" s="2">
        <v>2417</v>
      </c>
      <c r="B2412" s="2" t="s">
        <v>1150</v>
      </c>
      <c r="C2412" s="8" t="s">
        <v>8</v>
      </c>
      <c r="D2412" s="2" t="s">
        <v>44</v>
      </c>
      <c r="E2412" s="7" t="s">
        <v>10</v>
      </c>
      <c r="F2412" s="2">
        <v>0</v>
      </c>
      <c r="G2412" s="3">
        <v>34</v>
      </c>
      <c r="H2412" s="3" t="s">
        <v>10</v>
      </c>
      <c r="J2412" s="2">
        <v>2417</v>
      </c>
      <c r="K2412" s="2" t="str">
        <f t="shared" si="252"/>
        <v>O7091883</v>
      </c>
      <c r="L2412" s="2" t="str">
        <f t="shared" si="253"/>
        <v>ITA</v>
      </c>
      <c r="M2412" s="2" t="str">
        <f t="shared" si="254"/>
        <v>zan pin SPA</v>
      </c>
      <c r="N2412" s="2" t="str">
        <f t="shared" si="255"/>
        <v>terminato</v>
      </c>
      <c r="O2412" s="2">
        <v>0</v>
      </c>
      <c r="P2412" s="3">
        <v>34</v>
      </c>
      <c r="Q2412" s="3" t="str">
        <f t="shared" si="256"/>
        <v/>
      </c>
      <c r="R2412" s="3" t="str">
        <f t="shared" si="257"/>
        <v>ITA-zan pin SPA-34</v>
      </c>
      <c r="S2412" s="3" t="str">
        <f t="shared" si="258"/>
        <v>091</v>
      </c>
    </row>
    <row r="2413" spans="1:19" ht="12.75" customHeight="1" x14ac:dyDescent="0.3">
      <c r="A2413" s="2">
        <v>2418</v>
      </c>
      <c r="B2413" s="2" t="s">
        <v>1151</v>
      </c>
      <c r="C2413" s="8" t="s">
        <v>8</v>
      </c>
      <c r="D2413" s="2" t="s">
        <v>44</v>
      </c>
      <c r="E2413" s="7" t="s">
        <v>10</v>
      </c>
      <c r="F2413" s="2">
        <v>0</v>
      </c>
      <c r="G2413" s="3">
        <v>14</v>
      </c>
      <c r="H2413" s="3" t="s">
        <v>10</v>
      </c>
      <c r="J2413" s="2">
        <v>2418</v>
      </c>
      <c r="K2413" s="2" t="str">
        <f t="shared" si="252"/>
        <v>N7700570</v>
      </c>
      <c r="L2413" s="2" t="str">
        <f t="shared" si="253"/>
        <v>ITA</v>
      </c>
      <c r="M2413" s="2" t="str">
        <f t="shared" si="254"/>
        <v>zan pin SPA</v>
      </c>
      <c r="N2413" s="2" t="str">
        <f t="shared" si="255"/>
        <v>terminato</v>
      </c>
      <c r="O2413" s="2">
        <v>0</v>
      </c>
      <c r="P2413" s="3">
        <v>14</v>
      </c>
      <c r="Q2413" s="3" t="str">
        <f t="shared" si="256"/>
        <v/>
      </c>
      <c r="R2413" s="3" t="str">
        <f t="shared" si="257"/>
        <v>ITA-zan pin SPA-14</v>
      </c>
      <c r="S2413" s="3" t="str">
        <f t="shared" si="258"/>
        <v>700</v>
      </c>
    </row>
    <row r="2414" spans="1:19" ht="12.75" customHeight="1" x14ac:dyDescent="0.3">
      <c r="A2414" s="2">
        <v>2419</v>
      </c>
      <c r="B2414" s="2" t="s">
        <v>1151</v>
      </c>
      <c r="C2414" s="8" t="s">
        <v>8</v>
      </c>
      <c r="D2414" s="2" t="s">
        <v>44</v>
      </c>
      <c r="F2414" s="2">
        <v>10</v>
      </c>
      <c r="G2414" s="3">
        <v>10</v>
      </c>
      <c r="H2414" s="3" t="str">
        <f>IF(E2414="","non terminato","terminato")</f>
        <v>non terminato</v>
      </c>
      <c r="J2414" s="2">
        <v>2419</v>
      </c>
      <c r="K2414" s="2" t="str">
        <f t="shared" si="252"/>
        <v>N7700570</v>
      </c>
      <c r="L2414" s="2" t="str">
        <f t="shared" si="253"/>
        <v>ITA</v>
      </c>
      <c r="M2414" s="2" t="str">
        <f t="shared" si="254"/>
        <v>zan pin SPA</v>
      </c>
      <c r="N2414" s="2" t="str">
        <f t="shared" si="255"/>
        <v/>
      </c>
      <c r="O2414" s="2">
        <v>10</v>
      </c>
      <c r="P2414" s="3">
        <v>10</v>
      </c>
      <c r="Q2414" s="3">
        <f t="shared" si="256"/>
        <v>100</v>
      </c>
      <c r="R2414" s="3" t="str">
        <f t="shared" si="257"/>
        <v>ITA-zan pin SPA-10</v>
      </c>
      <c r="S2414" s="3" t="str">
        <f t="shared" si="258"/>
        <v>700</v>
      </c>
    </row>
    <row r="2415" spans="1:19" ht="12.75" customHeight="1" x14ac:dyDescent="0.3">
      <c r="A2415" s="2">
        <v>2420</v>
      </c>
      <c r="B2415" s="2" t="s">
        <v>1151</v>
      </c>
      <c r="C2415" s="8" t="s">
        <v>8</v>
      </c>
      <c r="D2415" s="2" t="s">
        <v>44</v>
      </c>
      <c r="F2415" s="2">
        <v>30</v>
      </c>
      <c r="G2415" s="3">
        <v>39</v>
      </c>
      <c r="H2415" s="3" t="str">
        <f>IF(E2415="","non terminato","terminato")</f>
        <v>non terminato</v>
      </c>
      <c r="J2415" s="2">
        <v>2420</v>
      </c>
      <c r="K2415" s="2" t="str">
        <f t="shared" si="252"/>
        <v>N7700570</v>
      </c>
      <c r="L2415" s="2" t="str">
        <f t="shared" si="253"/>
        <v>ITA</v>
      </c>
      <c r="M2415" s="2" t="str">
        <f t="shared" si="254"/>
        <v>zan pin SPA</v>
      </c>
      <c r="N2415" s="2" t="str">
        <f t="shared" si="255"/>
        <v/>
      </c>
      <c r="O2415" s="2">
        <v>30</v>
      </c>
      <c r="P2415" s="3">
        <v>39</v>
      </c>
      <c r="Q2415" s="3">
        <f t="shared" si="256"/>
        <v>1170</v>
      </c>
      <c r="R2415" s="3" t="str">
        <f t="shared" si="257"/>
        <v>ITA-zan pin SPA-39</v>
      </c>
      <c r="S2415" s="3" t="str">
        <f t="shared" si="258"/>
        <v>700</v>
      </c>
    </row>
    <row r="2416" spans="1:19" ht="12.75" customHeight="1" x14ac:dyDescent="0.3">
      <c r="A2416" s="2">
        <v>2421</v>
      </c>
      <c r="B2416" s="2" t="s">
        <v>1152</v>
      </c>
      <c r="C2416" s="2" t="s">
        <v>13</v>
      </c>
      <c r="D2416" s="2" t="s">
        <v>12</v>
      </c>
      <c r="E2416" s="7" t="s">
        <v>10</v>
      </c>
      <c r="F2416" s="2">
        <v>0</v>
      </c>
      <c r="G2416" s="3">
        <v>19</v>
      </c>
      <c r="H2416" s="3" t="s">
        <v>10</v>
      </c>
      <c r="J2416" s="2">
        <v>2421</v>
      </c>
      <c r="K2416" s="2" t="str">
        <f t="shared" si="252"/>
        <v>E9031936</v>
      </c>
      <c r="L2416" s="2" t="str">
        <f t="shared" si="253"/>
        <v>EGY</v>
      </c>
      <c r="M2416" s="2" t="str">
        <f t="shared" si="254"/>
        <v>ccc order</v>
      </c>
      <c r="N2416" s="2" t="str">
        <f t="shared" si="255"/>
        <v>terminato</v>
      </c>
      <c r="O2416" s="2">
        <v>0</v>
      </c>
      <c r="P2416" s="3">
        <v>19</v>
      </c>
      <c r="Q2416" s="3" t="str">
        <f t="shared" si="256"/>
        <v/>
      </c>
      <c r="R2416" s="3" t="str">
        <f t="shared" si="257"/>
        <v>EGY-ccc order-19</v>
      </c>
      <c r="S2416" s="3" t="str">
        <f t="shared" si="258"/>
        <v>031</v>
      </c>
    </row>
    <row r="2417" spans="1:19" ht="12.75" customHeight="1" x14ac:dyDescent="0.3">
      <c r="A2417" s="2">
        <v>2422</v>
      </c>
      <c r="B2417" s="2" t="s">
        <v>1152</v>
      </c>
      <c r="C2417" s="2" t="s">
        <v>13</v>
      </c>
      <c r="D2417" s="2" t="s">
        <v>12</v>
      </c>
      <c r="F2417" s="2">
        <v>10</v>
      </c>
      <c r="G2417" s="3">
        <v>37</v>
      </c>
      <c r="H2417" s="3" t="str">
        <f>IF(E2417="","non terminato","terminato")</f>
        <v>non terminato</v>
      </c>
      <c r="J2417" s="2">
        <v>2422</v>
      </c>
      <c r="K2417" s="2" t="str">
        <f t="shared" si="252"/>
        <v>E9031936</v>
      </c>
      <c r="L2417" s="2" t="str">
        <f t="shared" si="253"/>
        <v>EGY</v>
      </c>
      <c r="M2417" s="2" t="str">
        <f t="shared" si="254"/>
        <v>ccc order</v>
      </c>
      <c r="N2417" s="2" t="str">
        <f t="shared" si="255"/>
        <v/>
      </c>
      <c r="O2417" s="2">
        <v>10</v>
      </c>
      <c r="P2417" s="3">
        <v>37</v>
      </c>
      <c r="Q2417" s="3">
        <f t="shared" si="256"/>
        <v>370</v>
      </c>
      <c r="R2417" s="3" t="str">
        <f t="shared" si="257"/>
        <v>EGY-ccc order-37</v>
      </c>
      <c r="S2417" s="3" t="str">
        <f t="shared" si="258"/>
        <v>031</v>
      </c>
    </row>
    <row r="2418" spans="1:19" ht="12.75" customHeight="1" x14ac:dyDescent="0.3">
      <c r="A2418" s="2">
        <v>2423</v>
      </c>
      <c r="B2418" s="2" t="s">
        <v>1152</v>
      </c>
      <c r="C2418" s="2" t="s">
        <v>13</v>
      </c>
      <c r="D2418" s="2" t="s">
        <v>12</v>
      </c>
      <c r="F2418" s="2">
        <v>30</v>
      </c>
      <c r="G2418" s="3">
        <v>27</v>
      </c>
      <c r="H2418" s="3" t="str">
        <f>IF(E2418="","non terminato","terminato")</f>
        <v>non terminato</v>
      </c>
      <c r="J2418" s="2">
        <v>2423</v>
      </c>
      <c r="K2418" s="2" t="str">
        <f t="shared" si="252"/>
        <v>E9031936</v>
      </c>
      <c r="L2418" s="2" t="str">
        <f t="shared" si="253"/>
        <v>EGY</v>
      </c>
      <c r="M2418" s="2" t="str">
        <f t="shared" si="254"/>
        <v>ccc order</v>
      </c>
      <c r="N2418" s="2" t="str">
        <f t="shared" si="255"/>
        <v/>
      </c>
      <c r="O2418" s="2">
        <v>30</v>
      </c>
      <c r="P2418" s="3">
        <v>27</v>
      </c>
      <c r="Q2418" s="3">
        <f t="shared" si="256"/>
        <v>810</v>
      </c>
      <c r="R2418" s="3" t="str">
        <f t="shared" si="257"/>
        <v>EGY-ccc order-27</v>
      </c>
      <c r="S2418" s="3" t="str">
        <f t="shared" si="258"/>
        <v>031</v>
      </c>
    </row>
    <row r="2419" spans="1:19" ht="12.75" customHeight="1" x14ac:dyDescent="0.3">
      <c r="A2419" s="2">
        <v>2424</v>
      </c>
      <c r="B2419" s="2" t="s">
        <v>1153</v>
      </c>
      <c r="C2419" s="2" t="s">
        <v>13</v>
      </c>
      <c r="D2419" s="2" t="s">
        <v>28</v>
      </c>
      <c r="E2419" s="7" t="s">
        <v>10</v>
      </c>
      <c r="F2419" s="2">
        <v>0</v>
      </c>
      <c r="G2419" s="3">
        <v>29</v>
      </c>
      <c r="H2419" s="3" t="s">
        <v>10</v>
      </c>
      <c r="J2419" s="2">
        <v>2424</v>
      </c>
      <c r="K2419" s="2" t="str">
        <f t="shared" si="252"/>
        <v>M1209046</v>
      </c>
      <c r="L2419" s="2" t="str">
        <f t="shared" si="253"/>
        <v>EGY</v>
      </c>
      <c r="M2419" s="2" t="str">
        <f t="shared" si="254"/>
        <v>order For Trading SARL</v>
      </c>
      <c r="N2419" s="2" t="str">
        <f t="shared" si="255"/>
        <v>terminato</v>
      </c>
      <c r="O2419" s="2">
        <v>0</v>
      </c>
      <c r="P2419" s="3">
        <v>29</v>
      </c>
      <c r="Q2419" s="3" t="str">
        <f t="shared" si="256"/>
        <v/>
      </c>
      <c r="R2419" s="3" t="str">
        <f t="shared" si="257"/>
        <v>EGY-order For Trading SARL-29</v>
      </c>
      <c r="S2419" s="3" t="str">
        <f t="shared" si="258"/>
        <v>209</v>
      </c>
    </row>
    <row r="2420" spans="1:19" ht="12.75" customHeight="1" x14ac:dyDescent="0.3">
      <c r="A2420" s="2">
        <v>2425</v>
      </c>
      <c r="B2420" s="2" t="s">
        <v>1153</v>
      </c>
      <c r="C2420" s="2" t="s">
        <v>13</v>
      </c>
      <c r="D2420" s="2" t="s">
        <v>28</v>
      </c>
      <c r="F2420" s="2">
        <v>30</v>
      </c>
      <c r="G2420" s="3">
        <v>37</v>
      </c>
      <c r="H2420" s="3" t="str">
        <f>IF(E2420="","non terminato","terminato")</f>
        <v>non terminato</v>
      </c>
      <c r="J2420" s="2">
        <v>2425</v>
      </c>
      <c r="K2420" s="2" t="str">
        <f t="shared" si="252"/>
        <v>M1209046</v>
      </c>
      <c r="L2420" s="2" t="str">
        <f t="shared" si="253"/>
        <v>EGY</v>
      </c>
      <c r="M2420" s="2" t="str">
        <f t="shared" si="254"/>
        <v>order For Trading SARL</v>
      </c>
      <c r="N2420" s="2" t="str">
        <f t="shared" si="255"/>
        <v/>
      </c>
      <c r="O2420" s="2">
        <v>30</v>
      </c>
      <c r="P2420" s="3">
        <v>37</v>
      </c>
      <c r="Q2420" s="3">
        <f t="shared" si="256"/>
        <v>1110</v>
      </c>
      <c r="R2420" s="3" t="str">
        <f t="shared" si="257"/>
        <v>EGY-order For Trading SARL-37</v>
      </c>
      <c r="S2420" s="3" t="str">
        <f t="shared" si="258"/>
        <v>209</v>
      </c>
    </row>
    <row r="2421" spans="1:19" ht="12.75" customHeight="1" x14ac:dyDescent="0.3">
      <c r="A2421" s="2">
        <v>2426</v>
      </c>
      <c r="B2421" s="2" t="s">
        <v>1154</v>
      </c>
      <c r="C2421" s="2" t="s">
        <v>13</v>
      </c>
      <c r="D2421" s="2" t="s">
        <v>20</v>
      </c>
      <c r="F2421" s="2">
        <v>10</v>
      </c>
      <c r="G2421" s="3">
        <v>15</v>
      </c>
      <c r="H2421" s="3" t="str">
        <f>IF(E2421="","non terminato","terminato")</f>
        <v>non terminato</v>
      </c>
      <c r="J2421" s="2">
        <v>2426</v>
      </c>
      <c r="K2421" s="2" t="str">
        <f t="shared" si="252"/>
        <v>A5462375</v>
      </c>
      <c r="L2421" s="2" t="str">
        <f t="shared" si="253"/>
        <v>EGY</v>
      </c>
      <c r="M2421" s="2" t="str">
        <f t="shared" si="254"/>
        <v>zan pin assuf S.A.E.</v>
      </c>
      <c r="N2421" s="2" t="str">
        <f t="shared" si="255"/>
        <v/>
      </c>
      <c r="O2421" s="2">
        <v>10</v>
      </c>
      <c r="P2421" s="3">
        <v>15</v>
      </c>
      <c r="Q2421" s="3">
        <f t="shared" si="256"/>
        <v>150</v>
      </c>
      <c r="R2421" s="3" t="str">
        <f t="shared" si="257"/>
        <v>EGY-zan pin assuf S.A.E.-15</v>
      </c>
      <c r="S2421" s="3" t="str">
        <f t="shared" si="258"/>
        <v>462</v>
      </c>
    </row>
    <row r="2422" spans="1:19" ht="12.75" customHeight="1" x14ac:dyDescent="0.3">
      <c r="A2422" s="2">
        <v>2427</v>
      </c>
      <c r="B2422" s="2" t="s">
        <v>1154</v>
      </c>
      <c r="C2422" s="2" t="s">
        <v>13</v>
      </c>
      <c r="D2422" s="2" t="s">
        <v>20</v>
      </c>
      <c r="E2422" s="7" t="s">
        <v>10</v>
      </c>
      <c r="F2422" s="2">
        <v>0</v>
      </c>
      <c r="G2422" s="3">
        <v>38</v>
      </c>
      <c r="H2422" s="3" t="s">
        <v>10</v>
      </c>
      <c r="J2422" s="2">
        <v>2427</v>
      </c>
      <c r="K2422" s="2" t="str">
        <f t="shared" si="252"/>
        <v>A5462375</v>
      </c>
      <c r="L2422" s="2" t="str">
        <f t="shared" si="253"/>
        <v>EGY</v>
      </c>
      <c r="M2422" s="2" t="str">
        <f t="shared" si="254"/>
        <v>zan pin assuf S.A.E.</v>
      </c>
      <c r="N2422" s="2" t="str">
        <f t="shared" si="255"/>
        <v>terminato</v>
      </c>
      <c r="O2422" s="2">
        <v>0</v>
      </c>
      <c r="P2422" s="3">
        <v>38</v>
      </c>
      <c r="Q2422" s="3" t="str">
        <f t="shared" si="256"/>
        <v/>
      </c>
      <c r="R2422" s="3" t="str">
        <f t="shared" si="257"/>
        <v>EGY-zan pin assuf S.A.E.-38</v>
      </c>
      <c r="S2422" s="3" t="str">
        <f t="shared" si="258"/>
        <v>462</v>
      </c>
    </row>
    <row r="2423" spans="1:19" ht="12.75" customHeight="1" x14ac:dyDescent="0.3">
      <c r="A2423" s="2">
        <v>2428</v>
      </c>
      <c r="B2423" s="2" t="s">
        <v>1154</v>
      </c>
      <c r="C2423" s="2" t="s">
        <v>13</v>
      </c>
      <c r="D2423" s="2" t="s">
        <v>20</v>
      </c>
      <c r="F2423" s="2">
        <v>30</v>
      </c>
      <c r="G2423" s="3">
        <v>34</v>
      </c>
      <c r="H2423" s="3" t="str">
        <f>IF(E2423="","non terminato","terminato")</f>
        <v>non terminato</v>
      </c>
      <c r="J2423" s="2">
        <v>2428</v>
      </c>
      <c r="K2423" s="2" t="str">
        <f t="shared" si="252"/>
        <v>A5462375</v>
      </c>
      <c r="L2423" s="2" t="str">
        <f t="shared" si="253"/>
        <v>EGY</v>
      </c>
      <c r="M2423" s="2" t="str">
        <f t="shared" si="254"/>
        <v>zan pin assuf S.A.E.</v>
      </c>
      <c r="N2423" s="2" t="str">
        <f t="shared" si="255"/>
        <v/>
      </c>
      <c r="O2423" s="2">
        <v>30</v>
      </c>
      <c r="P2423" s="3">
        <v>34</v>
      </c>
      <c r="Q2423" s="3">
        <f t="shared" si="256"/>
        <v>1020</v>
      </c>
      <c r="R2423" s="3" t="str">
        <f t="shared" si="257"/>
        <v>EGY-zan pin assuf S.A.E.-34</v>
      </c>
      <c r="S2423" s="3" t="str">
        <f t="shared" si="258"/>
        <v>462</v>
      </c>
    </row>
    <row r="2424" spans="1:19" ht="12.75" customHeight="1" x14ac:dyDescent="0.3">
      <c r="A2424" s="2">
        <v>2429</v>
      </c>
      <c r="B2424" s="2" t="s">
        <v>1155</v>
      </c>
      <c r="C2424" s="2" t="s">
        <v>13</v>
      </c>
      <c r="D2424" s="2" t="s">
        <v>20</v>
      </c>
      <c r="F2424" s="2">
        <v>10</v>
      </c>
      <c r="G2424" s="3">
        <v>38</v>
      </c>
      <c r="H2424" s="3" t="str">
        <f>IF(E2424="","non terminato","terminato")</f>
        <v>non terminato</v>
      </c>
      <c r="J2424" s="2">
        <v>2429</v>
      </c>
      <c r="K2424" s="2" t="str">
        <f t="shared" si="252"/>
        <v>G2375721</v>
      </c>
      <c r="L2424" s="2" t="str">
        <f t="shared" si="253"/>
        <v>EGY</v>
      </c>
      <c r="M2424" s="2" t="str">
        <f t="shared" si="254"/>
        <v>zan pin assuf S.A.E.</v>
      </c>
      <c r="N2424" s="2" t="str">
        <f t="shared" si="255"/>
        <v/>
      </c>
      <c r="O2424" s="2">
        <v>10</v>
      </c>
      <c r="P2424" s="3">
        <v>38</v>
      </c>
      <c r="Q2424" s="3">
        <f t="shared" si="256"/>
        <v>380</v>
      </c>
      <c r="R2424" s="3" t="str">
        <f t="shared" si="257"/>
        <v>EGY-zan pin assuf S.A.E.-38</v>
      </c>
      <c r="S2424" s="3" t="str">
        <f t="shared" si="258"/>
        <v>375</v>
      </c>
    </row>
    <row r="2425" spans="1:19" ht="12.75" customHeight="1" x14ac:dyDescent="0.3">
      <c r="A2425" s="2">
        <v>2430</v>
      </c>
      <c r="B2425" s="2" t="s">
        <v>1156</v>
      </c>
      <c r="C2425" s="2" t="s">
        <v>13</v>
      </c>
      <c r="D2425" s="2" t="s">
        <v>20</v>
      </c>
      <c r="E2425" s="7" t="s">
        <v>10</v>
      </c>
      <c r="F2425" s="2">
        <v>0</v>
      </c>
      <c r="G2425" s="3">
        <v>20</v>
      </c>
      <c r="H2425" s="3" t="s">
        <v>10</v>
      </c>
      <c r="J2425" s="2">
        <v>2430</v>
      </c>
      <c r="K2425" s="2" t="str">
        <f t="shared" si="252"/>
        <v>H8060855</v>
      </c>
      <c r="L2425" s="2" t="str">
        <f t="shared" si="253"/>
        <v>EGY</v>
      </c>
      <c r="M2425" s="2" t="str">
        <f t="shared" si="254"/>
        <v>zan pin assuf S.A.E.</v>
      </c>
      <c r="N2425" s="2" t="str">
        <f t="shared" si="255"/>
        <v>terminato</v>
      </c>
      <c r="O2425" s="2">
        <v>0</v>
      </c>
      <c r="P2425" s="3">
        <v>20</v>
      </c>
      <c r="Q2425" s="3" t="str">
        <f t="shared" si="256"/>
        <v/>
      </c>
      <c r="R2425" s="3" t="str">
        <f t="shared" si="257"/>
        <v>EGY-zan pin assuf S.A.E.-20</v>
      </c>
      <c r="S2425" s="3" t="str">
        <f t="shared" si="258"/>
        <v>060</v>
      </c>
    </row>
    <row r="2426" spans="1:19" ht="12.75" customHeight="1" x14ac:dyDescent="0.3">
      <c r="A2426" s="2">
        <v>2431</v>
      </c>
      <c r="B2426" s="2" t="s">
        <v>1156</v>
      </c>
      <c r="C2426" s="2" t="s">
        <v>13</v>
      </c>
      <c r="D2426" s="2" t="s">
        <v>20</v>
      </c>
      <c r="F2426" s="2">
        <v>10</v>
      </c>
      <c r="G2426" s="3">
        <v>29</v>
      </c>
      <c r="H2426" s="3" t="str">
        <f>IF(E2426="","non terminato","terminato")</f>
        <v>non terminato</v>
      </c>
      <c r="J2426" s="2">
        <v>2431</v>
      </c>
      <c r="K2426" s="2" t="str">
        <f t="shared" si="252"/>
        <v>H8060855</v>
      </c>
      <c r="L2426" s="2" t="str">
        <f t="shared" si="253"/>
        <v>EGY</v>
      </c>
      <c r="M2426" s="2" t="str">
        <f t="shared" si="254"/>
        <v>zan pin assuf S.A.E.</v>
      </c>
      <c r="N2426" s="2" t="str">
        <f t="shared" si="255"/>
        <v/>
      </c>
      <c r="O2426" s="2">
        <v>10</v>
      </c>
      <c r="P2426" s="3">
        <v>29</v>
      </c>
      <c r="Q2426" s="3">
        <f t="shared" si="256"/>
        <v>290</v>
      </c>
      <c r="R2426" s="3" t="str">
        <f t="shared" si="257"/>
        <v>EGY-zan pin assuf S.A.E.-29</v>
      </c>
      <c r="S2426" s="3" t="str">
        <f t="shared" si="258"/>
        <v>060</v>
      </c>
    </row>
    <row r="2427" spans="1:19" ht="12.75" customHeight="1" x14ac:dyDescent="0.3">
      <c r="A2427" s="2">
        <v>2432</v>
      </c>
      <c r="B2427" s="2" t="s">
        <v>1157</v>
      </c>
      <c r="C2427" s="2" t="s">
        <v>13</v>
      </c>
      <c r="D2427" s="2" t="s">
        <v>12</v>
      </c>
      <c r="E2427" s="7" t="s">
        <v>10</v>
      </c>
      <c r="F2427" s="2">
        <v>0</v>
      </c>
      <c r="G2427" s="3">
        <v>10</v>
      </c>
      <c r="H2427" s="3" t="s">
        <v>10</v>
      </c>
      <c r="J2427" s="2">
        <v>2432</v>
      </c>
      <c r="K2427" s="2" t="str">
        <f t="shared" si="252"/>
        <v>H6403063</v>
      </c>
      <c r="L2427" s="2" t="str">
        <f t="shared" si="253"/>
        <v>EGY</v>
      </c>
      <c r="M2427" s="2" t="str">
        <f t="shared" si="254"/>
        <v>ccc order</v>
      </c>
      <c r="N2427" s="2" t="str">
        <f t="shared" si="255"/>
        <v>terminato</v>
      </c>
      <c r="O2427" s="2">
        <v>0</v>
      </c>
      <c r="P2427" s="3">
        <v>10</v>
      </c>
      <c r="Q2427" s="3" t="str">
        <f t="shared" si="256"/>
        <v/>
      </c>
      <c r="R2427" s="3" t="str">
        <f t="shared" si="257"/>
        <v>EGY-ccc order-10</v>
      </c>
      <c r="S2427" s="3" t="str">
        <f t="shared" si="258"/>
        <v>403</v>
      </c>
    </row>
    <row r="2428" spans="1:19" ht="12.75" customHeight="1" x14ac:dyDescent="0.3">
      <c r="A2428" s="2">
        <v>2433</v>
      </c>
      <c r="B2428" s="2" t="s">
        <v>1157</v>
      </c>
      <c r="C2428" s="2" t="s">
        <v>13</v>
      </c>
      <c r="D2428" s="2" t="s">
        <v>12</v>
      </c>
      <c r="F2428" s="2">
        <v>30</v>
      </c>
      <c r="G2428" s="3">
        <v>40</v>
      </c>
      <c r="H2428" s="3" t="str">
        <f>IF(E2428="","non terminato","terminato")</f>
        <v>non terminato</v>
      </c>
      <c r="J2428" s="2">
        <v>2433</v>
      </c>
      <c r="K2428" s="2" t="str">
        <f t="shared" si="252"/>
        <v>H6403063</v>
      </c>
      <c r="L2428" s="2" t="str">
        <f t="shared" si="253"/>
        <v>EGY</v>
      </c>
      <c r="M2428" s="2" t="str">
        <f t="shared" si="254"/>
        <v>ccc order</v>
      </c>
      <c r="N2428" s="2" t="str">
        <f t="shared" si="255"/>
        <v/>
      </c>
      <c r="O2428" s="2">
        <v>30</v>
      </c>
      <c r="P2428" s="3">
        <v>40</v>
      </c>
      <c r="Q2428" s="3">
        <f t="shared" si="256"/>
        <v>1200</v>
      </c>
      <c r="R2428" s="3" t="str">
        <f t="shared" si="257"/>
        <v>EGY-ccc order-40</v>
      </c>
      <c r="S2428" s="3" t="str">
        <f t="shared" si="258"/>
        <v>403</v>
      </c>
    </row>
    <row r="2429" spans="1:19" ht="12.75" customHeight="1" x14ac:dyDescent="0.3">
      <c r="A2429" s="2">
        <v>2434</v>
      </c>
      <c r="B2429" s="2" t="s">
        <v>1157</v>
      </c>
      <c r="C2429" s="2" t="s">
        <v>13</v>
      </c>
      <c r="D2429" s="2" t="s">
        <v>12</v>
      </c>
      <c r="F2429" s="2">
        <v>10</v>
      </c>
      <c r="G2429" s="3">
        <v>19</v>
      </c>
      <c r="H2429" s="3" t="str">
        <f>IF(E2429="","non terminato","terminato")</f>
        <v>non terminato</v>
      </c>
      <c r="J2429" s="2">
        <v>2434</v>
      </c>
      <c r="K2429" s="2" t="str">
        <f t="shared" si="252"/>
        <v>H6403063</v>
      </c>
      <c r="L2429" s="2" t="str">
        <f t="shared" si="253"/>
        <v>EGY</v>
      </c>
      <c r="M2429" s="2" t="str">
        <f t="shared" si="254"/>
        <v>ccc order</v>
      </c>
      <c r="N2429" s="2" t="str">
        <f t="shared" si="255"/>
        <v/>
      </c>
      <c r="O2429" s="2">
        <v>10</v>
      </c>
      <c r="P2429" s="3">
        <v>19</v>
      </c>
      <c r="Q2429" s="3">
        <f t="shared" si="256"/>
        <v>190</v>
      </c>
      <c r="R2429" s="3" t="str">
        <f t="shared" si="257"/>
        <v>EGY-ccc order-19</v>
      </c>
      <c r="S2429" s="3" t="str">
        <f t="shared" si="258"/>
        <v>403</v>
      </c>
    </row>
    <row r="2430" spans="1:19" ht="12.75" customHeight="1" x14ac:dyDescent="0.3">
      <c r="A2430" s="2">
        <v>2435</v>
      </c>
      <c r="B2430" s="2" t="s">
        <v>1158</v>
      </c>
      <c r="C2430" s="8" t="s">
        <v>8</v>
      </c>
      <c r="D2430" s="2" t="s">
        <v>44</v>
      </c>
      <c r="E2430" s="7" t="s">
        <v>10</v>
      </c>
      <c r="F2430" s="2">
        <v>0</v>
      </c>
      <c r="G2430" s="3">
        <v>15</v>
      </c>
      <c r="H2430" s="3" t="s">
        <v>10</v>
      </c>
      <c r="J2430" s="2">
        <v>2435</v>
      </c>
      <c r="K2430" s="2" t="str">
        <f t="shared" si="252"/>
        <v>A4125527</v>
      </c>
      <c r="L2430" s="2" t="str">
        <f t="shared" si="253"/>
        <v>ITA</v>
      </c>
      <c r="M2430" s="2" t="str">
        <f t="shared" si="254"/>
        <v>zan pin SPA</v>
      </c>
      <c r="N2430" s="2" t="str">
        <f t="shared" si="255"/>
        <v>terminato</v>
      </c>
      <c r="O2430" s="2">
        <v>0</v>
      </c>
      <c r="P2430" s="3">
        <v>15</v>
      </c>
      <c r="Q2430" s="3" t="str">
        <f t="shared" si="256"/>
        <v/>
      </c>
      <c r="R2430" s="3" t="str">
        <f t="shared" si="257"/>
        <v>ITA-zan pin SPA-15</v>
      </c>
      <c r="S2430" s="3" t="str">
        <f t="shared" si="258"/>
        <v>125</v>
      </c>
    </row>
    <row r="2431" spans="1:19" ht="12.75" customHeight="1" x14ac:dyDescent="0.3">
      <c r="A2431" s="2">
        <v>2436</v>
      </c>
      <c r="B2431" s="2" t="s">
        <v>1159</v>
      </c>
      <c r="C2431" s="8" t="s">
        <v>8</v>
      </c>
      <c r="D2431" s="2" t="s">
        <v>94</v>
      </c>
      <c r="E2431" s="7" t="s">
        <v>10</v>
      </c>
      <c r="F2431" s="2">
        <v>0</v>
      </c>
      <c r="G2431" s="3">
        <v>24</v>
      </c>
      <c r="H2431" s="3" t="s">
        <v>10</v>
      </c>
      <c r="J2431" s="2">
        <v>2436</v>
      </c>
      <c r="K2431" s="2" t="str">
        <f t="shared" si="252"/>
        <v>C4524344</v>
      </c>
      <c r="L2431" s="2" t="str">
        <f t="shared" si="253"/>
        <v>ITA</v>
      </c>
      <c r="M2431" s="2" t="str">
        <f t="shared" si="254"/>
        <v>zan SPA</v>
      </c>
      <c r="N2431" s="2" t="str">
        <f t="shared" si="255"/>
        <v>terminato</v>
      </c>
      <c r="O2431" s="2">
        <v>0</v>
      </c>
      <c r="P2431" s="3">
        <v>24</v>
      </c>
      <c r="Q2431" s="3" t="str">
        <f t="shared" si="256"/>
        <v/>
      </c>
      <c r="R2431" s="3" t="str">
        <f t="shared" si="257"/>
        <v>ITA-zan SPA-24</v>
      </c>
      <c r="S2431" s="3" t="str">
        <f t="shared" si="258"/>
        <v>524</v>
      </c>
    </row>
    <row r="2432" spans="1:19" ht="12.75" customHeight="1" x14ac:dyDescent="0.3">
      <c r="A2432" s="2">
        <v>2437</v>
      </c>
      <c r="B2432" s="2" t="s">
        <v>1159</v>
      </c>
      <c r="C2432" s="8" t="s">
        <v>8</v>
      </c>
      <c r="D2432" s="2" t="s">
        <v>94</v>
      </c>
      <c r="F2432" s="2">
        <v>30</v>
      </c>
      <c r="G2432" s="3">
        <v>12</v>
      </c>
      <c r="H2432" s="3" t="str">
        <f>IF(E2432="","non terminato","terminato")</f>
        <v>non terminato</v>
      </c>
      <c r="J2432" s="2">
        <v>2437</v>
      </c>
      <c r="K2432" s="2" t="str">
        <f t="shared" si="252"/>
        <v>C4524344</v>
      </c>
      <c r="L2432" s="2" t="str">
        <f t="shared" si="253"/>
        <v>ITA</v>
      </c>
      <c r="M2432" s="2" t="str">
        <f t="shared" si="254"/>
        <v>zan SPA</v>
      </c>
      <c r="N2432" s="2" t="str">
        <f t="shared" si="255"/>
        <v/>
      </c>
      <c r="O2432" s="2">
        <v>30</v>
      </c>
      <c r="P2432" s="3">
        <v>12</v>
      </c>
      <c r="Q2432" s="3">
        <f t="shared" si="256"/>
        <v>360</v>
      </c>
      <c r="R2432" s="3" t="str">
        <f t="shared" si="257"/>
        <v>ITA-zan SPA-12</v>
      </c>
      <c r="S2432" s="3" t="str">
        <f t="shared" si="258"/>
        <v>524</v>
      </c>
    </row>
    <row r="2433" spans="1:19" ht="12.75" customHeight="1" x14ac:dyDescent="0.3">
      <c r="A2433" s="2">
        <v>2438</v>
      </c>
      <c r="B2433" s="2" t="s">
        <v>1159</v>
      </c>
      <c r="C2433" s="8" t="s">
        <v>8</v>
      </c>
      <c r="D2433" s="2" t="s">
        <v>94</v>
      </c>
      <c r="F2433" s="2">
        <v>10</v>
      </c>
      <c r="G2433" s="3">
        <v>10</v>
      </c>
      <c r="H2433" s="3" t="str">
        <f>IF(E2433="","non terminato","terminato")</f>
        <v>non terminato</v>
      </c>
      <c r="J2433" s="2">
        <v>2438</v>
      </c>
      <c r="K2433" s="2" t="str">
        <f t="shared" si="252"/>
        <v>C4524344</v>
      </c>
      <c r="L2433" s="2" t="str">
        <f t="shared" si="253"/>
        <v>ITA</v>
      </c>
      <c r="M2433" s="2" t="str">
        <f t="shared" si="254"/>
        <v>zan SPA</v>
      </c>
      <c r="N2433" s="2" t="str">
        <f t="shared" si="255"/>
        <v/>
      </c>
      <c r="O2433" s="2">
        <v>10</v>
      </c>
      <c r="P2433" s="3">
        <v>10</v>
      </c>
      <c r="Q2433" s="3">
        <f t="shared" si="256"/>
        <v>100</v>
      </c>
      <c r="R2433" s="3" t="str">
        <f t="shared" si="257"/>
        <v>ITA-zan SPA-10</v>
      </c>
      <c r="S2433" s="3" t="str">
        <f t="shared" si="258"/>
        <v>524</v>
      </c>
    </row>
    <row r="2434" spans="1:19" ht="12.75" customHeight="1" x14ac:dyDescent="0.3">
      <c r="A2434" s="2">
        <v>2439</v>
      </c>
      <c r="B2434" s="2" t="s">
        <v>1160</v>
      </c>
      <c r="C2434" s="8" t="s">
        <v>8</v>
      </c>
      <c r="D2434" s="2" t="s">
        <v>94</v>
      </c>
      <c r="F2434" s="2">
        <v>30</v>
      </c>
      <c r="G2434" s="3">
        <v>32</v>
      </c>
      <c r="H2434" s="3" t="str">
        <f>IF(E2434="","non terminato","terminato")</f>
        <v>non terminato</v>
      </c>
      <c r="J2434" s="2">
        <v>2439</v>
      </c>
      <c r="K2434" s="2" t="str">
        <f t="shared" ref="K2434:K2497" si="259">TRIM(B2434)</f>
        <v>S8780867</v>
      </c>
      <c r="L2434" s="2" t="str">
        <f t="shared" ref="L2434:L2497" si="260">TRIM(C2434)</f>
        <v>ITA</v>
      </c>
      <c r="M2434" s="2" t="str">
        <f t="shared" ref="M2434:M2497" si="261">TRIM(D2434)</f>
        <v>zan SPA</v>
      </c>
      <c r="N2434" s="2" t="str">
        <f t="shared" ref="N2434:N2497" si="262">TRIM(E2434)</f>
        <v/>
      </c>
      <c r="O2434" s="2">
        <v>30</v>
      </c>
      <c r="P2434" s="3">
        <v>32</v>
      </c>
      <c r="Q2434" s="3">
        <f t="shared" si="256"/>
        <v>960</v>
      </c>
      <c r="R2434" s="3" t="str">
        <f t="shared" si="257"/>
        <v>ITA-zan SPA-32</v>
      </c>
      <c r="S2434" s="3" t="str">
        <f t="shared" si="258"/>
        <v>780</v>
      </c>
    </row>
    <row r="2435" spans="1:19" ht="12.75" customHeight="1" x14ac:dyDescent="0.3">
      <c r="A2435" s="2">
        <v>2440</v>
      </c>
      <c r="B2435" s="2" t="s">
        <v>1160</v>
      </c>
      <c r="C2435" s="8" t="s">
        <v>8</v>
      </c>
      <c r="D2435" s="2" t="s">
        <v>94</v>
      </c>
      <c r="F2435" s="2">
        <v>10</v>
      </c>
      <c r="G2435" s="3">
        <v>35</v>
      </c>
      <c r="H2435" s="3" t="str">
        <f>IF(E2435="","non terminato","terminato")</f>
        <v>non terminato</v>
      </c>
      <c r="J2435" s="2">
        <v>2440</v>
      </c>
      <c r="K2435" s="2" t="str">
        <f t="shared" si="259"/>
        <v>S8780867</v>
      </c>
      <c r="L2435" s="2" t="str">
        <f t="shared" si="260"/>
        <v>ITA</v>
      </c>
      <c r="M2435" s="2" t="str">
        <f t="shared" si="261"/>
        <v>zan SPA</v>
      </c>
      <c r="N2435" s="2" t="str">
        <f t="shared" si="262"/>
        <v/>
      </c>
      <c r="O2435" s="2">
        <v>10</v>
      </c>
      <c r="P2435" s="3">
        <v>35</v>
      </c>
      <c r="Q2435" s="3">
        <f t="shared" ref="Q2435:Q2498" si="263">IF(F2435=0,"",F2435*G2435)</f>
        <v>350</v>
      </c>
      <c r="R2435" s="3" t="str">
        <f t="shared" ref="R2435:R2498" si="264">_xlfn.CONCAT(C2435,"-",D2435,"-",G2435)</f>
        <v>ITA-zan SPA-35</v>
      </c>
      <c r="S2435" s="3" t="str">
        <f t="shared" ref="S2435:S2498" si="265">MID(B2435,3,3)</f>
        <v>780</v>
      </c>
    </row>
    <row r="2436" spans="1:19" ht="12.75" customHeight="1" x14ac:dyDescent="0.3">
      <c r="A2436" s="2">
        <v>2441</v>
      </c>
      <c r="B2436" s="2" t="s">
        <v>1160</v>
      </c>
      <c r="C2436" s="8" t="s">
        <v>8</v>
      </c>
      <c r="D2436" s="2" t="s">
        <v>94</v>
      </c>
      <c r="E2436" s="7" t="s">
        <v>10</v>
      </c>
      <c r="F2436" s="2">
        <v>0</v>
      </c>
      <c r="G2436" s="3">
        <v>38</v>
      </c>
      <c r="H2436" s="3" t="s">
        <v>10</v>
      </c>
      <c r="J2436" s="2">
        <v>2441</v>
      </c>
      <c r="K2436" s="2" t="str">
        <f t="shared" si="259"/>
        <v>S8780867</v>
      </c>
      <c r="L2436" s="2" t="str">
        <f t="shared" si="260"/>
        <v>ITA</v>
      </c>
      <c r="M2436" s="2" t="str">
        <f t="shared" si="261"/>
        <v>zan SPA</v>
      </c>
      <c r="N2436" s="2" t="str">
        <f t="shared" si="262"/>
        <v>terminato</v>
      </c>
      <c r="O2436" s="2">
        <v>0</v>
      </c>
      <c r="P2436" s="3">
        <v>38</v>
      </c>
      <c r="Q2436" s="3" t="str">
        <f t="shared" si="263"/>
        <v/>
      </c>
      <c r="R2436" s="3" t="str">
        <f t="shared" si="264"/>
        <v>ITA-zan SPA-38</v>
      </c>
      <c r="S2436" s="3" t="str">
        <f t="shared" si="265"/>
        <v>780</v>
      </c>
    </row>
    <row r="2437" spans="1:19" ht="12.75" customHeight="1" x14ac:dyDescent="0.3">
      <c r="A2437" s="2">
        <v>2442</v>
      </c>
      <c r="B2437" s="2" t="s">
        <v>1161</v>
      </c>
      <c r="C2437" s="8" t="s">
        <v>8</v>
      </c>
      <c r="D2437" s="2" t="s">
        <v>33</v>
      </c>
      <c r="E2437" s="7" t="s">
        <v>10</v>
      </c>
      <c r="F2437" s="2">
        <v>0</v>
      </c>
      <c r="G2437" s="3">
        <v>30</v>
      </c>
      <c r="H2437" s="3" t="s">
        <v>10</v>
      </c>
      <c r="J2437" s="2">
        <v>2442</v>
      </c>
      <c r="K2437" s="2" t="str">
        <f t="shared" si="259"/>
        <v>P0787120</v>
      </c>
      <c r="L2437" s="2" t="str">
        <f t="shared" si="260"/>
        <v>ITA</v>
      </c>
      <c r="M2437" s="2" t="str">
        <f t="shared" si="261"/>
        <v>zan VETRI</v>
      </c>
      <c r="N2437" s="2" t="str">
        <f t="shared" si="262"/>
        <v>terminato</v>
      </c>
      <c r="O2437" s="2">
        <v>0</v>
      </c>
      <c r="P2437" s="3">
        <v>30</v>
      </c>
      <c r="Q2437" s="3" t="str">
        <f t="shared" si="263"/>
        <v/>
      </c>
      <c r="R2437" s="3" t="str">
        <f t="shared" si="264"/>
        <v>ITA-zan VETRI-30</v>
      </c>
      <c r="S2437" s="3" t="str">
        <f t="shared" si="265"/>
        <v>787</v>
      </c>
    </row>
    <row r="2438" spans="1:19" ht="12.75" customHeight="1" x14ac:dyDescent="0.3">
      <c r="A2438" s="2">
        <v>2443</v>
      </c>
      <c r="B2438" s="2" t="s">
        <v>1162</v>
      </c>
      <c r="C2438" s="2" t="s">
        <v>13</v>
      </c>
      <c r="D2438" s="2" t="s">
        <v>12</v>
      </c>
      <c r="E2438" s="7" t="s">
        <v>10</v>
      </c>
      <c r="F2438" s="2">
        <v>0</v>
      </c>
      <c r="G2438" s="3">
        <v>19</v>
      </c>
      <c r="H2438" s="3" t="s">
        <v>10</v>
      </c>
      <c r="J2438" s="2">
        <v>2443</v>
      </c>
      <c r="K2438" s="2" t="str">
        <f t="shared" si="259"/>
        <v>M5365920</v>
      </c>
      <c r="L2438" s="2" t="str">
        <f t="shared" si="260"/>
        <v>EGY</v>
      </c>
      <c r="M2438" s="2" t="str">
        <f t="shared" si="261"/>
        <v>ccc order</v>
      </c>
      <c r="N2438" s="2" t="str">
        <f t="shared" si="262"/>
        <v>terminato</v>
      </c>
      <c r="O2438" s="2">
        <v>0</v>
      </c>
      <c r="P2438" s="3">
        <v>19</v>
      </c>
      <c r="Q2438" s="3" t="str">
        <f t="shared" si="263"/>
        <v/>
      </c>
      <c r="R2438" s="3" t="str">
        <f t="shared" si="264"/>
        <v>EGY-ccc order-19</v>
      </c>
      <c r="S2438" s="3" t="str">
        <f t="shared" si="265"/>
        <v>365</v>
      </c>
    </row>
    <row r="2439" spans="1:19" ht="12.75" customHeight="1" x14ac:dyDescent="0.3">
      <c r="A2439" s="2">
        <v>2444</v>
      </c>
      <c r="B2439" s="2" t="s">
        <v>1162</v>
      </c>
      <c r="C2439" s="2" t="s">
        <v>13</v>
      </c>
      <c r="D2439" s="2" t="s">
        <v>12</v>
      </c>
      <c r="F2439" s="2">
        <v>30</v>
      </c>
      <c r="G2439" s="3">
        <v>18</v>
      </c>
      <c r="H2439" s="3" t="str">
        <f>IF(E2439="","non terminato","terminato")</f>
        <v>non terminato</v>
      </c>
      <c r="J2439" s="2">
        <v>2444</v>
      </c>
      <c r="K2439" s="2" t="str">
        <f t="shared" si="259"/>
        <v>M5365920</v>
      </c>
      <c r="L2439" s="2" t="str">
        <f t="shared" si="260"/>
        <v>EGY</v>
      </c>
      <c r="M2439" s="2" t="str">
        <f t="shared" si="261"/>
        <v>ccc order</v>
      </c>
      <c r="N2439" s="2" t="str">
        <f t="shared" si="262"/>
        <v/>
      </c>
      <c r="O2439" s="2">
        <v>30</v>
      </c>
      <c r="P2439" s="3">
        <v>18</v>
      </c>
      <c r="Q2439" s="3">
        <f t="shared" si="263"/>
        <v>540</v>
      </c>
      <c r="R2439" s="3" t="str">
        <f t="shared" si="264"/>
        <v>EGY-ccc order-18</v>
      </c>
      <c r="S2439" s="3" t="str">
        <f t="shared" si="265"/>
        <v>365</v>
      </c>
    </row>
    <row r="2440" spans="1:19" ht="12.75" customHeight="1" x14ac:dyDescent="0.3">
      <c r="A2440" s="2">
        <v>2445</v>
      </c>
      <c r="B2440" s="2" t="s">
        <v>1163</v>
      </c>
      <c r="C2440" s="2" t="s">
        <v>13</v>
      </c>
      <c r="D2440" s="2" t="s">
        <v>20</v>
      </c>
      <c r="E2440" s="7" t="s">
        <v>10</v>
      </c>
      <c r="F2440" s="2">
        <v>0</v>
      </c>
      <c r="G2440" s="3">
        <v>13</v>
      </c>
      <c r="H2440" s="3" t="s">
        <v>10</v>
      </c>
      <c r="J2440" s="2">
        <v>2445</v>
      </c>
      <c r="K2440" s="2" t="str">
        <f t="shared" si="259"/>
        <v>M6997430</v>
      </c>
      <c r="L2440" s="2" t="str">
        <f t="shared" si="260"/>
        <v>EGY</v>
      </c>
      <c r="M2440" s="2" t="str">
        <f t="shared" si="261"/>
        <v>zan pin assuf S.A.E.</v>
      </c>
      <c r="N2440" s="2" t="str">
        <f t="shared" si="262"/>
        <v>terminato</v>
      </c>
      <c r="O2440" s="2">
        <v>0</v>
      </c>
      <c r="P2440" s="3">
        <v>13</v>
      </c>
      <c r="Q2440" s="3" t="str">
        <f t="shared" si="263"/>
        <v/>
      </c>
      <c r="R2440" s="3" t="str">
        <f t="shared" si="264"/>
        <v>EGY-zan pin assuf S.A.E.-13</v>
      </c>
      <c r="S2440" s="3" t="str">
        <f t="shared" si="265"/>
        <v>997</v>
      </c>
    </row>
    <row r="2441" spans="1:19" ht="12.75" customHeight="1" x14ac:dyDescent="0.3">
      <c r="A2441" s="2">
        <v>2446</v>
      </c>
      <c r="B2441" s="2" t="s">
        <v>1163</v>
      </c>
      <c r="C2441" s="2" t="s">
        <v>13</v>
      </c>
      <c r="D2441" s="2" t="s">
        <v>20</v>
      </c>
      <c r="F2441" s="2">
        <v>30</v>
      </c>
      <c r="G2441" s="3">
        <v>27</v>
      </c>
      <c r="H2441" s="3" t="str">
        <f>IF(E2441="","non terminato","terminato")</f>
        <v>non terminato</v>
      </c>
      <c r="J2441" s="2">
        <v>2446</v>
      </c>
      <c r="K2441" s="2" t="str">
        <f t="shared" si="259"/>
        <v>M6997430</v>
      </c>
      <c r="L2441" s="2" t="str">
        <f t="shared" si="260"/>
        <v>EGY</v>
      </c>
      <c r="M2441" s="2" t="str">
        <f t="shared" si="261"/>
        <v>zan pin assuf S.A.E.</v>
      </c>
      <c r="N2441" s="2" t="str">
        <f t="shared" si="262"/>
        <v/>
      </c>
      <c r="O2441" s="2">
        <v>30</v>
      </c>
      <c r="P2441" s="3">
        <v>27</v>
      </c>
      <c r="Q2441" s="3">
        <f t="shared" si="263"/>
        <v>810</v>
      </c>
      <c r="R2441" s="3" t="str">
        <f t="shared" si="264"/>
        <v>EGY-zan pin assuf S.A.E.-27</v>
      </c>
      <c r="S2441" s="3" t="str">
        <f t="shared" si="265"/>
        <v>997</v>
      </c>
    </row>
    <row r="2442" spans="1:19" ht="12.75" customHeight="1" x14ac:dyDescent="0.3">
      <c r="A2442" s="2">
        <v>2447</v>
      </c>
      <c r="B2442" s="2" t="s">
        <v>1163</v>
      </c>
      <c r="C2442" s="2" t="s">
        <v>13</v>
      </c>
      <c r="D2442" s="2" t="s">
        <v>20</v>
      </c>
      <c r="F2442" s="2">
        <v>10</v>
      </c>
      <c r="G2442" s="3">
        <v>26</v>
      </c>
      <c r="H2442" s="3" t="str">
        <f>IF(E2442="","non terminato","terminato")</f>
        <v>non terminato</v>
      </c>
      <c r="J2442" s="2">
        <v>2447</v>
      </c>
      <c r="K2442" s="2" t="str">
        <f t="shared" si="259"/>
        <v>M6997430</v>
      </c>
      <c r="L2442" s="2" t="str">
        <f t="shared" si="260"/>
        <v>EGY</v>
      </c>
      <c r="M2442" s="2" t="str">
        <f t="shared" si="261"/>
        <v>zan pin assuf S.A.E.</v>
      </c>
      <c r="N2442" s="2" t="str">
        <f t="shared" si="262"/>
        <v/>
      </c>
      <c r="O2442" s="2">
        <v>10</v>
      </c>
      <c r="P2442" s="3">
        <v>26</v>
      </c>
      <c r="Q2442" s="3">
        <f t="shared" si="263"/>
        <v>260</v>
      </c>
      <c r="R2442" s="3" t="str">
        <f t="shared" si="264"/>
        <v>EGY-zan pin assuf S.A.E.-26</v>
      </c>
      <c r="S2442" s="3" t="str">
        <f t="shared" si="265"/>
        <v>997</v>
      </c>
    </row>
    <row r="2443" spans="1:19" ht="12.75" customHeight="1" x14ac:dyDescent="0.3">
      <c r="A2443" s="2">
        <v>2448</v>
      </c>
      <c r="B2443" s="2" t="s">
        <v>1164</v>
      </c>
      <c r="C2443" s="2" t="s">
        <v>27</v>
      </c>
      <c r="D2443" s="2" t="s">
        <v>15</v>
      </c>
      <c r="F2443" s="2">
        <v>30</v>
      </c>
      <c r="G2443" s="3">
        <v>23</v>
      </c>
      <c r="H2443" s="3" t="str">
        <f>IF(E2443="","non terminato","terminato")</f>
        <v>non terminato</v>
      </c>
      <c r="J2443" s="2">
        <v>2448</v>
      </c>
      <c r="K2443" s="2" t="str">
        <f t="shared" si="259"/>
        <v>T1930073</v>
      </c>
      <c r="L2443" s="2" t="str">
        <f t="shared" si="260"/>
        <v>NON PRESENTE</v>
      </c>
      <c r="M2443" s="2" t="str">
        <f t="shared" si="261"/>
        <v>EGYPTIAN SAE</v>
      </c>
      <c r="N2443" s="2" t="str">
        <f t="shared" si="262"/>
        <v/>
      </c>
      <c r="O2443" s="2">
        <v>30</v>
      </c>
      <c r="P2443" s="3">
        <v>23</v>
      </c>
      <c r="Q2443" s="3">
        <f t="shared" si="263"/>
        <v>690</v>
      </c>
      <c r="R2443" s="3" t="str">
        <f t="shared" si="264"/>
        <v>NON PRESENTE-EGYPTIAN SAE-23</v>
      </c>
      <c r="S2443" s="3" t="str">
        <f t="shared" si="265"/>
        <v>930</v>
      </c>
    </row>
    <row r="2444" spans="1:19" ht="12.75" customHeight="1" x14ac:dyDescent="0.3">
      <c r="A2444" s="2">
        <v>2449</v>
      </c>
      <c r="B2444" s="2" t="s">
        <v>1164</v>
      </c>
      <c r="C2444" s="2" t="s">
        <v>27</v>
      </c>
      <c r="D2444" s="2" t="s">
        <v>15</v>
      </c>
      <c r="E2444" s="7" t="s">
        <v>10</v>
      </c>
      <c r="F2444" s="2">
        <v>0</v>
      </c>
      <c r="G2444" s="3">
        <v>15</v>
      </c>
      <c r="H2444" s="3" t="s">
        <v>10</v>
      </c>
      <c r="J2444" s="2">
        <v>2449</v>
      </c>
      <c r="K2444" s="2" t="str">
        <f t="shared" si="259"/>
        <v>T1930073</v>
      </c>
      <c r="L2444" s="2" t="str">
        <f t="shared" si="260"/>
        <v>NON PRESENTE</v>
      </c>
      <c r="M2444" s="2" t="str">
        <f t="shared" si="261"/>
        <v>EGYPTIAN SAE</v>
      </c>
      <c r="N2444" s="2" t="str">
        <f t="shared" si="262"/>
        <v>terminato</v>
      </c>
      <c r="O2444" s="2">
        <v>0</v>
      </c>
      <c r="P2444" s="3">
        <v>15</v>
      </c>
      <c r="Q2444" s="3" t="str">
        <f t="shared" si="263"/>
        <v/>
      </c>
      <c r="R2444" s="3" t="str">
        <f t="shared" si="264"/>
        <v>NON PRESENTE-EGYPTIAN SAE-15</v>
      </c>
      <c r="S2444" s="3" t="str">
        <f t="shared" si="265"/>
        <v>930</v>
      </c>
    </row>
    <row r="2445" spans="1:19" ht="12.75" customHeight="1" x14ac:dyDescent="0.3">
      <c r="A2445" s="2">
        <v>2450</v>
      </c>
      <c r="B2445" s="2" t="s">
        <v>1164</v>
      </c>
      <c r="C2445" s="2" t="s">
        <v>27</v>
      </c>
      <c r="D2445" s="2" t="s">
        <v>15</v>
      </c>
      <c r="F2445" s="2">
        <v>10</v>
      </c>
      <c r="G2445" s="3">
        <v>17</v>
      </c>
      <c r="H2445" s="3" t="str">
        <f>IF(E2445="","non terminato","terminato")</f>
        <v>non terminato</v>
      </c>
      <c r="J2445" s="2">
        <v>2450</v>
      </c>
      <c r="K2445" s="2" t="str">
        <f t="shared" si="259"/>
        <v>T1930073</v>
      </c>
      <c r="L2445" s="2" t="str">
        <f t="shared" si="260"/>
        <v>NON PRESENTE</v>
      </c>
      <c r="M2445" s="2" t="str">
        <f t="shared" si="261"/>
        <v>EGYPTIAN SAE</v>
      </c>
      <c r="N2445" s="2" t="str">
        <f t="shared" si="262"/>
        <v/>
      </c>
      <c r="O2445" s="2">
        <v>10</v>
      </c>
      <c r="P2445" s="3">
        <v>17</v>
      </c>
      <c r="Q2445" s="3">
        <f t="shared" si="263"/>
        <v>170</v>
      </c>
      <c r="R2445" s="3" t="str">
        <f t="shared" si="264"/>
        <v>NON PRESENTE-EGYPTIAN SAE-17</v>
      </c>
      <c r="S2445" s="3" t="str">
        <f t="shared" si="265"/>
        <v>930</v>
      </c>
    </row>
    <row r="2446" spans="1:19" ht="12.75" customHeight="1" x14ac:dyDescent="0.3">
      <c r="A2446" s="2">
        <v>2451</v>
      </c>
      <c r="B2446" s="2" t="s">
        <v>1165</v>
      </c>
      <c r="C2446" s="8" t="s">
        <v>8</v>
      </c>
      <c r="D2446" s="2" t="s">
        <v>94</v>
      </c>
      <c r="F2446" s="2">
        <v>10</v>
      </c>
      <c r="G2446" s="3">
        <v>17</v>
      </c>
      <c r="H2446" s="3" t="str">
        <f>IF(E2446="","non terminato","terminato")</f>
        <v>non terminato</v>
      </c>
      <c r="J2446" s="2">
        <v>2451</v>
      </c>
      <c r="K2446" s="2" t="str">
        <f t="shared" si="259"/>
        <v>B1984070</v>
      </c>
      <c r="L2446" s="2" t="str">
        <f t="shared" si="260"/>
        <v>ITA</v>
      </c>
      <c r="M2446" s="2" t="str">
        <f t="shared" si="261"/>
        <v>zan SPA</v>
      </c>
      <c r="N2446" s="2" t="str">
        <f t="shared" si="262"/>
        <v/>
      </c>
      <c r="O2446" s="2">
        <v>10</v>
      </c>
      <c r="P2446" s="3">
        <v>17</v>
      </c>
      <c r="Q2446" s="3">
        <f t="shared" si="263"/>
        <v>170</v>
      </c>
      <c r="R2446" s="3" t="str">
        <f t="shared" si="264"/>
        <v>ITA-zan SPA-17</v>
      </c>
      <c r="S2446" s="3" t="str">
        <f t="shared" si="265"/>
        <v>984</v>
      </c>
    </row>
    <row r="2447" spans="1:19" ht="12.75" customHeight="1" x14ac:dyDescent="0.3">
      <c r="A2447" s="2">
        <v>2452</v>
      </c>
      <c r="B2447" s="2" t="s">
        <v>1165</v>
      </c>
      <c r="C2447" s="8" t="s">
        <v>8</v>
      </c>
      <c r="D2447" s="2" t="s">
        <v>94</v>
      </c>
      <c r="E2447" s="7" t="s">
        <v>10</v>
      </c>
      <c r="F2447" s="2">
        <v>0</v>
      </c>
      <c r="G2447" s="3">
        <v>25</v>
      </c>
      <c r="H2447" s="3" t="s">
        <v>10</v>
      </c>
      <c r="J2447" s="2">
        <v>2452</v>
      </c>
      <c r="K2447" s="2" t="str">
        <f t="shared" si="259"/>
        <v>B1984070</v>
      </c>
      <c r="L2447" s="2" t="str">
        <f t="shared" si="260"/>
        <v>ITA</v>
      </c>
      <c r="M2447" s="2" t="str">
        <f t="shared" si="261"/>
        <v>zan SPA</v>
      </c>
      <c r="N2447" s="2" t="str">
        <f t="shared" si="262"/>
        <v>terminato</v>
      </c>
      <c r="O2447" s="2">
        <v>0</v>
      </c>
      <c r="P2447" s="3">
        <v>25</v>
      </c>
      <c r="Q2447" s="3" t="str">
        <f t="shared" si="263"/>
        <v/>
      </c>
      <c r="R2447" s="3" t="str">
        <f t="shared" si="264"/>
        <v>ITA-zan SPA-25</v>
      </c>
      <c r="S2447" s="3" t="str">
        <f t="shared" si="265"/>
        <v>984</v>
      </c>
    </row>
    <row r="2448" spans="1:19" ht="12.75" customHeight="1" x14ac:dyDescent="0.3">
      <c r="A2448" s="2">
        <v>2453</v>
      </c>
      <c r="B2448" s="2" t="s">
        <v>1165</v>
      </c>
      <c r="C2448" s="8" t="s">
        <v>8</v>
      </c>
      <c r="D2448" s="2" t="s">
        <v>94</v>
      </c>
      <c r="F2448" s="2">
        <v>30</v>
      </c>
      <c r="G2448" s="3">
        <v>39</v>
      </c>
      <c r="H2448" s="3" t="str">
        <f>IF(E2448="","non terminato","terminato")</f>
        <v>non terminato</v>
      </c>
      <c r="J2448" s="2">
        <v>2453</v>
      </c>
      <c r="K2448" s="2" t="str">
        <f t="shared" si="259"/>
        <v>B1984070</v>
      </c>
      <c r="L2448" s="2" t="str">
        <f t="shared" si="260"/>
        <v>ITA</v>
      </c>
      <c r="M2448" s="2" t="str">
        <f t="shared" si="261"/>
        <v>zan SPA</v>
      </c>
      <c r="N2448" s="2" t="str">
        <f t="shared" si="262"/>
        <v/>
      </c>
      <c r="O2448" s="2">
        <v>30</v>
      </c>
      <c r="P2448" s="3">
        <v>39</v>
      </c>
      <c r="Q2448" s="3">
        <f t="shared" si="263"/>
        <v>1170</v>
      </c>
      <c r="R2448" s="3" t="str">
        <f t="shared" si="264"/>
        <v>ITA-zan SPA-39</v>
      </c>
      <c r="S2448" s="3" t="str">
        <f t="shared" si="265"/>
        <v>984</v>
      </c>
    </row>
    <row r="2449" spans="1:19" ht="12.75" customHeight="1" x14ac:dyDescent="0.3">
      <c r="A2449" s="2">
        <v>2454</v>
      </c>
      <c r="B2449" s="2" t="s">
        <v>1166</v>
      </c>
      <c r="C2449" s="8" t="s">
        <v>8</v>
      </c>
      <c r="D2449" s="2" t="s">
        <v>51</v>
      </c>
      <c r="E2449" s="7" t="s">
        <v>10</v>
      </c>
      <c r="F2449" s="2">
        <v>0</v>
      </c>
      <c r="G2449" s="3">
        <v>11</v>
      </c>
      <c r="H2449" s="3" t="s">
        <v>10</v>
      </c>
      <c r="J2449" s="2">
        <v>2454</v>
      </c>
      <c r="K2449" s="2" t="str">
        <f t="shared" si="259"/>
        <v>D9703161</v>
      </c>
      <c r="L2449" s="2" t="str">
        <f t="shared" si="260"/>
        <v>ITA</v>
      </c>
      <c r="M2449" s="2" t="str">
        <f t="shared" si="261"/>
        <v>zan S.R.L.</v>
      </c>
      <c r="N2449" s="2" t="str">
        <f t="shared" si="262"/>
        <v>terminato</v>
      </c>
      <c r="O2449" s="2">
        <v>0</v>
      </c>
      <c r="P2449" s="3">
        <v>11</v>
      </c>
      <c r="Q2449" s="3" t="str">
        <f t="shared" si="263"/>
        <v/>
      </c>
      <c r="R2449" s="3" t="str">
        <f t="shared" si="264"/>
        <v>ITA-zan S.R.L.-11</v>
      </c>
      <c r="S2449" s="3" t="str">
        <f t="shared" si="265"/>
        <v>703</v>
      </c>
    </row>
    <row r="2450" spans="1:19" ht="12.75" customHeight="1" x14ac:dyDescent="0.3">
      <c r="A2450" s="2">
        <v>2455</v>
      </c>
      <c r="B2450" s="2" t="s">
        <v>1166</v>
      </c>
      <c r="C2450" s="8" t="s">
        <v>8</v>
      </c>
      <c r="D2450" s="2" t="s">
        <v>51</v>
      </c>
      <c r="F2450" s="2">
        <v>10</v>
      </c>
      <c r="G2450" s="3">
        <v>13</v>
      </c>
      <c r="H2450" s="3" t="str">
        <f>IF(E2450="","non terminato","terminato")</f>
        <v>non terminato</v>
      </c>
      <c r="J2450" s="2">
        <v>2455</v>
      </c>
      <c r="K2450" s="2" t="str">
        <f t="shared" si="259"/>
        <v>D9703161</v>
      </c>
      <c r="L2450" s="2" t="str">
        <f t="shared" si="260"/>
        <v>ITA</v>
      </c>
      <c r="M2450" s="2" t="str">
        <f t="shared" si="261"/>
        <v>zan S.R.L.</v>
      </c>
      <c r="N2450" s="2" t="str">
        <f t="shared" si="262"/>
        <v/>
      </c>
      <c r="O2450" s="2">
        <v>10</v>
      </c>
      <c r="P2450" s="3">
        <v>13</v>
      </c>
      <c r="Q2450" s="3">
        <f t="shared" si="263"/>
        <v>130</v>
      </c>
      <c r="R2450" s="3" t="str">
        <f t="shared" si="264"/>
        <v>ITA-zan S.R.L.-13</v>
      </c>
      <c r="S2450" s="3" t="str">
        <f t="shared" si="265"/>
        <v>703</v>
      </c>
    </row>
    <row r="2451" spans="1:19" ht="12.75" customHeight="1" x14ac:dyDescent="0.3">
      <c r="A2451" s="2">
        <v>2456</v>
      </c>
      <c r="B2451" s="2" t="s">
        <v>1166</v>
      </c>
      <c r="C2451" s="8" t="s">
        <v>8</v>
      </c>
      <c r="D2451" s="2" t="s">
        <v>51</v>
      </c>
      <c r="F2451" s="2">
        <v>30</v>
      </c>
      <c r="G2451" s="3">
        <v>26</v>
      </c>
      <c r="H2451" s="3" t="str">
        <f>IF(E2451="","non terminato","terminato")</f>
        <v>non terminato</v>
      </c>
      <c r="J2451" s="2">
        <v>2456</v>
      </c>
      <c r="K2451" s="2" t="str">
        <f t="shared" si="259"/>
        <v>D9703161</v>
      </c>
      <c r="L2451" s="2" t="str">
        <f t="shared" si="260"/>
        <v>ITA</v>
      </c>
      <c r="M2451" s="2" t="str">
        <f t="shared" si="261"/>
        <v>zan S.R.L.</v>
      </c>
      <c r="N2451" s="2" t="str">
        <f t="shared" si="262"/>
        <v/>
      </c>
      <c r="O2451" s="2">
        <v>30</v>
      </c>
      <c r="P2451" s="3">
        <v>26</v>
      </c>
      <c r="Q2451" s="3">
        <f t="shared" si="263"/>
        <v>780</v>
      </c>
      <c r="R2451" s="3" t="str">
        <f t="shared" si="264"/>
        <v>ITA-zan S.R.L.-26</v>
      </c>
      <c r="S2451" s="3" t="str">
        <f t="shared" si="265"/>
        <v>703</v>
      </c>
    </row>
    <row r="2452" spans="1:19" ht="12.75" customHeight="1" x14ac:dyDescent="0.3">
      <c r="A2452" s="2">
        <v>2457</v>
      </c>
      <c r="B2452" s="2" t="s">
        <v>1167</v>
      </c>
      <c r="C2452" s="8" t="s">
        <v>8</v>
      </c>
      <c r="D2452" s="2" t="s">
        <v>33</v>
      </c>
      <c r="E2452" s="7" t="s">
        <v>10</v>
      </c>
      <c r="F2452" s="2">
        <v>0</v>
      </c>
      <c r="G2452" s="3">
        <v>39</v>
      </c>
      <c r="H2452" s="3" t="s">
        <v>10</v>
      </c>
      <c r="J2452" s="2">
        <v>2457</v>
      </c>
      <c r="K2452" s="2" t="str">
        <f t="shared" si="259"/>
        <v>S0501272</v>
      </c>
      <c r="L2452" s="2" t="str">
        <f t="shared" si="260"/>
        <v>ITA</v>
      </c>
      <c r="M2452" s="2" t="str">
        <f t="shared" si="261"/>
        <v>zan VETRI</v>
      </c>
      <c r="N2452" s="2" t="str">
        <f t="shared" si="262"/>
        <v>terminato</v>
      </c>
      <c r="O2452" s="2">
        <v>0</v>
      </c>
      <c r="P2452" s="3">
        <v>39</v>
      </c>
      <c r="Q2452" s="3" t="str">
        <f t="shared" si="263"/>
        <v/>
      </c>
      <c r="R2452" s="3" t="str">
        <f t="shared" si="264"/>
        <v>ITA-zan VETRI-39</v>
      </c>
      <c r="S2452" s="3" t="str">
        <f t="shared" si="265"/>
        <v>501</v>
      </c>
    </row>
    <row r="2453" spans="1:19" ht="12.75" customHeight="1" x14ac:dyDescent="0.3">
      <c r="A2453" s="2">
        <v>2458</v>
      </c>
      <c r="B2453" s="2" t="s">
        <v>1167</v>
      </c>
      <c r="C2453" s="8" t="s">
        <v>8</v>
      </c>
      <c r="D2453" s="2" t="s">
        <v>33</v>
      </c>
      <c r="F2453" s="2">
        <v>10</v>
      </c>
      <c r="G2453" s="3">
        <v>20</v>
      </c>
      <c r="H2453" s="3" t="str">
        <f>IF(E2453="","non terminato","terminato")</f>
        <v>non terminato</v>
      </c>
      <c r="J2453" s="2">
        <v>2458</v>
      </c>
      <c r="K2453" s="2" t="str">
        <f t="shared" si="259"/>
        <v>S0501272</v>
      </c>
      <c r="L2453" s="2" t="str">
        <f t="shared" si="260"/>
        <v>ITA</v>
      </c>
      <c r="M2453" s="2" t="str">
        <f t="shared" si="261"/>
        <v>zan VETRI</v>
      </c>
      <c r="N2453" s="2" t="str">
        <f t="shared" si="262"/>
        <v/>
      </c>
      <c r="O2453" s="2">
        <v>10</v>
      </c>
      <c r="P2453" s="3">
        <v>20</v>
      </c>
      <c r="Q2453" s="3">
        <f t="shared" si="263"/>
        <v>200</v>
      </c>
      <c r="R2453" s="3" t="str">
        <f t="shared" si="264"/>
        <v>ITA-zan VETRI-20</v>
      </c>
      <c r="S2453" s="3" t="str">
        <f t="shared" si="265"/>
        <v>501</v>
      </c>
    </row>
    <row r="2454" spans="1:19" ht="12.75" customHeight="1" x14ac:dyDescent="0.3">
      <c r="A2454" s="2">
        <v>2459</v>
      </c>
      <c r="B2454" s="2" t="s">
        <v>1168</v>
      </c>
      <c r="C2454" s="8" t="s">
        <v>8</v>
      </c>
      <c r="D2454" s="2" t="s">
        <v>33</v>
      </c>
      <c r="E2454" s="7" t="s">
        <v>10</v>
      </c>
      <c r="F2454" s="2">
        <v>0</v>
      </c>
      <c r="G2454" s="3">
        <v>16</v>
      </c>
      <c r="H2454" s="3" t="s">
        <v>10</v>
      </c>
      <c r="J2454" s="2">
        <v>2459</v>
      </c>
      <c r="K2454" s="2" t="str">
        <f t="shared" si="259"/>
        <v>R2357324</v>
      </c>
      <c r="L2454" s="2" t="str">
        <f t="shared" si="260"/>
        <v>ITA</v>
      </c>
      <c r="M2454" s="2" t="str">
        <f t="shared" si="261"/>
        <v>zan VETRI</v>
      </c>
      <c r="N2454" s="2" t="str">
        <f t="shared" si="262"/>
        <v>terminato</v>
      </c>
      <c r="O2454" s="2">
        <v>0</v>
      </c>
      <c r="P2454" s="3">
        <v>16</v>
      </c>
      <c r="Q2454" s="3" t="str">
        <f t="shared" si="263"/>
        <v/>
      </c>
      <c r="R2454" s="3" t="str">
        <f t="shared" si="264"/>
        <v>ITA-zan VETRI-16</v>
      </c>
      <c r="S2454" s="3" t="str">
        <f t="shared" si="265"/>
        <v>357</v>
      </c>
    </row>
    <row r="2455" spans="1:19" ht="12.75" customHeight="1" x14ac:dyDescent="0.3">
      <c r="A2455" s="2">
        <v>2460</v>
      </c>
      <c r="B2455" s="2" t="s">
        <v>1169</v>
      </c>
      <c r="C2455" s="8" t="s">
        <v>8</v>
      </c>
      <c r="D2455" s="2" t="s">
        <v>9</v>
      </c>
      <c r="E2455" s="7" t="s">
        <v>10</v>
      </c>
      <c r="F2455" s="2">
        <v>0</v>
      </c>
      <c r="G2455" s="3">
        <v>25</v>
      </c>
      <c r="H2455" s="3" t="s">
        <v>10</v>
      </c>
      <c r="J2455" s="2">
        <v>2460</v>
      </c>
      <c r="K2455" s="2" t="str">
        <f t="shared" si="259"/>
        <v>L1459429</v>
      </c>
      <c r="L2455" s="2" t="str">
        <f t="shared" si="260"/>
        <v>ITA</v>
      </c>
      <c r="M2455" s="2" t="str">
        <f t="shared" si="261"/>
        <v>SG</v>
      </c>
      <c r="N2455" s="2" t="str">
        <f t="shared" si="262"/>
        <v>terminato</v>
      </c>
      <c r="O2455" s="2">
        <v>0</v>
      </c>
      <c r="P2455" s="3">
        <v>25</v>
      </c>
      <c r="Q2455" s="3" t="str">
        <f t="shared" si="263"/>
        <v/>
      </c>
      <c r="R2455" s="3" t="str">
        <f t="shared" si="264"/>
        <v>ITA-SG-25</v>
      </c>
      <c r="S2455" s="3" t="str">
        <f t="shared" si="265"/>
        <v>459</v>
      </c>
    </row>
    <row r="2456" spans="1:19" ht="12.75" customHeight="1" x14ac:dyDescent="0.3">
      <c r="A2456" s="2">
        <v>2461</v>
      </c>
      <c r="B2456" s="2" t="s">
        <v>1169</v>
      </c>
      <c r="C2456" s="8" t="s">
        <v>8</v>
      </c>
      <c r="D2456" s="2" t="s">
        <v>9</v>
      </c>
      <c r="F2456" s="2">
        <v>30</v>
      </c>
      <c r="G2456" s="3">
        <v>15</v>
      </c>
      <c r="H2456" s="3" t="str">
        <f>IF(E2456="","non terminato","terminato")</f>
        <v>non terminato</v>
      </c>
      <c r="J2456" s="2">
        <v>2461</v>
      </c>
      <c r="K2456" s="2" t="str">
        <f t="shared" si="259"/>
        <v>L1459429</v>
      </c>
      <c r="L2456" s="2" t="str">
        <f t="shared" si="260"/>
        <v>ITA</v>
      </c>
      <c r="M2456" s="2" t="str">
        <f t="shared" si="261"/>
        <v>SG</v>
      </c>
      <c r="N2456" s="2" t="str">
        <f t="shared" si="262"/>
        <v/>
      </c>
      <c r="O2456" s="2">
        <v>30</v>
      </c>
      <c r="P2456" s="3">
        <v>15</v>
      </c>
      <c r="Q2456" s="3">
        <f t="shared" si="263"/>
        <v>450</v>
      </c>
      <c r="R2456" s="3" t="str">
        <f t="shared" si="264"/>
        <v>ITA-SG-15</v>
      </c>
      <c r="S2456" s="3" t="str">
        <f t="shared" si="265"/>
        <v>459</v>
      </c>
    </row>
    <row r="2457" spans="1:19" ht="12.75" customHeight="1" x14ac:dyDescent="0.3">
      <c r="A2457" s="2">
        <v>2462</v>
      </c>
      <c r="B2457" s="2" t="s">
        <v>1169</v>
      </c>
      <c r="C2457" s="8" t="s">
        <v>8</v>
      </c>
      <c r="D2457" s="2" t="s">
        <v>9</v>
      </c>
      <c r="F2457" s="2">
        <v>10</v>
      </c>
      <c r="G2457" s="3">
        <v>10</v>
      </c>
      <c r="H2457" s="3" t="str">
        <f>IF(E2457="","non terminato","terminato")</f>
        <v>non terminato</v>
      </c>
      <c r="J2457" s="2">
        <v>2462</v>
      </c>
      <c r="K2457" s="2" t="str">
        <f t="shared" si="259"/>
        <v>L1459429</v>
      </c>
      <c r="L2457" s="2" t="str">
        <f t="shared" si="260"/>
        <v>ITA</v>
      </c>
      <c r="M2457" s="2" t="str">
        <f t="shared" si="261"/>
        <v>SG</v>
      </c>
      <c r="N2457" s="2" t="str">
        <f t="shared" si="262"/>
        <v/>
      </c>
      <c r="O2457" s="2">
        <v>10</v>
      </c>
      <c r="P2457" s="3">
        <v>10</v>
      </c>
      <c r="Q2457" s="3">
        <f t="shared" si="263"/>
        <v>100</v>
      </c>
      <c r="R2457" s="3" t="str">
        <f t="shared" si="264"/>
        <v>ITA-SG-10</v>
      </c>
      <c r="S2457" s="3" t="str">
        <f t="shared" si="265"/>
        <v>459</v>
      </c>
    </row>
    <row r="2458" spans="1:19" ht="12.75" customHeight="1" x14ac:dyDescent="0.3">
      <c r="A2458" s="2">
        <v>2463</v>
      </c>
      <c r="B2458" s="2" t="s">
        <v>1170</v>
      </c>
      <c r="C2458" s="8" t="s">
        <v>8</v>
      </c>
      <c r="D2458" s="2" t="s">
        <v>177</v>
      </c>
      <c r="F2458" s="2">
        <v>10</v>
      </c>
      <c r="G2458" s="3">
        <v>14</v>
      </c>
      <c r="H2458" s="3" t="str">
        <f>IF(E2458="","non terminato","terminato")</f>
        <v>non terminato</v>
      </c>
      <c r="J2458" s="2">
        <v>2463</v>
      </c>
      <c r="K2458" s="2" t="str">
        <f t="shared" si="259"/>
        <v>G9751152</v>
      </c>
      <c r="L2458" s="2" t="str">
        <f t="shared" si="260"/>
        <v>ITA</v>
      </c>
      <c r="M2458" s="2" t="str">
        <f t="shared" si="261"/>
        <v>mull</v>
      </c>
      <c r="N2458" s="2" t="str">
        <f t="shared" si="262"/>
        <v/>
      </c>
      <c r="O2458" s="2">
        <v>10</v>
      </c>
      <c r="P2458" s="3">
        <v>14</v>
      </c>
      <c r="Q2458" s="3">
        <f t="shared" si="263"/>
        <v>140</v>
      </c>
      <c r="R2458" s="3" t="str">
        <f t="shared" si="264"/>
        <v>ITA-mull-14</v>
      </c>
      <c r="S2458" s="3" t="str">
        <f t="shared" si="265"/>
        <v>751</v>
      </c>
    </row>
    <row r="2459" spans="1:19" ht="12.75" customHeight="1" x14ac:dyDescent="0.3">
      <c r="A2459" s="2">
        <v>2464</v>
      </c>
      <c r="B2459" s="2" t="s">
        <v>1170</v>
      </c>
      <c r="C2459" s="8" t="s">
        <v>8</v>
      </c>
      <c r="D2459" s="2" t="s">
        <v>177</v>
      </c>
      <c r="F2459" s="2">
        <v>30</v>
      </c>
      <c r="G2459" s="3">
        <v>17</v>
      </c>
      <c r="H2459" s="3" t="str">
        <f>IF(E2459="","non terminato","terminato")</f>
        <v>non terminato</v>
      </c>
      <c r="J2459" s="2">
        <v>2464</v>
      </c>
      <c r="K2459" s="2" t="str">
        <f t="shared" si="259"/>
        <v>G9751152</v>
      </c>
      <c r="L2459" s="2" t="str">
        <f t="shared" si="260"/>
        <v>ITA</v>
      </c>
      <c r="M2459" s="2" t="str">
        <f t="shared" si="261"/>
        <v>mull</v>
      </c>
      <c r="N2459" s="2" t="str">
        <f t="shared" si="262"/>
        <v/>
      </c>
      <c r="O2459" s="2">
        <v>30</v>
      </c>
      <c r="P2459" s="3">
        <v>17</v>
      </c>
      <c r="Q2459" s="3">
        <f t="shared" si="263"/>
        <v>510</v>
      </c>
      <c r="R2459" s="3" t="str">
        <f t="shared" si="264"/>
        <v>ITA-mull-17</v>
      </c>
      <c r="S2459" s="3" t="str">
        <f t="shared" si="265"/>
        <v>751</v>
      </c>
    </row>
    <row r="2460" spans="1:19" ht="12.75" customHeight="1" x14ac:dyDescent="0.3">
      <c r="A2460" s="2">
        <v>2465</v>
      </c>
      <c r="B2460" s="2" t="s">
        <v>1171</v>
      </c>
      <c r="C2460" s="8" t="s">
        <v>8</v>
      </c>
      <c r="D2460" s="2" t="s">
        <v>72</v>
      </c>
      <c r="E2460" s="7" t="s">
        <v>10</v>
      </c>
      <c r="F2460" s="2">
        <v>0</v>
      </c>
      <c r="G2460" s="3">
        <v>16</v>
      </c>
      <c r="H2460" s="3" t="s">
        <v>10</v>
      </c>
      <c r="J2460" s="2">
        <v>2465</v>
      </c>
      <c r="K2460" s="2" t="str">
        <f t="shared" si="259"/>
        <v>M7589885</v>
      </c>
      <c r="L2460" s="2" t="str">
        <f t="shared" si="260"/>
        <v>ITA</v>
      </c>
      <c r="M2460" s="2" t="str">
        <f t="shared" si="261"/>
        <v>lollo SRL</v>
      </c>
      <c r="N2460" s="2" t="str">
        <f t="shared" si="262"/>
        <v>terminato</v>
      </c>
      <c r="O2460" s="2">
        <v>0</v>
      </c>
      <c r="P2460" s="3">
        <v>16</v>
      </c>
      <c r="Q2460" s="3" t="str">
        <f t="shared" si="263"/>
        <v/>
      </c>
      <c r="R2460" s="3" t="str">
        <f t="shared" si="264"/>
        <v>ITA-lollo SRL-16</v>
      </c>
      <c r="S2460" s="3" t="str">
        <f t="shared" si="265"/>
        <v>589</v>
      </c>
    </row>
    <row r="2461" spans="1:19" ht="12.75" customHeight="1" x14ac:dyDescent="0.3">
      <c r="A2461" s="2">
        <v>2466</v>
      </c>
      <c r="B2461" s="2" t="s">
        <v>1172</v>
      </c>
      <c r="C2461" s="8" t="s">
        <v>8</v>
      </c>
      <c r="D2461" s="2" t="s">
        <v>9</v>
      </c>
      <c r="E2461" s="7" t="s">
        <v>10</v>
      </c>
      <c r="F2461" s="2">
        <v>0</v>
      </c>
      <c r="G2461" s="3">
        <v>18</v>
      </c>
      <c r="H2461" s="3" t="s">
        <v>10</v>
      </c>
      <c r="J2461" s="2">
        <v>2466</v>
      </c>
      <c r="K2461" s="2" t="str">
        <f t="shared" si="259"/>
        <v>D2410503</v>
      </c>
      <c r="L2461" s="2" t="str">
        <f t="shared" si="260"/>
        <v>ITA</v>
      </c>
      <c r="M2461" s="2" t="str">
        <f t="shared" si="261"/>
        <v>SG</v>
      </c>
      <c r="N2461" s="2" t="str">
        <f t="shared" si="262"/>
        <v>terminato</v>
      </c>
      <c r="O2461" s="2">
        <v>0</v>
      </c>
      <c r="P2461" s="3">
        <v>18</v>
      </c>
      <c r="Q2461" s="3" t="str">
        <f t="shared" si="263"/>
        <v/>
      </c>
      <c r="R2461" s="3" t="str">
        <f t="shared" si="264"/>
        <v>ITA-SG-18</v>
      </c>
      <c r="S2461" s="3" t="str">
        <f t="shared" si="265"/>
        <v>410</v>
      </c>
    </row>
    <row r="2462" spans="1:19" ht="12.75" customHeight="1" x14ac:dyDescent="0.3">
      <c r="A2462" s="2">
        <v>2467</v>
      </c>
      <c r="B2462" s="2" t="s">
        <v>1172</v>
      </c>
      <c r="C2462" s="8" t="s">
        <v>8</v>
      </c>
      <c r="D2462" s="2" t="s">
        <v>9</v>
      </c>
      <c r="F2462" s="2">
        <v>10</v>
      </c>
      <c r="G2462" s="3">
        <v>10</v>
      </c>
      <c r="H2462" s="3" t="str">
        <f>IF(E2462="","non terminato","terminato")</f>
        <v>non terminato</v>
      </c>
      <c r="J2462" s="2">
        <v>2467</v>
      </c>
      <c r="K2462" s="2" t="str">
        <f t="shared" si="259"/>
        <v>D2410503</v>
      </c>
      <c r="L2462" s="2" t="str">
        <f t="shared" si="260"/>
        <v>ITA</v>
      </c>
      <c r="M2462" s="2" t="str">
        <f t="shared" si="261"/>
        <v>SG</v>
      </c>
      <c r="N2462" s="2" t="str">
        <f t="shared" si="262"/>
        <v/>
      </c>
      <c r="O2462" s="2">
        <v>10</v>
      </c>
      <c r="P2462" s="3">
        <v>10</v>
      </c>
      <c r="Q2462" s="3">
        <f t="shared" si="263"/>
        <v>100</v>
      </c>
      <c r="R2462" s="3" t="str">
        <f t="shared" si="264"/>
        <v>ITA-SG-10</v>
      </c>
      <c r="S2462" s="3" t="str">
        <f t="shared" si="265"/>
        <v>410</v>
      </c>
    </row>
    <row r="2463" spans="1:19" ht="12.75" customHeight="1" x14ac:dyDescent="0.3">
      <c r="A2463" s="2">
        <v>2468</v>
      </c>
      <c r="B2463" s="2" t="s">
        <v>1173</v>
      </c>
      <c r="C2463" s="8" t="s">
        <v>8</v>
      </c>
      <c r="D2463" s="2" t="s">
        <v>33</v>
      </c>
      <c r="E2463" s="7" t="s">
        <v>10</v>
      </c>
      <c r="F2463" s="2">
        <v>0</v>
      </c>
      <c r="G2463" s="3">
        <v>22</v>
      </c>
      <c r="H2463" s="3" t="s">
        <v>10</v>
      </c>
      <c r="J2463" s="2">
        <v>2468</v>
      </c>
      <c r="K2463" s="2" t="str">
        <f t="shared" si="259"/>
        <v>D4252915</v>
      </c>
      <c r="L2463" s="2" t="str">
        <f t="shared" si="260"/>
        <v>ITA</v>
      </c>
      <c r="M2463" s="2" t="str">
        <f t="shared" si="261"/>
        <v>zan VETRI</v>
      </c>
      <c r="N2463" s="2" t="str">
        <f t="shared" si="262"/>
        <v>terminato</v>
      </c>
      <c r="O2463" s="2">
        <v>0</v>
      </c>
      <c r="P2463" s="3">
        <v>22</v>
      </c>
      <c r="Q2463" s="3" t="str">
        <f t="shared" si="263"/>
        <v/>
      </c>
      <c r="R2463" s="3" t="str">
        <f t="shared" si="264"/>
        <v>ITA-zan VETRI-22</v>
      </c>
      <c r="S2463" s="3" t="str">
        <f t="shared" si="265"/>
        <v>252</v>
      </c>
    </row>
    <row r="2464" spans="1:19" ht="12.75" customHeight="1" x14ac:dyDescent="0.3">
      <c r="A2464" s="2">
        <v>2469</v>
      </c>
      <c r="B2464" s="2" t="s">
        <v>1174</v>
      </c>
      <c r="C2464" s="8" t="s">
        <v>8</v>
      </c>
      <c r="D2464" s="2" t="s">
        <v>44</v>
      </c>
      <c r="E2464" s="7" t="s">
        <v>10</v>
      </c>
      <c r="F2464" s="2">
        <v>0</v>
      </c>
      <c r="G2464" s="3">
        <v>13</v>
      </c>
      <c r="H2464" s="3" t="s">
        <v>10</v>
      </c>
      <c r="J2464" s="2">
        <v>2469</v>
      </c>
      <c r="K2464" s="2" t="str">
        <f t="shared" si="259"/>
        <v>F7501841</v>
      </c>
      <c r="L2464" s="2" t="str">
        <f t="shared" si="260"/>
        <v>ITA</v>
      </c>
      <c r="M2464" s="2" t="str">
        <f t="shared" si="261"/>
        <v>zan pin SPA</v>
      </c>
      <c r="N2464" s="2" t="str">
        <f t="shared" si="262"/>
        <v>terminato</v>
      </c>
      <c r="O2464" s="2">
        <v>0</v>
      </c>
      <c r="P2464" s="3">
        <v>13</v>
      </c>
      <c r="Q2464" s="3" t="str">
        <f t="shared" si="263"/>
        <v/>
      </c>
      <c r="R2464" s="3" t="str">
        <f t="shared" si="264"/>
        <v>ITA-zan pin SPA-13</v>
      </c>
      <c r="S2464" s="3" t="str">
        <f t="shared" si="265"/>
        <v>501</v>
      </c>
    </row>
    <row r="2465" spans="1:19" ht="12.75" customHeight="1" x14ac:dyDescent="0.3">
      <c r="A2465" s="2">
        <v>2470</v>
      </c>
      <c r="B2465" s="2" t="s">
        <v>1175</v>
      </c>
      <c r="C2465" s="8" t="s">
        <v>8</v>
      </c>
      <c r="D2465" s="2" t="s">
        <v>44</v>
      </c>
      <c r="F2465" s="2">
        <v>10</v>
      </c>
      <c r="G2465" s="3">
        <v>13</v>
      </c>
      <c r="H2465" s="3" t="str">
        <f>IF(E2465="","non terminato","terminato")</f>
        <v>non terminato</v>
      </c>
      <c r="J2465" s="2">
        <v>2470</v>
      </c>
      <c r="K2465" s="2" t="str">
        <f t="shared" si="259"/>
        <v>R6608032</v>
      </c>
      <c r="L2465" s="2" t="str">
        <f t="shared" si="260"/>
        <v>ITA</v>
      </c>
      <c r="M2465" s="2" t="str">
        <f t="shared" si="261"/>
        <v>zan pin SPA</v>
      </c>
      <c r="N2465" s="2" t="str">
        <f t="shared" si="262"/>
        <v/>
      </c>
      <c r="O2465" s="2">
        <v>10</v>
      </c>
      <c r="P2465" s="3">
        <v>13</v>
      </c>
      <c r="Q2465" s="3">
        <f t="shared" si="263"/>
        <v>130</v>
      </c>
      <c r="R2465" s="3" t="str">
        <f t="shared" si="264"/>
        <v>ITA-zan pin SPA-13</v>
      </c>
      <c r="S2465" s="3" t="str">
        <f t="shared" si="265"/>
        <v>608</v>
      </c>
    </row>
    <row r="2466" spans="1:19" ht="12.75" customHeight="1" x14ac:dyDescent="0.3">
      <c r="A2466" s="2">
        <v>2471</v>
      </c>
      <c r="B2466" s="2" t="s">
        <v>1175</v>
      </c>
      <c r="C2466" s="8" t="s">
        <v>8</v>
      </c>
      <c r="D2466" s="2" t="s">
        <v>44</v>
      </c>
      <c r="E2466" s="7" t="s">
        <v>10</v>
      </c>
      <c r="F2466" s="2">
        <v>0</v>
      </c>
      <c r="G2466" s="3">
        <v>32</v>
      </c>
      <c r="H2466" s="3" t="s">
        <v>10</v>
      </c>
      <c r="J2466" s="2">
        <v>2471</v>
      </c>
      <c r="K2466" s="2" t="str">
        <f t="shared" si="259"/>
        <v>R6608032</v>
      </c>
      <c r="L2466" s="2" t="str">
        <f t="shared" si="260"/>
        <v>ITA</v>
      </c>
      <c r="M2466" s="2" t="str">
        <f t="shared" si="261"/>
        <v>zan pin SPA</v>
      </c>
      <c r="N2466" s="2" t="str">
        <f t="shared" si="262"/>
        <v>terminato</v>
      </c>
      <c r="O2466" s="2">
        <v>0</v>
      </c>
      <c r="P2466" s="3">
        <v>32</v>
      </c>
      <c r="Q2466" s="3" t="str">
        <f t="shared" si="263"/>
        <v/>
      </c>
      <c r="R2466" s="3" t="str">
        <f t="shared" si="264"/>
        <v>ITA-zan pin SPA-32</v>
      </c>
      <c r="S2466" s="3" t="str">
        <f t="shared" si="265"/>
        <v>608</v>
      </c>
    </row>
    <row r="2467" spans="1:19" ht="12.75" customHeight="1" x14ac:dyDescent="0.3">
      <c r="A2467" s="2">
        <v>2472</v>
      </c>
      <c r="B2467" s="2" t="s">
        <v>1175</v>
      </c>
      <c r="C2467" s="8" t="s">
        <v>8</v>
      </c>
      <c r="D2467" s="2" t="s">
        <v>44</v>
      </c>
      <c r="F2467" s="2">
        <v>30</v>
      </c>
      <c r="G2467" s="3">
        <v>13</v>
      </c>
      <c r="H2467" s="3" t="str">
        <f>IF(E2467="","non terminato","terminato")</f>
        <v>non terminato</v>
      </c>
      <c r="J2467" s="2">
        <v>2472</v>
      </c>
      <c r="K2467" s="2" t="str">
        <f t="shared" si="259"/>
        <v>R6608032</v>
      </c>
      <c r="L2467" s="2" t="str">
        <f t="shared" si="260"/>
        <v>ITA</v>
      </c>
      <c r="M2467" s="2" t="str">
        <f t="shared" si="261"/>
        <v>zan pin SPA</v>
      </c>
      <c r="N2467" s="2" t="str">
        <f t="shared" si="262"/>
        <v/>
      </c>
      <c r="O2467" s="2">
        <v>30</v>
      </c>
      <c r="P2467" s="3">
        <v>13</v>
      </c>
      <c r="Q2467" s="3">
        <f t="shared" si="263"/>
        <v>390</v>
      </c>
      <c r="R2467" s="3" t="str">
        <f t="shared" si="264"/>
        <v>ITA-zan pin SPA-13</v>
      </c>
      <c r="S2467" s="3" t="str">
        <f t="shared" si="265"/>
        <v>608</v>
      </c>
    </row>
    <row r="2468" spans="1:19" ht="12.75" customHeight="1" x14ac:dyDescent="0.3">
      <c r="A2468" s="2">
        <v>2473</v>
      </c>
      <c r="B2468" s="2" t="s">
        <v>1176</v>
      </c>
      <c r="C2468" s="8" t="s">
        <v>8</v>
      </c>
      <c r="D2468" s="2" t="s">
        <v>9</v>
      </c>
      <c r="F2468" s="2">
        <v>10</v>
      </c>
      <c r="G2468" s="3">
        <v>28</v>
      </c>
      <c r="H2468" s="3" t="str">
        <f>IF(E2468="","non terminato","terminato")</f>
        <v>non terminato</v>
      </c>
      <c r="J2468" s="2">
        <v>2473</v>
      </c>
      <c r="K2468" s="2" t="str">
        <f t="shared" si="259"/>
        <v>R9885280</v>
      </c>
      <c r="L2468" s="2" t="str">
        <f t="shared" si="260"/>
        <v>ITA</v>
      </c>
      <c r="M2468" s="2" t="str">
        <f t="shared" si="261"/>
        <v>SG</v>
      </c>
      <c r="N2468" s="2" t="str">
        <f t="shared" si="262"/>
        <v/>
      </c>
      <c r="O2468" s="2">
        <v>10</v>
      </c>
      <c r="P2468" s="3">
        <v>28</v>
      </c>
      <c r="Q2468" s="3">
        <f t="shared" si="263"/>
        <v>280</v>
      </c>
      <c r="R2468" s="3" t="str">
        <f t="shared" si="264"/>
        <v>ITA-SG-28</v>
      </c>
      <c r="S2468" s="3" t="str">
        <f t="shared" si="265"/>
        <v>885</v>
      </c>
    </row>
    <row r="2469" spans="1:19" ht="12.75" customHeight="1" x14ac:dyDescent="0.3">
      <c r="A2469" s="2">
        <v>2474</v>
      </c>
      <c r="B2469" s="2" t="s">
        <v>1176</v>
      </c>
      <c r="C2469" s="8" t="s">
        <v>8</v>
      </c>
      <c r="D2469" s="2" t="s">
        <v>9</v>
      </c>
      <c r="F2469" s="2">
        <v>30</v>
      </c>
      <c r="G2469" s="3">
        <v>25</v>
      </c>
      <c r="H2469" s="3" t="str">
        <f>IF(E2469="","non terminato","terminato")</f>
        <v>non terminato</v>
      </c>
      <c r="J2469" s="2">
        <v>2474</v>
      </c>
      <c r="K2469" s="2" t="str">
        <f t="shared" si="259"/>
        <v>R9885280</v>
      </c>
      <c r="L2469" s="2" t="str">
        <f t="shared" si="260"/>
        <v>ITA</v>
      </c>
      <c r="M2469" s="2" t="str">
        <f t="shared" si="261"/>
        <v>SG</v>
      </c>
      <c r="N2469" s="2" t="str">
        <f t="shared" si="262"/>
        <v/>
      </c>
      <c r="O2469" s="2">
        <v>30</v>
      </c>
      <c r="P2469" s="3">
        <v>25</v>
      </c>
      <c r="Q2469" s="3">
        <f t="shared" si="263"/>
        <v>750</v>
      </c>
      <c r="R2469" s="3" t="str">
        <f t="shared" si="264"/>
        <v>ITA-SG-25</v>
      </c>
      <c r="S2469" s="3" t="str">
        <f t="shared" si="265"/>
        <v>885</v>
      </c>
    </row>
    <row r="2470" spans="1:19" ht="12.75" customHeight="1" x14ac:dyDescent="0.3">
      <c r="A2470" s="2">
        <v>2475</v>
      </c>
      <c r="B2470" s="2" t="s">
        <v>1176</v>
      </c>
      <c r="C2470" s="8" t="s">
        <v>8</v>
      </c>
      <c r="D2470" s="2" t="s">
        <v>9</v>
      </c>
      <c r="E2470" s="7" t="s">
        <v>10</v>
      </c>
      <c r="F2470" s="2">
        <v>0</v>
      </c>
      <c r="G2470" s="3">
        <v>33</v>
      </c>
      <c r="H2470" s="3" t="s">
        <v>10</v>
      </c>
      <c r="J2470" s="2">
        <v>2475</v>
      </c>
      <c r="K2470" s="2" t="str">
        <f t="shared" si="259"/>
        <v>R9885280</v>
      </c>
      <c r="L2470" s="2" t="str">
        <f t="shared" si="260"/>
        <v>ITA</v>
      </c>
      <c r="M2470" s="2" t="str">
        <f t="shared" si="261"/>
        <v>SG</v>
      </c>
      <c r="N2470" s="2" t="str">
        <f t="shared" si="262"/>
        <v>terminato</v>
      </c>
      <c r="O2470" s="2">
        <v>0</v>
      </c>
      <c r="P2470" s="3">
        <v>33</v>
      </c>
      <c r="Q2470" s="3" t="str">
        <f t="shared" si="263"/>
        <v/>
      </c>
      <c r="R2470" s="3" t="str">
        <f t="shared" si="264"/>
        <v>ITA-SG-33</v>
      </c>
      <c r="S2470" s="3" t="str">
        <f t="shared" si="265"/>
        <v>885</v>
      </c>
    </row>
    <row r="2471" spans="1:19" ht="12.75" customHeight="1" x14ac:dyDescent="0.3">
      <c r="A2471" s="2">
        <v>2476</v>
      </c>
      <c r="B2471" s="2" t="s">
        <v>1177</v>
      </c>
      <c r="C2471" s="8" t="s">
        <v>8</v>
      </c>
      <c r="D2471" s="2" t="s">
        <v>9</v>
      </c>
      <c r="F2471" s="2">
        <v>10</v>
      </c>
      <c r="G2471" s="3">
        <v>12</v>
      </c>
      <c r="H2471" s="3" t="str">
        <f>IF(E2471="","non terminato","terminato")</f>
        <v>non terminato</v>
      </c>
      <c r="J2471" s="2">
        <v>2476</v>
      </c>
      <c r="K2471" s="2" t="str">
        <f t="shared" si="259"/>
        <v>S0954741</v>
      </c>
      <c r="L2471" s="2" t="str">
        <f t="shared" si="260"/>
        <v>ITA</v>
      </c>
      <c r="M2471" s="2" t="str">
        <f t="shared" si="261"/>
        <v>SG</v>
      </c>
      <c r="N2471" s="2" t="str">
        <f t="shared" si="262"/>
        <v/>
      </c>
      <c r="O2471" s="2">
        <v>10</v>
      </c>
      <c r="P2471" s="3">
        <v>12</v>
      </c>
      <c r="Q2471" s="3">
        <f t="shared" si="263"/>
        <v>120</v>
      </c>
      <c r="R2471" s="3" t="str">
        <f t="shared" si="264"/>
        <v>ITA-SG-12</v>
      </c>
      <c r="S2471" s="3" t="str">
        <f t="shared" si="265"/>
        <v>954</v>
      </c>
    </row>
    <row r="2472" spans="1:19" ht="12.75" customHeight="1" x14ac:dyDescent="0.3">
      <c r="A2472" s="2">
        <v>2477</v>
      </c>
      <c r="B2472" s="2" t="s">
        <v>1177</v>
      </c>
      <c r="C2472" s="8" t="s">
        <v>8</v>
      </c>
      <c r="D2472" s="2" t="s">
        <v>9</v>
      </c>
      <c r="E2472" s="7" t="s">
        <v>10</v>
      </c>
      <c r="F2472" s="2">
        <v>0</v>
      </c>
      <c r="G2472" s="3">
        <v>11</v>
      </c>
      <c r="H2472" s="3" t="s">
        <v>10</v>
      </c>
      <c r="J2472" s="2">
        <v>2477</v>
      </c>
      <c r="K2472" s="2" t="str">
        <f t="shared" si="259"/>
        <v>S0954741</v>
      </c>
      <c r="L2472" s="2" t="str">
        <f t="shared" si="260"/>
        <v>ITA</v>
      </c>
      <c r="M2472" s="2" t="str">
        <f t="shared" si="261"/>
        <v>SG</v>
      </c>
      <c r="N2472" s="2" t="str">
        <f t="shared" si="262"/>
        <v>terminato</v>
      </c>
      <c r="O2472" s="2">
        <v>0</v>
      </c>
      <c r="P2472" s="3">
        <v>11</v>
      </c>
      <c r="Q2472" s="3" t="str">
        <f t="shared" si="263"/>
        <v/>
      </c>
      <c r="R2472" s="3" t="str">
        <f t="shared" si="264"/>
        <v>ITA-SG-11</v>
      </c>
      <c r="S2472" s="3" t="str">
        <f t="shared" si="265"/>
        <v>954</v>
      </c>
    </row>
    <row r="2473" spans="1:19" ht="12.75" customHeight="1" x14ac:dyDescent="0.3">
      <c r="A2473" s="2">
        <v>2478</v>
      </c>
      <c r="B2473" s="2" t="s">
        <v>1177</v>
      </c>
      <c r="C2473" s="8" t="s">
        <v>8</v>
      </c>
      <c r="D2473" s="2" t="s">
        <v>9</v>
      </c>
      <c r="F2473" s="2">
        <v>30</v>
      </c>
      <c r="G2473" s="3">
        <v>35</v>
      </c>
      <c r="H2473" s="3" t="str">
        <f>IF(E2473="","non terminato","terminato")</f>
        <v>non terminato</v>
      </c>
      <c r="J2473" s="2">
        <v>2478</v>
      </c>
      <c r="K2473" s="2" t="str">
        <f t="shared" si="259"/>
        <v>S0954741</v>
      </c>
      <c r="L2473" s="2" t="str">
        <f t="shared" si="260"/>
        <v>ITA</v>
      </c>
      <c r="M2473" s="2" t="str">
        <f t="shared" si="261"/>
        <v>SG</v>
      </c>
      <c r="N2473" s="2" t="str">
        <f t="shared" si="262"/>
        <v/>
      </c>
      <c r="O2473" s="2">
        <v>30</v>
      </c>
      <c r="P2473" s="3">
        <v>35</v>
      </c>
      <c r="Q2473" s="3">
        <f t="shared" si="263"/>
        <v>1050</v>
      </c>
      <c r="R2473" s="3" t="str">
        <f t="shared" si="264"/>
        <v>ITA-SG-35</v>
      </c>
      <c r="S2473" s="3" t="str">
        <f t="shared" si="265"/>
        <v>954</v>
      </c>
    </row>
    <row r="2474" spans="1:19" ht="12.75" customHeight="1" x14ac:dyDescent="0.3">
      <c r="A2474" s="2">
        <v>2479</v>
      </c>
      <c r="B2474" s="2" t="s">
        <v>1178</v>
      </c>
      <c r="C2474" s="8" t="s">
        <v>8</v>
      </c>
      <c r="D2474" s="2" t="s">
        <v>9</v>
      </c>
      <c r="F2474" s="2">
        <v>20</v>
      </c>
      <c r="G2474" s="3">
        <v>20</v>
      </c>
      <c r="H2474" s="3" t="str">
        <f>IF(E2474="","non terminato","terminato")</f>
        <v>non terminato</v>
      </c>
      <c r="J2474" s="2">
        <v>2479</v>
      </c>
      <c r="K2474" s="2" t="str">
        <f t="shared" si="259"/>
        <v>D9683112</v>
      </c>
      <c r="L2474" s="2" t="str">
        <f t="shared" si="260"/>
        <v>ITA</v>
      </c>
      <c r="M2474" s="2" t="str">
        <f t="shared" si="261"/>
        <v>SG</v>
      </c>
      <c r="N2474" s="2" t="str">
        <f t="shared" si="262"/>
        <v/>
      </c>
      <c r="O2474" s="2">
        <v>20</v>
      </c>
      <c r="P2474" s="3">
        <v>20</v>
      </c>
      <c r="Q2474" s="3">
        <f t="shared" si="263"/>
        <v>400</v>
      </c>
      <c r="R2474" s="3" t="str">
        <f t="shared" si="264"/>
        <v>ITA-SG-20</v>
      </c>
      <c r="S2474" s="3" t="str">
        <f t="shared" si="265"/>
        <v>683</v>
      </c>
    </row>
    <row r="2475" spans="1:19" ht="12.75" customHeight="1" x14ac:dyDescent="0.3">
      <c r="A2475" s="2">
        <v>2480</v>
      </c>
      <c r="B2475" s="2" t="s">
        <v>1178</v>
      </c>
      <c r="C2475" s="8" t="s">
        <v>8</v>
      </c>
      <c r="D2475" s="2" t="s">
        <v>9</v>
      </c>
      <c r="F2475" s="2">
        <v>10</v>
      </c>
      <c r="G2475" s="3">
        <v>16</v>
      </c>
      <c r="H2475" s="3" t="str">
        <f>IF(E2475="","non terminato","terminato")</f>
        <v>non terminato</v>
      </c>
      <c r="J2475" s="2">
        <v>2480</v>
      </c>
      <c r="K2475" s="2" t="str">
        <f t="shared" si="259"/>
        <v>D9683112</v>
      </c>
      <c r="L2475" s="2" t="str">
        <f t="shared" si="260"/>
        <v>ITA</v>
      </c>
      <c r="M2475" s="2" t="str">
        <f t="shared" si="261"/>
        <v>SG</v>
      </c>
      <c r="N2475" s="2" t="str">
        <f t="shared" si="262"/>
        <v/>
      </c>
      <c r="O2475" s="2">
        <v>10</v>
      </c>
      <c r="P2475" s="3">
        <v>16</v>
      </c>
      <c r="Q2475" s="3">
        <f t="shared" si="263"/>
        <v>160</v>
      </c>
      <c r="R2475" s="3" t="str">
        <f t="shared" si="264"/>
        <v>ITA-SG-16</v>
      </c>
      <c r="S2475" s="3" t="str">
        <f t="shared" si="265"/>
        <v>683</v>
      </c>
    </row>
    <row r="2476" spans="1:19" ht="12.75" customHeight="1" x14ac:dyDescent="0.3">
      <c r="A2476" s="2">
        <v>2481</v>
      </c>
      <c r="B2476" s="2" t="s">
        <v>1178</v>
      </c>
      <c r="C2476" s="8" t="s">
        <v>8</v>
      </c>
      <c r="D2476" s="2" t="s">
        <v>9</v>
      </c>
      <c r="E2476" s="7" t="s">
        <v>10</v>
      </c>
      <c r="F2476" s="2">
        <v>0</v>
      </c>
      <c r="G2476" s="3">
        <v>10</v>
      </c>
      <c r="H2476" s="3" t="s">
        <v>10</v>
      </c>
      <c r="J2476" s="2">
        <v>2481</v>
      </c>
      <c r="K2476" s="2" t="str">
        <f t="shared" si="259"/>
        <v>D9683112</v>
      </c>
      <c r="L2476" s="2" t="str">
        <f t="shared" si="260"/>
        <v>ITA</v>
      </c>
      <c r="M2476" s="2" t="str">
        <f t="shared" si="261"/>
        <v>SG</v>
      </c>
      <c r="N2476" s="2" t="str">
        <f t="shared" si="262"/>
        <v>terminato</v>
      </c>
      <c r="O2476" s="2">
        <v>0</v>
      </c>
      <c r="P2476" s="3">
        <v>10</v>
      </c>
      <c r="Q2476" s="3" t="str">
        <f t="shared" si="263"/>
        <v/>
      </c>
      <c r="R2476" s="3" t="str">
        <f t="shared" si="264"/>
        <v>ITA-SG-10</v>
      </c>
      <c r="S2476" s="3" t="str">
        <f t="shared" si="265"/>
        <v>683</v>
      </c>
    </row>
    <row r="2477" spans="1:19" ht="12.75" customHeight="1" x14ac:dyDescent="0.3">
      <c r="A2477" s="2">
        <v>2482</v>
      </c>
      <c r="B2477" s="2" t="s">
        <v>1178</v>
      </c>
      <c r="C2477" s="8" t="s">
        <v>8</v>
      </c>
      <c r="D2477" s="2" t="s">
        <v>9</v>
      </c>
      <c r="F2477" s="2">
        <v>30</v>
      </c>
      <c r="G2477" s="3">
        <v>23</v>
      </c>
      <c r="H2477" s="3" t="str">
        <f>IF(E2477="","non terminato","terminato")</f>
        <v>non terminato</v>
      </c>
      <c r="J2477" s="2">
        <v>2482</v>
      </c>
      <c r="K2477" s="2" t="str">
        <f t="shared" si="259"/>
        <v>D9683112</v>
      </c>
      <c r="L2477" s="2" t="str">
        <f t="shared" si="260"/>
        <v>ITA</v>
      </c>
      <c r="M2477" s="2" t="str">
        <f t="shared" si="261"/>
        <v>SG</v>
      </c>
      <c r="N2477" s="2" t="str">
        <f t="shared" si="262"/>
        <v/>
      </c>
      <c r="O2477" s="2">
        <v>30</v>
      </c>
      <c r="P2477" s="3">
        <v>23</v>
      </c>
      <c r="Q2477" s="3">
        <f t="shared" si="263"/>
        <v>690</v>
      </c>
      <c r="R2477" s="3" t="str">
        <f t="shared" si="264"/>
        <v>ITA-SG-23</v>
      </c>
      <c r="S2477" s="3" t="str">
        <f t="shared" si="265"/>
        <v>683</v>
      </c>
    </row>
    <row r="2478" spans="1:19" ht="12.75" customHeight="1" x14ac:dyDescent="0.3">
      <c r="A2478" s="2">
        <v>2483</v>
      </c>
      <c r="B2478" s="2" t="s">
        <v>1179</v>
      </c>
      <c r="C2478" s="8" t="s">
        <v>8</v>
      </c>
      <c r="D2478" s="2" t="s">
        <v>9</v>
      </c>
      <c r="F2478" s="2">
        <v>30</v>
      </c>
      <c r="G2478" s="3">
        <v>36</v>
      </c>
      <c r="H2478" s="3" t="str">
        <f>IF(E2478="","non terminato","terminato")</f>
        <v>non terminato</v>
      </c>
      <c r="J2478" s="2">
        <v>2483</v>
      </c>
      <c r="K2478" s="2" t="str">
        <f t="shared" si="259"/>
        <v>M6273192</v>
      </c>
      <c r="L2478" s="2" t="str">
        <f t="shared" si="260"/>
        <v>ITA</v>
      </c>
      <c r="M2478" s="2" t="str">
        <f t="shared" si="261"/>
        <v>SG</v>
      </c>
      <c r="N2478" s="2" t="str">
        <f t="shared" si="262"/>
        <v/>
      </c>
      <c r="O2478" s="2">
        <v>30</v>
      </c>
      <c r="P2478" s="3">
        <v>36</v>
      </c>
      <c r="Q2478" s="3">
        <f t="shared" si="263"/>
        <v>1080</v>
      </c>
      <c r="R2478" s="3" t="str">
        <f t="shared" si="264"/>
        <v>ITA-SG-36</v>
      </c>
      <c r="S2478" s="3" t="str">
        <f t="shared" si="265"/>
        <v>273</v>
      </c>
    </row>
    <row r="2479" spans="1:19" ht="12.75" customHeight="1" x14ac:dyDescent="0.3">
      <c r="A2479" s="2">
        <v>2484</v>
      </c>
      <c r="B2479" s="2" t="s">
        <v>1179</v>
      </c>
      <c r="C2479" s="8" t="s">
        <v>8</v>
      </c>
      <c r="D2479" s="2" t="s">
        <v>9</v>
      </c>
      <c r="E2479" s="7" t="s">
        <v>10</v>
      </c>
      <c r="F2479" s="2">
        <v>0</v>
      </c>
      <c r="G2479" s="3">
        <v>22</v>
      </c>
      <c r="H2479" s="3" t="s">
        <v>10</v>
      </c>
      <c r="J2479" s="2">
        <v>2484</v>
      </c>
      <c r="K2479" s="2" t="str">
        <f t="shared" si="259"/>
        <v>M6273192</v>
      </c>
      <c r="L2479" s="2" t="str">
        <f t="shared" si="260"/>
        <v>ITA</v>
      </c>
      <c r="M2479" s="2" t="str">
        <f t="shared" si="261"/>
        <v>SG</v>
      </c>
      <c r="N2479" s="2" t="str">
        <f t="shared" si="262"/>
        <v>terminato</v>
      </c>
      <c r="O2479" s="2">
        <v>0</v>
      </c>
      <c r="P2479" s="3">
        <v>22</v>
      </c>
      <c r="Q2479" s="3" t="str">
        <f t="shared" si="263"/>
        <v/>
      </c>
      <c r="R2479" s="3" t="str">
        <f t="shared" si="264"/>
        <v>ITA-SG-22</v>
      </c>
      <c r="S2479" s="3" t="str">
        <f t="shared" si="265"/>
        <v>273</v>
      </c>
    </row>
    <row r="2480" spans="1:19" ht="12.75" customHeight="1" x14ac:dyDescent="0.3">
      <c r="A2480" s="2">
        <v>2485</v>
      </c>
      <c r="B2480" s="2" t="s">
        <v>1179</v>
      </c>
      <c r="C2480" s="8" t="s">
        <v>8</v>
      </c>
      <c r="D2480" s="2" t="s">
        <v>9</v>
      </c>
      <c r="F2480" s="2">
        <v>10</v>
      </c>
      <c r="G2480" s="3">
        <v>14</v>
      </c>
      <c r="H2480" s="3" t="str">
        <f>IF(E2480="","non terminato","terminato")</f>
        <v>non terminato</v>
      </c>
      <c r="J2480" s="2">
        <v>2485</v>
      </c>
      <c r="K2480" s="2" t="str">
        <f t="shared" si="259"/>
        <v>M6273192</v>
      </c>
      <c r="L2480" s="2" t="str">
        <f t="shared" si="260"/>
        <v>ITA</v>
      </c>
      <c r="M2480" s="2" t="str">
        <f t="shared" si="261"/>
        <v>SG</v>
      </c>
      <c r="N2480" s="2" t="str">
        <f t="shared" si="262"/>
        <v/>
      </c>
      <c r="O2480" s="2">
        <v>10</v>
      </c>
      <c r="P2480" s="3">
        <v>14</v>
      </c>
      <c r="Q2480" s="3">
        <f t="shared" si="263"/>
        <v>140</v>
      </c>
      <c r="R2480" s="3" t="str">
        <f t="shared" si="264"/>
        <v>ITA-SG-14</v>
      </c>
      <c r="S2480" s="3" t="str">
        <f t="shared" si="265"/>
        <v>273</v>
      </c>
    </row>
    <row r="2481" spans="1:19" ht="12.75" customHeight="1" x14ac:dyDescent="0.3">
      <c r="A2481" s="2">
        <v>2486</v>
      </c>
      <c r="B2481" s="2" t="s">
        <v>1180</v>
      </c>
      <c r="C2481" s="8" t="s">
        <v>8</v>
      </c>
      <c r="D2481" s="2" t="s">
        <v>9</v>
      </c>
      <c r="F2481" s="2">
        <v>10</v>
      </c>
      <c r="G2481" s="3">
        <v>11</v>
      </c>
      <c r="H2481" s="3" t="str">
        <f>IF(E2481="","non terminato","terminato")</f>
        <v>non terminato</v>
      </c>
      <c r="J2481" s="2">
        <v>2486</v>
      </c>
      <c r="K2481" s="2" t="str">
        <f t="shared" si="259"/>
        <v>C0448675</v>
      </c>
      <c r="L2481" s="2" t="str">
        <f t="shared" si="260"/>
        <v>ITA</v>
      </c>
      <c r="M2481" s="2" t="str">
        <f t="shared" si="261"/>
        <v>SG</v>
      </c>
      <c r="N2481" s="2" t="str">
        <f t="shared" si="262"/>
        <v/>
      </c>
      <c r="O2481" s="2">
        <v>10</v>
      </c>
      <c r="P2481" s="3">
        <v>11</v>
      </c>
      <c r="Q2481" s="3">
        <f t="shared" si="263"/>
        <v>110</v>
      </c>
      <c r="R2481" s="3" t="str">
        <f t="shared" si="264"/>
        <v>ITA-SG-11</v>
      </c>
      <c r="S2481" s="3" t="str">
        <f t="shared" si="265"/>
        <v>448</v>
      </c>
    </row>
    <row r="2482" spans="1:19" ht="12.75" customHeight="1" x14ac:dyDescent="0.3">
      <c r="A2482" s="2">
        <v>2487</v>
      </c>
      <c r="B2482" s="2" t="s">
        <v>1180</v>
      </c>
      <c r="C2482" s="8" t="s">
        <v>8</v>
      </c>
      <c r="D2482" s="2" t="s">
        <v>9</v>
      </c>
      <c r="E2482" s="7" t="s">
        <v>10</v>
      </c>
      <c r="F2482" s="2">
        <v>0</v>
      </c>
      <c r="G2482" s="3">
        <v>18</v>
      </c>
      <c r="H2482" s="3" t="s">
        <v>10</v>
      </c>
      <c r="J2482" s="2">
        <v>2487</v>
      </c>
      <c r="K2482" s="2" t="str">
        <f t="shared" si="259"/>
        <v>C0448675</v>
      </c>
      <c r="L2482" s="2" t="str">
        <f t="shared" si="260"/>
        <v>ITA</v>
      </c>
      <c r="M2482" s="2" t="str">
        <f t="shared" si="261"/>
        <v>SG</v>
      </c>
      <c r="N2482" s="2" t="str">
        <f t="shared" si="262"/>
        <v>terminato</v>
      </c>
      <c r="O2482" s="2">
        <v>0</v>
      </c>
      <c r="P2482" s="3">
        <v>18</v>
      </c>
      <c r="Q2482" s="3" t="str">
        <f t="shared" si="263"/>
        <v/>
      </c>
      <c r="R2482" s="3" t="str">
        <f t="shared" si="264"/>
        <v>ITA-SG-18</v>
      </c>
      <c r="S2482" s="3" t="str">
        <f t="shared" si="265"/>
        <v>448</v>
      </c>
    </row>
    <row r="2483" spans="1:19" ht="12.75" customHeight="1" x14ac:dyDescent="0.3">
      <c r="A2483" s="2">
        <v>2488</v>
      </c>
      <c r="B2483" s="2" t="s">
        <v>1181</v>
      </c>
      <c r="C2483" s="8" t="s">
        <v>8</v>
      </c>
      <c r="D2483" s="2" t="s">
        <v>51</v>
      </c>
      <c r="E2483" s="7" t="s">
        <v>10</v>
      </c>
      <c r="F2483" s="2">
        <v>0</v>
      </c>
      <c r="G2483" s="3">
        <v>33</v>
      </c>
      <c r="H2483" s="3" t="s">
        <v>10</v>
      </c>
      <c r="J2483" s="2">
        <v>2488</v>
      </c>
      <c r="K2483" s="2" t="str">
        <f t="shared" si="259"/>
        <v>F2228435</v>
      </c>
      <c r="L2483" s="2" t="str">
        <f t="shared" si="260"/>
        <v>ITA</v>
      </c>
      <c r="M2483" s="2" t="str">
        <f t="shared" si="261"/>
        <v>zan S.R.L.</v>
      </c>
      <c r="N2483" s="2" t="str">
        <f t="shared" si="262"/>
        <v>terminato</v>
      </c>
      <c r="O2483" s="2">
        <v>0</v>
      </c>
      <c r="P2483" s="3">
        <v>33</v>
      </c>
      <c r="Q2483" s="3" t="str">
        <f t="shared" si="263"/>
        <v/>
      </c>
      <c r="R2483" s="3" t="str">
        <f t="shared" si="264"/>
        <v>ITA-zan S.R.L.-33</v>
      </c>
      <c r="S2483" s="3" t="str">
        <f t="shared" si="265"/>
        <v>228</v>
      </c>
    </row>
    <row r="2484" spans="1:19" ht="12.75" customHeight="1" x14ac:dyDescent="0.3">
      <c r="A2484" s="2">
        <v>2489</v>
      </c>
      <c r="B2484" s="2" t="s">
        <v>1181</v>
      </c>
      <c r="C2484" s="8" t="s">
        <v>8</v>
      </c>
      <c r="D2484" s="2" t="s">
        <v>51</v>
      </c>
      <c r="F2484" s="2">
        <v>30</v>
      </c>
      <c r="G2484" s="3">
        <v>29</v>
      </c>
      <c r="H2484" s="3" t="str">
        <f>IF(E2484="","non terminato","terminato")</f>
        <v>non terminato</v>
      </c>
      <c r="J2484" s="2">
        <v>2489</v>
      </c>
      <c r="K2484" s="2" t="str">
        <f t="shared" si="259"/>
        <v>F2228435</v>
      </c>
      <c r="L2484" s="2" t="str">
        <f t="shared" si="260"/>
        <v>ITA</v>
      </c>
      <c r="M2484" s="2" t="str">
        <f t="shared" si="261"/>
        <v>zan S.R.L.</v>
      </c>
      <c r="N2484" s="2" t="str">
        <f t="shared" si="262"/>
        <v/>
      </c>
      <c r="O2484" s="2">
        <v>30</v>
      </c>
      <c r="P2484" s="3">
        <v>29</v>
      </c>
      <c r="Q2484" s="3">
        <f t="shared" si="263"/>
        <v>870</v>
      </c>
      <c r="R2484" s="3" t="str">
        <f t="shared" si="264"/>
        <v>ITA-zan S.R.L.-29</v>
      </c>
      <c r="S2484" s="3" t="str">
        <f t="shared" si="265"/>
        <v>228</v>
      </c>
    </row>
    <row r="2485" spans="1:19" ht="12.75" customHeight="1" x14ac:dyDescent="0.3">
      <c r="A2485" s="2">
        <v>2490</v>
      </c>
      <c r="B2485" s="2" t="s">
        <v>1181</v>
      </c>
      <c r="C2485" s="8" t="s">
        <v>8</v>
      </c>
      <c r="D2485" s="2" t="s">
        <v>51</v>
      </c>
      <c r="F2485" s="2">
        <v>10</v>
      </c>
      <c r="G2485" s="3">
        <v>40</v>
      </c>
      <c r="H2485" s="3" t="str">
        <f>IF(E2485="","non terminato","terminato")</f>
        <v>non terminato</v>
      </c>
      <c r="J2485" s="2">
        <v>2490</v>
      </c>
      <c r="K2485" s="2" t="str">
        <f t="shared" si="259"/>
        <v>F2228435</v>
      </c>
      <c r="L2485" s="2" t="str">
        <f t="shared" si="260"/>
        <v>ITA</v>
      </c>
      <c r="M2485" s="2" t="str">
        <f t="shared" si="261"/>
        <v>zan S.R.L.</v>
      </c>
      <c r="N2485" s="2" t="str">
        <f t="shared" si="262"/>
        <v/>
      </c>
      <c r="O2485" s="2">
        <v>10</v>
      </c>
      <c r="P2485" s="3">
        <v>40</v>
      </c>
      <c r="Q2485" s="3">
        <f t="shared" si="263"/>
        <v>400</v>
      </c>
      <c r="R2485" s="3" t="str">
        <f t="shared" si="264"/>
        <v>ITA-zan S.R.L.-40</v>
      </c>
      <c r="S2485" s="3" t="str">
        <f t="shared" si="265"/>
        <v>228</v>
      </c>
    </row>
    <row r="2486" spans="1:19" ht="12.75" customHeight="1" x14ac:dyDescent="0.3">
      <c r="A2486" s="2">
        <v>2491</v>
      </c>
      <c r="B2486" s="2" t="s">
        <v>1182</v>
      </c>
      <c r="C2486" s="8" t="s">
        <v>8</v>
      </c>
      <c r="D2486" s="2" t="s">
        <v>33</v>
      </c>
      <c r="E2486" s="7" t="s">
        <v>10</v>
      </c>
      <c r="F2486" s="2">
        <v>0</v>
      </c>
      <c r="G2486" s="3">
        <v>21</v>
      </c>
      <c r="H2486" s="3" t="s">
        <v>10</v>
      </c>
      <c r="J2486" s="2">
        <v>2491</v>
      </c>
      <c r="K2486" s="2" t="str">
        <f t="shared" si="259"/>
        <v>N4871582</v>
      </c>
      <c r="L2486" s="2" t="str">
        <f t="shared" si="260"/>
        <v>ITA</v>
      </c>
      <c r="M2486" s="2" t="str">
        <f t="shared" si="261"/>
        <v>zan VETRI</v>
      </c>
      <c r="N2486" s="2" t="str">
        <f t="shared" si="262"/>
        <v>terminato</v>
      </c>
      <c r="O2486" s="2">
        <v>0</v>
      </c>
      <c r="P2486" s="3">
        <v>21</v>
      </c>
      <c r="Q2486" s="3" t="str">
        <f t="shared" si="263"/>
        <v/>
      </c>
      <c r="R2486" s="3" t="str">
        <f t="shared" si="264"/>
        <v>ITA-zan VETRI-21</v>
      </c>
      <c r="S2486" s="3" t="str">
        <f t="shared" si="265"/>
        <v>871</v>
      </c>
    </row>
    <row r="2487" spans="1:19" ht="12.75" customHeight="1" x14ac:dyDescent="0.3">
      <c r="A2487" s="2">
        <v>2492</v>
      </c>
      <c r="B2487" s="2" t="s">
        <v>1182</v>
      </c>
      <c r="C2487" s="8" t="s">
        <v>8</v>
      </c>
      <c r="D2487" s="2" t="s">
        <v>33</v>
      </c>
      <c r="F2487" s="2">
        <v>10</v>
      </c>
      <c r="G2487" s="3">
        <v>22</v>
      </c>
      <c r="H2487" s="3" t="str">
        <f>IF(E2487="","non terminato","terminato")</f>
        <v>non terminato</v>
      </c>
      <c r="J2487" s="2">
        <v>2492</v>
      </c>
      <c r="K2487" s="2" t="str">
        <f t="shared" si="259"/>
        <v>N4871582</v>
      </c>
      <c r="L2487" s="2" t="str">
        <f t="shared" si="260"/>
        <v>ITA</v>
      </c>
      <c r="M2487" s="2" t="str">
        <f t="shared" si="261"/>
        <v>zan VETRI</v>
      </c>
      <c r="N2487" s="2" t="str">
        <f t="shared" si="262"/>
        <v/>
      </c>
      <c r="O2487" s="2">
        <v>10</v>
      </c>
      <c r="P2487" s="3">
        <v>22</v>
      </c>
      <c r="Q2487" s="3">
        <f t="shared" si="263"/>
        <v>220</v>
      </c>
      <c r="R2487" s="3" t="str">
        <f t="shared" si="264"/>
        <v>ITA-zan VETRI-22</v>
      </c>
      <c r="S2487" s="3" t="str">
        <f t="shared" si="265"/>
        <v>871</v>
      </c>
    </row>
    <row r="2488" spans="1:19" ht="12.75" customHeight="1" x14ac:dyDescent="0.3">
      <c r="A2488" s="2">
        <v>2493</v>
      </c>
      <c r="B2488" s="2" t="s">
        <v>1182</v>
      </c>
      <c r="C2488" s="8" t="s">
        <v>8</v>
      </c>
      <c r="D2488" s="2" t="s">
        <v>33</v>
      </c>
      <c r="F2488" s="2">
        <v>30</v>
      </c>
      <c r="G2488" s="3">
        <v>17</v>
      </c>
      <c r="H2488" s="3" t="str">
        <f>IF(E2488="","non terminato","terminato")</f>
        <v>non terminato</v>
      </c>
      <c r="J2488" s="2">
        <v>2493</v>
      </c>
      <c r="K2488" s="2" t="str">
        <f t="shared" si="259"/>
        <v>N4871582</v>
      </c>
      <c r="L2488" s="2" t="str">
        <f t="shared" si="260"/>
        <v>ITA</v>
      </c>
      <c r="M2488" s="2" t="str">
        <f t="shared" si="261"/>
        <v>zan VETRI</v>
      </c>
      <c r="N2488" s="2" t="str">
        <f t="shared" si="262"/>
        <v/>
      </c>
      <c r="O2488" s="2">
        <v>30</v>
      </c>
      <c r="P2488" s="3">
        <v>17</v>
      </c>
      <c r="Q2488" s="3">
        <f t="shared" si="263"/>
        <v>510</v>
      </c>
      <c r="R2488" s="3" t="str">
        <f t="shared" si="264"/>
        <v>ITA-zan VETRI-17</v>
      </c>
      <c r="S2488" s="3" t="str">
        <f t="shared" si="265"/>
        <v>871</v>
      </c>
    </row>
    <row r="2489" spans="1:19" ht="12.75" customHeight="1" x14ac:dyDescent="0.3">
      <c r="A2489" s="2">
        <v>2494</v>
      </c>
      <c r="B2489" s="2" t="s">
        <v>1183</v>
      </c>
      <c r="C2489" s="8" t="s">
        <v>8</v>
      </c>
      <c r="D2489" s="2" t="s">
        <v>72</v>
      </c>
      <c r="E2489" s="7" t="s">
        <v>10</v>
      </c>
      <c r="F2489" s="2">
        <v>0</v>
      </c>
      <c r="G2489" s="3">
        <v>32</v>
      </c>
      <c r="H2489" s="3" t="s">
        <v>10</v>
      </c>
      <c r="J2489" s="2">
        <v>2494</v>
      </c>
      <c r="K2489" s="2" t="str">
        <f t="shared" si="259"/>
        <v>M1024521</v>
      </c>
      <c r="L2489" s="2" t="str">
        <f t="shared" si="260"/>
        <v>ITA</v>
      </c>
      <c r="M2489" s="2" t="str">
        <f t="shared" si="261"/>
        <v>lollo SRL</v>
      </c>
      <c r="N2489" s="2" t="str">
        <f t="shared" si="262"/>
        <v>terminato</v>
      </c>
      <c r="O2489" s="2">
        <v>0</v>
      </c>
      <c r="P2489" s="3">
        <v>32</v>
      </c>
      <c r="Q2489" s="3" t="str">
        <f t="shared" si="263"/>
        <v/>
      </c>
      <c r="R2489" s="3" t="str">
        <f t="shared" si="264"/>
        <v>ITA-lollo SRL-32</v>
      </c>
      <c r="S2489" s="3" t="str">
        <f t="shared" si="265"/>
        <v>024</v>
      </c>
    </row>
    <row r="2490" spans="1:19" ht="12.75" customHeight="1" x14ac:dyDescent="0.3">
      <c r="A2490" s="2">
        <v>2495</v>
      </c>
      <c r="B2490" s="2" t="s">
        <v>1184</v>
      </c>
      <c r="C2490" s="8" t="s">
        <v>8</v>
      </c>
      <c r="D2490" s="2" t="s">
        <v>9</v>
      </c>
      <c r="E2490" s="7" t="s">
        <v>10</v>
      </c>
      <c r="F2490" s="2">
        <v>0</v>
      </c>
      <c r="G2490" s="3">
        <v>33</v>
      </c>
      <c r="H2490" s="3" t="s">
        <v>10</v>
      </c>
      <c r="J2490" s="2">
        <v>2495</v>
      </c>
      <c r="K2490" s="2" t="str">
        <f t="shared" si="259"/>
        <v>E3579863</v>
      </c>
      <c r="L2490" s="2" t="str">
        <f t="shared" si="260"/>
        <v>ITA</v>
      </c>
      <c r="M2490" s="2" t="str">
        <f t="shared" si="261"/>
        <v>SG</v>
      </c>
      <c r="N2490" s="2" t="str">
        <f t="shared" si="262"/>
        <v>terminato</v>
      </c>
      <c r="O2490" s="2">
        <v>0</v>
      </c>
      <c r="P2490" s="3">
        <v>33</v>
      </c>
      <c r="Q2490" s="3" t="str">
        <f t="shared" si="263"/>
        <v/>
      </c>
      <c r="R2490" s="3" t="str">
        <f t="shared" si="264"/>
        <v>ITA-SG-33</v>
      </c>
      <c r="S2490" s="3" t="str">
        <f t="shared" si="265"/>
        <v>579</v>
      </c>
    </row>
    <row r="2491" spans="1:19" ht="12.75" customHeight="1" x14ac:dyDescent="0.3">
      <c r="A2491" s="2">
        <v>2496</v>
      </c>
      <c r="B2491" s="2" t="s">
        <v>1185</v>
      </c>
      <c r="C2491" s="2" t="s">
        <v>13</v>
      </c>
      <c r="D2491" s="2" t="s">
        <v>12</v>
      </c>
      <c r="E2491" s="7" t="s">
        <v>10</v>
      </c>
      <c r="F2491" s="2">
        <v>0</v>
      </c>
      <c r="G2491" s="3">
        <v>17</v>
      </c>
      <c r="H2491" s="3" t="s">
        <v>10</v>
      </c>
      <c r="J2491" s="2">
        <v>2496</v>
      </c>
      <c r="K2491" s="2" t="str">
        <f t="shared" si="259"/>
        <v>A8711356</v>
      </c>
      <c r="L2491" s="2" t="str">
        <f t="shared" si="260"/>
        <v>EGY</v>
      </c>
      <c r="M2491" s="2" t="str">
        <f t="shared" si="261"/>
        <v>ccc order</v>
      </c>
      <c r="N2491" s="2" t="str">
        <f t="shared" si="262"/>
        <v>terminato</v>
      </c>
      <c r="O2491" s="2">
        <v>0</v>
      </c>
      <c r="P2491" s="3">
        <v>17</v>
      </c>
      <c r="Q2491" s="3" t="str">
        <f t="shared" si="263"/>
        <v/>
      </c>
      <c r="R2491" s="3" t="str">
        <f t="shared" si="264"/>
        <v>EGY-ccc order-17</v>
      </c>
      <c r="S2491" s="3" t="str">
        <f t="shared" si="265"/>
        <v>711</v>
      </c>
    </row>
    <row r="2492" spans="1:19" ht="12.75" customHeight="1" x14ac:dyDescent="0.3">
      <c r="A2492" s="2">
        <v>2497</v>
      </c>
      <c r="B2492" s="2" t="s">
        <v>1185</v>
      </c>
      <c r="C2492" s="2" t="s">
        <v>13</v>
      </c>
      <c r="D2492" s="2" t="s">
        <v>12</v>
      </c>
      <c r="F2492" s="2">
        <v>10</v>
      </c>
      <c r="G2492" s="3">
        <v>19</v>
      </c>
      <c r="H2492" s="3" t="str">
        <f>IF(E2492="","non terminato","terminato")</f>
        <v>non terminato</v>
      </c>
      <c r="J2492" s="2">
        <v>2497</v>
      </c>
      <c r="K2492" s="2" t="str">
        <f t="shared" si="259"/>
        <v>A8711356</v>
      </c>
      <c r="L2492" s="2" t="str">
        <f t="shared" si="260"/>
        <v>EGY</v>
      </c>
      <c r="M2492" s="2" t="str">
        <f t="shared" si="261"/>
        <v>ccc order</v>
      </c>
      <c r="N2492" s="2" t="str">
        <f t="shared" si="262"/>
        <v/>
      </c>
      <c r="O2492" s="2">
        <v>10</v>
      </c>
      <c r="P2492" s="3">
        <v>19</v>
      </c>
      <c r="Q2492" s="3">
        <f t="shared" si="263"/>
        <v>190</v>
      </c>
      <c r="R2492" s="3" t="str">
        <f t="shared" si="264"/>
        <v>EGY-ccc order-19</v>
      </c>
      <c r="S2492" s="3" t="str">
        <f t="shared" si="265"/>
        <v>711</v>
      </c>
    </row>
    <row r="2493" spans="1:19" ht="12.75" customHeight="1" x14ac:dyDescent="0.3">
      <c r="A2493" s="2">
        <v>2498</v>
      </c>
      <c r="B2493" s="2" t="s">
        <v>1185</v>
      </c>
      <c r="C2493" s="2" t="s">
        <v>13</v>
      </c>
      <c r="D2493" s="2" t="s">
        <v>12</v>
      </c>
      <c r="F2493" s="2">
        <v>30</v>
      </c>
      <c r="G2493" s="3">
        <v>22</v>
      </c>
      <c r="H2493" s="3" t="str">
        <f>IF(E2493="","non terminato","terminato")</f>
        <v>non terminato</v>
      </c>
      <c r="J2493" s="2">
        <v>2498</v>
      </c>
      <c r="K2493" s="2" t="str">
        <f t="shared" si="259"/>
        <v>A8711356</v>
      </c>
      <c r="L2493" s="2" t="str">
        <f t="shared" si="260"/>
        <v>EGY</v>
      </c>
      <c r="M2493" s="2" t="str">
        <f t="shared" si="261"/>
        <v>ccc order</v>
      </c>
      <c r="N2493" s="2" t="str">
        <f t="shared" si="262"/>
        <v/>
      </c>
      <c r="O2493" s="2">
        <v>30</v>
      </c>
      <c r="P2493" s="3">
        <v>22</v>
      </c>
      <c r="Q2493" s="3">
        <f t="shared" si="263"/>
        <v>660</v>
      </c>
      <c r="R2493" s="3" t="str">
        <f t="shared" si="264"/>
        <v>EGY-ccc order-22</v>
      </c>
      <c r="S2493" s="3" t="str">
        <f t="shared" si="265"/>
        <v>711</v>
      </c>
    </row>
    <row r="2494" spans="1:19" ht="12.75" customHeight="1" x14ac:dyDescent="0.3">
      <c r="A2494" s="2">
        <v>2499</v>
      </c>
      <c r="B2494" s="2" t="s">
        <v>1186</v>
      </c>
      <c r="C2494" s="8" t="s">
        <v>8</v>
      </c>
      <c r="D2494" s="2" t="s">
        <v>9</v>
      </c>
      <c r="E2494" s="7" t="s">
        <v>10</v>
      </c>
      <c r="F2494" s="2">
        <v>0</v>
      </c>
      <c r="G2494" s="3">
        <v>16</v>
      </c>
      <c r="H2494" s="3" t="s">
        <v>10</v>
      </c>
      <c r="J2494" s="2">
        <v>2499</v>
      </c>
      <c r="K2494" s="2" t="str">
        <f t="shared" si="259"/>
        <v>M3644047</v>
      </c>
      <c r="L2494" s="2" t="str">
        <f t="shared" si="260"/>
        <v>ITA</v>
      </c>
      <c r="M2494" s="2" t="str">
        <f t="shared" si="261"/>
        <v>SG</v>
      </c>
      <c r="N2494" s="2" t="str">
        <f t="shared" si="262"/>
        <v>terminato</v>
      </c>
      <c r="O2494" s="2">
        <v>0</v>
      </c>
      <c r="P2494" s="3">
        <v>16</v>
      </c>
      <c r="Q2494" s="3" t="str">
        <f t="shared" si="263"/>
        <v/>
      </c>
      <c r="R2494" s="3" t="str">
        <f t="shared" si="264"/>
        <v>ITA-SG-16</v>
      </c>
      <c r="S2494" s="3" t="str">
        <f t="shared" si="265"/>
        <v>644</v>
      </c>
    </row>
    <row r="2495" spans="1:19" ht="12.75" customHeight="1" x14ac:dyDescent="0.3">
      <c r="A2495" s="2">
        <v>2500</v>
      </c>
      <c r="B2495" s="2" t="s">
        <v>1186</v>
      </c>
      <c r="C2495" s="8" t="s">
        <v>8</v>
      </c>
      <c r="D2495" s="2" t="s">
        <v>9</v>
      </c>
      <c r="F2495" s="2">
        <v>30</v>
      </c>
      <c r="G2495" s="3">
        <v>30</v>
      </c>
      <c r="H2495" s="3" t="str">
        <f>IF(E2495="","non terminato","terminato")</f>
        <v>non terminato</v>
      </c>
      <c r="J2495" s="2">
        <v>2500</v>
      </c>
      <c r="K2495" s="2" t="str">
        <f t="shared" si="259"/>
        <v>M3644047</v>
      </c>
      <c r="L2495" s="2" t="str">
        <f t="shared" si="260"/>
        <v>ITA</v>
      </c>
      <c r="M2495" s="2" t="str">
        <f t="shared" si="261"/>
        <v>SG</v>
      </c>
      <c r="N2495" s="2" t="str">
        <f t="shared" si="262"/>
        <v/>
      </c>
      <c r="O2495" s="2">
        <v>30</v>
      </c>
      <c r="P2495" s="3">
        <v>30</v>
      </c>
      <c r="Q2495" s="3">
        <f t="shared" si="263"/>
        <v>900</v>
      </c>
      <c r="R2495" s="3" t="str">
        <f t="shared" si="264"/>
        <v>ITA-SG-30</v>
      </c>
      <c r="S2495" s="3" t="str">
        <f t="shared" si="265"/>
        <v>644</v>
      </c>
    </row>
    <row r="2496" spans="1:19" ht="12.75" customHeight="1" x14ac:dyDescent="0.3">
      <c r="A2496" s="2">
        <v>2501</v>
      </c>
      <c r="B2496" s="2" t="s">
        <v>1186</v>
      </c>
      <c r="C2496" s="8" t="s">
        <v>8</v>
      </c>
      <c r="D2496" s="2" t="s">
        <v>9</v>
      </c>
      <c r="F2496" s="2">
        <v>10</v>
      </c>
      <c r="G2496" s="3">
        <v>29</v>
      </c>
      <c r="H2496" s="3" t="str">
        <f>IF(E2496="","non terminato","terminato")</f>
        <v>non terminato</v>
      </c>
      <c r="J2496" s="2">
        <v>2501</v>
      </c>
      <c r="K2496" s="2" t="str">
        <f t="shared" si="259"/>
        <v>M3644047</v>
      </c>
      <c r="L2496" s="2" t="str">
        <f t="shared" si="260"/>
        <v>ITA</v>
      </c>
      <c r="M2496" s="2" t="str">
        <f t="shared" si="261"/>
        <v>SG</v>
      </c>
      <c r="N2496" s="2" t="str">
        <f t="shared" si="262"/>
        <v/>
      </c>
      <c r="O2496" s="2">
        <v>10</v>
      </c>
      <c r="P2496" s="3">
        <v>29</v>
      </c>
      <c r="Q2496" s="3">
        <f t="shared" si="263"/>
        <v>290</v>
      </c>
      <c r="R2496" s="3" t="str">
        <f t="shared" si="264"/>
        <v>ITA-SG-29</v>
      </c>
      <c r="S2496" s="3" t="str">
        <f t="shared" si="265"/>
        <v>644</v>
      </c>
    </row>
    <row r="2497" spans="1:19" ht="12.75" customHeight="1" x14ac:dyDescent="0.3">
      <c r="A2497" s="2">
        <v>2502</v>
      </c>
      <c r="B2497" s="2" t="s">
        <v>1187</v>
      </c>
      <c r="C2497" s="8" t="s">
        <v>8</v>
      </c>
      <c r="D2497" s="2" t="s">
        <v>9</v>
      </c>
      <c r="F2497" s="2">
        <v>10</v>
      </c>
      <c r="G2497" s="3">
        <v>18</v>
      </c>
      <c r="H2497" s="3" t="str">
        <f>IF(E2497="","non terminato","terminato")</f>
        <v>non terminato</v>
      </c>
      <c r="J2497" s="2">
        <v>2502</v>
      </c>
      <c r="K2497" s="2" t="str">
        <f t="shared" si="259"/>
        <v>D6089916</v>
      </c>
      <c r="L2497" s="2" t="str">
        <f t="shared" si="260"/>
        <v>ITA</v>
      </c>
      <c r="M2497" s="2" t="str">
        <f t="shared" si="261"/>
        <v>SG</v>
      </c>
      <c r="N2497" s="2" t="str">
        <f t="shared" si="262"/>
        <v/>
      </c>
      <c r="O2497" s="2">
        <v>10</v>
      </c>
      <c r="P2497" s="3">
        <v>18</v>
      </c>
      <c r="Q2497" s="3">
        <f t="shared" si="263"/>
        <v>180</v>
      </c>
      <c r="R2497" s="3" t="str">
        <f t="shared" si="264"/>
        <v>ITA-SG-18</v>
      </c>
      <c r="S2497" s="3" t="str">
        <f t="shared" si="265"/>
        <v>089</v>
      </c>
    </row>
    <row r="2498" spans="1:19" ht="12.75" customHeight="1" x14ac:dyDescent="0.3">
      <c r="A2498" s="2">
        <v>2503</v>
      </c>
      <c r="B2498" s="2" t="s">
        <v>1187</v>
      </c>
      <c r="C2498" s="8" t="s">
        <v>8</v>
      </c>
      <c r="D2498" s="2" t="s">
        <v>9</v>
      </c>
      <c r="E2498" s="7" t="s">
        <v>10</v>
      </c>
      <c r="F2498" s="2">
        <v>0</v>
      </c>
      <c r="G2498" s="3">
        <v>38</v>
      </c>
      <c r="H2498" s="3" t="s">
        <v>10</v>
      </c>
      <c r="J2498" s="2">
        <v>2503</v>
      </c>
      <c r="K2498" s="2" t="str">
        <f t="shared" ref="K2498:K2561" si="266">TRIM(B2498)</f>
        <v>D6089916</v>
      </c>
      <c r="L2498" s="2" t="str">
        <f t="shared" ref="L2498:L2561" si="267">TRIM(C2498)</f>
        <v>ITA</v>
      </c>
      <c r="M2498" s="2" t="str">
        <f t="shared" ref="M2498:M2561" si="268">TRIM(D2498)</f>
        <v>SG</v>
      </c>
      <c r="N2498" s="2" t="str">
        <f t="shared" ref="N2498:N2561" si="269">TRIM(E2498)</f>
        <v>terminato</v>
      </c>
      <c r="O2498" s="2">
        <v>0</v>
      </c>
      <c r="P2498" s="3">
        <v>38</v>
      </c>
      <c r="Q2498" s="3" t="str">
        <f t="shared" si="263"/>
        <v/>
      </c>
      <c r="R2498" s="3" t="str">
        <f t="shared" si="264"/>
        <v>ITA-SG-38</v>
      </c>
      <c r="S2498" s="3" t="str">
        <f t="shared" si="265"/>
        <v>089</v>
      </c>
    </row>
    <row r="2499" spans="1:19" ht="12.75" customHeight="1" x14ac:dyDescent="0.3">
      <c r="A2499" s="2">
        <v>2504</v>
      </c>
      <c r="B2499" s="2" t="s">
        <v>1188</v>
      </c>
      <c r="C2499" s="2" t="s">
        <v>27</v>
      </c>
      <c r="D2499" s="2" t="s">
        <v>33</v>
      </c>
      <c r="E2499" s="7" t="s">
        <v>10</v>
      </c>
      <c r="F2499" s="2">
        <v>0</v>
      </c>
      <c r="G2499" s="3">
        <v>29</v>
      </c>
      <c r="H2499" s="3" t="s">
        <v>10</v>
      </c>
      <c r="J2499" s="2">
        <v>2504</v>
      </c>
      <c r="K2499" s="2" t="str">
        <f t="shared" si="266"/>
        <v>I2756894</v>
      </c>
      <c r="L2499" s="2" t="str">
        <f t="shared" si="267"/>
        <v>NON PRESENTE</v>
      </c>
      <c r="M2499" s="2" t="str">
        <f t="shared" si="268"/>
        <v>zan VETRI</v>
      </c>
      <c r="N2499" s="2" t="str">
        <f t="shared" si="269"/>
        <v>terminato</v>
      </c>
      <c r="O2499" s="2">
        <v>0</v>
      </c>
      <c r="P2499" s="3">
        <v>29</v>
      </c>
      <c r="Q2499" s="3" t="str">
        <f t="shared" ref="Q2499:Q2562" si="270">IF(F2499=0,"",F2499*G2499)</f>
        <v/>
      </c>
      <c r="R2499" s="3" t="str">
        <f t="shared" ref="R2499:R2562" si="271">_xlfn.CONCAT(C2499,"-",D2499,"-",G2499)</f>
        <v>NON PRESENTE-zan VETRI-29</v>
      </c>
      <c r="S2499" s="3" t="str">
        <f t="shared" ref="S2499:S2562" si="272">MID(B2499,3,3)</f>
        <v>756</v>
      </c>
    </row>
    <row r="2500" spans="1:19" ht="12.75" customHeight="1" x14ac:dyDescent="0.3">
      <c r="A2500" s="2">
        <v>2505</v>
      </c>
      <c r="B2500" s="2" t="s">
        <v>1189</v>
      </c>
      <c r="C2500" s="8" t="s">
        <v>8</v>
      </c>
      <c r="D2500" s="2" t="s">
        <v>9</v>
      </c>
      <c r="F2500" s="2">
        <v>10</v>
      </c>
      <c r="G2500" s="3">
        <v>16</v>
      </c>
      <c r="H2500" s="3" t="str">
        <f>IF(E2500="","non terminato","terminato")</f>
        <v>non terminato</v>
      </c>
      <c r="J2500" s="2">
        <v>2505</v>
      </c>
      <c r="K2500" s="2" t="str">
        <f t="shared" si="266"/>
        <v>F1972141</v>
      </c>
      <c r="L2500" s="2" t="str">
        <f t="shared" si="267"/>
        <v>ITA</v>
      </c>
      <c r="M2500" s="2" t="str">
        <f t="shared" si="268"/>
        <v>SG</v>
      </c>
      <c r="N2500" s="2" t="str">
        <f t="shared" si="269"/>
        <v/>
      </c>
      <c r="O2500" s="2">
        <v>10</v>
      </c>
      <c r="P2500" s="3">
        <v>16</v>
      </c>
      <c r="Q2500" s="3">
        <f t="shared" si="270"/>
        <v>160</v>
      </c>
      <c r="R2500" s="3" t="str">
        <f t="shared" si="271"/>
        <v>ITA-SG-16</v>
      </c>
      <c r="S2500" s="3" t="str">
        <f t="shared" si="272"/>
        <v>972</v>
      </c>
    </row>
    <row r="2501" spans="1:19" ht="12.75" customHeight="1" x14ac:dyDescent="0.3">
      <c r="A2501" s="2">
        <v>2506</v>
      </c>
      <c r="B2501" s="2" t="s">
        <v>1189</v>
      </c>
      <c r="C2501" s="8" t="s">
        <v>8</v>
      </c>
      <c r="D2501" s="2" t="s">
        <v>9</v>
      </c>
      <c r="E2501" s="7" t="s">
        <v>10</v>
      </c>
      <c r="F2501" s="2">
        <v>0</v>
      </c>
      <c r="G2501" s="3">
        <v>35</v>
      </c>
      <c r="H2501" s="3" t="s">
        <v>10</v>
      </c>
      <c r="J2501" s="2">
        <v>2506</v>
      </c>
      <c r="K2501" s="2" t="str">
        <f t="shared" si="266"/>
        <v>F1972141</v>
      </c>
      <c r="L2501" s="2" t="str">
        <f t="shared" si="267"/>
        <v>ITA</v>
      </c>
      <c r="M2501" s="2" t="str">
        <f t="shared" si="268"/>
        <v>SG</v>
      </c>
      <c r="N2501" s="2" t="str">
        <f t="shared" si="269"/>
        <v>terminato</v>
      </c>
      <c r="O2501" s="2">
        <v>0</v>
      </c>
      <c r="P2501" s="3">
        <v>35</v>
      </c>
      <c r="Q2501" s="3" t="str">
        <f t="shared" si="270"/>
        <v/>
      </c>
      <c r="R2501" s="3" t="str">
        <f t="shared" si="271"/>
        <v>ITA-SG-35</v>
      </c>
      <c r="S2501" s="3" t="str">
        <f t="shared" si="272"/>
        <v>972</v>
      </c>
    </row>
    <row r="2502" spans="1:19" ht="12.75" customHeight="1" x14ac:dyDescent="0.3">
      <c r="A2502" s="2">
        <v>2507</v>
      </c>
      <c r="B2502" s="2" t="s">
        <v>1190</v>
      </c>
      <c r="C2502" s="8" t="s">
        <v>8</v>
      </c>
      <c r="D2502" s="2" t="s">
        <v>44</v>
      </c>
      <c r="E2502" s="7" t="s">
        <v>10</v>
      </c>
      <c r="F2502" s="2">
        <v>0</v>
      </c>
      <c r="G2502" s="3">
        <v>11</v>
      </c>
      <c r="H2502" s="3" t="s">
        <v>10</v>
      </c>
      <c r="J2502" s="2">
        <v>2507</v>
      </c>
      <c r="K2502" s="2" t="str">
        <f t="shared" si="266"/>
        <v>A4811540</v>
      </c>
      <c r="L2502" s="2" t="str">
        <f t="shared" si="267"/>
        <v>ITA</v>
      </c>
      <c r="M2502" s="2" t="str">
        <f t="shared" si="268"/>
        <v>zan pin SPA</v>
      </c>
      <c r="N2502" s="2" t="str">
        <f t="shared" si="269"/>
        <v>terminato</v>
      </c>
      <c r="O2502" s="2">
        <v>0</v>
      </c>
      <c r="P2502" s="3">
        <v>11</v>
      </c>
      <c r="Q2502" s="3" t="str">
        <f t="shared" si="270"/>
        <v/>
      </c>
      <c r="R2502" s="3" t="str">
        <f t="shared" si="271"/>
        <v>ITA-zan pin SPA-11</v>
      </c>
      <c r="S2502" s="3" t="str">
        <f t="shared" si="272"/>
        <v>811</v>
      </c>
    </row>
    <row r="2503" spans="1:19" ht="12.75" customHeight="1" x14ac:dyDescent="0.3">
      <c r="A2503" s="2">
        <v>2508</v>
      </c>
      <c r="B2503" s="2" t="s">
        <v>1191</v>
      </c>
      <c r="C2503" s="8" t="s">
        <v>8</v>
      </c>
      <c r="D2503" s="2" t="s">
        <v>33</v>
      </c>
      <c r="E2503" s="7" t="s">
        <v>10</v>
      </c>
      <c r="F2503" s="2">
        <v>0</v>
      </c>
      <c r="G2503" s="3">
        <v>38</v>
      </c>
      <c r="H2503" s="3" t="s">
        <v>10</v>
      </c>
      <c r="J2503" s="2">
        <v>2508</v>
      </c>
      <c r="K2503" s="2" t="str">
        <f t="shared" si="266"/>
        <v>M1488066</v>
      </c>
      <c r="L2503" s="2" t="str">
        <f t="shared" si="267"/>
        <v>ITA</v>
      </c>
      <c r="M2503" s="2" t="str">
        <f t="shared" si="268"/>
        <v>zan VETRI</v>
      </c>
      <c r="N2503" s="2" t="str">
        <f t="shared" si="269"/>
        <v>terminato</v>
      </c>
      <c r="O2503" s="2">
        <v>0</v>
      </c>
      <c r="P2503" s="3">
        <v>38</v>
      </c>
      <c r="Q2503" s="3" t="str">
        <f t="shared" si="270"/>
        <v/>
      </c>
      <c r="R2503" s="3" t="str">
        <f t="shared" si="271"/>
        <v>ITA-zan VETRI-38</v>
      </c>
      <c r="S2503" s="3" t="str">
        <f t="shared" si="272"/>
        <v>488</v>
      </c>
    </row>
    <row r="2504" spans="1:19" ht="12.75" customHeight="1" x14ac:dyDescent="0.3">
      <c r="A2504" s="2">
        <v>2509</v>
      </c>
      <c r="B2504" s="2" t="s">
        <v>1192</v>
      </c>
      <c r="C2504" s="8" t="s">
        <v>8</v>
      </c>
      <c r="D2504" s="2" t="s">
        <v>91</v>
      </c>
      <c r="F2504" s="2">
        <v>10</v>
      </c>
      <c r="G2504" s="3">
        <v>12</v>
      </c>
      <c r="H2504" s="3" t="str">
        <f>IF(E2504="","non terminato","terminato")</f>
        <v>non terminato</v>
      </c>
      <c r="J2504" s="2">
        <v>2509</v>
      </c>
      <c r="K2504" s="2" t="str">
        <f t="shared" si="266"/>
        <v>P2937700</v>
      </c>
      <c r="L2504" s="2" t="str">
        <f t="shared" si="267"/>
        <v>ITA</v>
      </c>
      <c r="M2504" s="2" t="str">
        <f t="shared" si="268"/>
        <v>SG palla S.R.L.</v>
      </c>
      <c r="N2504" s="2" t="str">
        <f t="shared" si="269"/>
        <v/>
      </c>
      <c r="O2504" s="2">
        <v>10</v>
      </c>
      <c r="P2504" s="3">
        <v>12</v>
      </c>
      <c r="Q2504" s="3">
        <f t="shared" si="270"/>
        <v>120</v>
      </c>
      <c r="R2504" s="3" t="str">
        <f t="shared" si="271"/>
        <v>ITA-SG palla S.R.L.-12</v>
      </c>
      <c r="S2504" s="3" t="str">
        <f t="shared" si="272"/>
        <v>937</v>
      </c>
    </row>
    <row r="2505" spans="1:19" ht="12.75" customHeight="1" x14ac:dyDescent="0.3">
      <c r="A2505" s="2">
        <v>2510</v>
      </c>
      <c r="B2505" s="2" t="s">
        <v>1192</v>
      </c>
      <c r="C2505" s="8" t="s">
        <v>8</v>
      </c>
      <c r="D2505" s="2" t="s">
        <v>91</v>
      </c>
      <c r="F2505" s="2">
        <v>30</v>
      </c>
      <c r="G2505" s="3">
        <v>30</v>
      </c>
      <c r="H2505" s="3" t="str">
        <f>IF(E2505="","non terminato","terminato")</f>
        <v>non terminato</v>
      </c>
      <c r="J2505" s="2">
        <v>2510</v>
      </c>
      <c r="K2505" s="2" t="str">
        <f t="shared" si="266"/>
        <v>P2937700</v>
      </c>
      <c r="L2505" s="2" t="str">
        <f t="shared" si="267"/>
        <v>ITA</v>
      </c>
      <c r="M2505" s="2" t="str">
        <f t="shared" si="268"/>
        <v>SG palla S.R.L.</v>
      </c>
      <c r="N2505" s="2" t="str">
        <f t="shared" si="269"/>
        <v/>
      </c>
      <c r="O2505" s="2">
        <v>30</v>
      </c>
      <c r="P2505" s="3">
        <v>30</v>
      </c>
      <c r="Q2505" s="3">
        <f t="shared" si="270"/>
        <v>900</v>
      </c>
      <c r="R2505" s="3" t="str">
        <f t="shared" si="271"/>
        <v>ITA-SG palla S.R.L.-30</v>
      </c>
      <c r="S2505" s="3" t="str">
        <f t="shared" si="272"/>
        <v>937</v>
      </c>
    </row>
    <row r="2506" spans="1:19" ht="12.75" customHeight="1" x14ac:dyDescent="0.3">
      <c r="A2506" s="2">
        <v>2511</v>
      </c>
      <c r="B2506" s="2" t="s">
        <v>1192</v>
      </c>
      <c r="C2506" s="8" t="s">
        <v>8</v>
      </c>
      <c r="D2506" s="2" t="s">
        <v>91</v>
      </c>
      <c r="E2506" s="7" t="s">
        <v>10</v>
      </c>
      <c r="F2506" s="2">
        <v>0</v>
      </c>
      <c r="G2506" s="3">
        <v>30</v>
      </c>
      <c r="H2506" s="3" t="s">
        <v>10</v>
      </c>
      <c r="J2506" s="2">
        <v>2511</v>
      </c>
      <c r="K2506" s="2" t="str">
        <f t="shared" si="266"/>
        <v>P2937700</v>
      </c>
      <c r="L2506" s="2" t="str">
        <f t="shared" si="267"/>
        <v>ITA</v>
      </c>
      <c r="M2506" s="2" t="str">
        <f t="shared" si="268"/>
        <v>SG palla S.R.L.</v>
      </c>
      <c r="N2506" s="2" t="str">
        <f t="shared" si="269"/>
        <v>terminato</v>
      </c>
      <c r="O2506" s="2">
        <v>0</v>
      </c>
      <c r="P2506" s="3">
        <v>30</v>
      </c>
      <c r="Q2506" s="3" t="str">
        <f t="shared" si="270"/>
        <v/>
      </c>
      <c r="R2506" s="3" t="str">
        <f t="shared" si="271"/>
        <v>ITA-SG palla S.R.L.-30</v>
      </c>
      <c r="S2506" s="3" t="str">
        <f t="shared" si="272"/>
        <v>937</v>
      </c>
    </row>
    <row r="2507" spans="1:19" ht="12.75" customHeight="1" x14ac:dyDescent="0.3">
      <c r="A2507" s="2">
        <v>2512</v>
      </c>
      <c r="B2507" s="2" t="s">
        <v>1193</v>
      </c>
      <c r="C2507" s="8" t="s">
        <v>8</v>
      </c>
      <c r="D2507" s="2" t="s">
        <v>94</v>
      </c>
      <c r="E2507" s="7" t="s">
        <v>10</v>
      </c>
      <c r="F2507" s="2">
        <v>0</v>
      </c>
      <c r="G2507" s="3">
        <v>16</v>
      </c>
      <c r="H2507" s="3" t="s">
        <v>10</v>
      </c>
      <c r="J2507" s="2">
        <v>2512</v>
      </c>
      <c r="K2507" s="2" t="str">
        <f t="shared" si="266"/>
        <v>R0599555</v>
      </c>
      <c r="L2507" s="2" t="str">
        <f t="shared" si="267"/>
        <v>ITA</v>
      </c>
      <c r="M2507" s="2" t="str">
        <f t="shared" si="268"/>
        <v>zan SPA</v>
      </c>
      <c r="N2507" s="2" t="str">
        <f t="shared" si="269"/>
        <v>terminato</v>
      </c>
      <c r="O2507" s="2">
        <v>0</v>
      </c>
      <c r="P2507" s="3">
        <v>16</v>
      </c>
      <c r="Q2507" s="3" t="str">
        <f t="shared" si="270"/>
        <v/>
      </c>
      <c r="R2507" s="3" t="str">
        <f t="shared" si="271"/>
        <v>ITA-zan SPA-16</v>
      </c>
      <c r="S2507" s="3" t="str">
        <f t="shared" si="272"/>
        <v>599</v>
      </c>
    </row>
    <row r="2508" spans="1:19" ht="12.75" customHeight="1" x14ac:dyDescent="0.3">
      <c r="A2508" s="2">
        <v>2513</v>
      </c>
      <c r="B2508" s="2" t="s">
        <v>1193</v>
      </c>
      <c r="C2508" s="8" t="s">
        <v>8</v>
      </c>
      <c r="D2508" s="2" t="s">
        <v>94</v>
      </c>
      <c r="F2508" s="2">
        <v>30</v>
      </c>
      <c r="G2508" s="3">
        <v>14</v>
      </c>
      <c r="H2508" s="3" t="str">
        <f>IF(E2508="","non terminato","terminato")</f>
        <v>non terminato</v>
      </c>
      <c r="J2508" s="2">
        <v>2513</v>
      </c>
      <c r="K2508" s="2" t="str">
        <f t="shared" si="266"/>
        <v>R0599555</v>
      </c>
      <c r="L2508" s="2" t="str">
        <f t="shared" si="267"/>
        <v>ITA</v>
      </c>
      <c r="M2508" s="2" t="str">
        <f t="shared" si="268"/>
        <v>zan SPA</v>
      </c>
      <c r="N2508" s="2" t="str">
        <f t="shared" si="269"/>
        <v/>
      </c>
      <c r="O2508" s="2">
        <v>30</v>
      </c>
      <c r="P2508" s="3">
        <v>14</v>
      </c>
      <c r="Q2508" s="3">
        <f t="shared" si="270"/>
        <v>420</v>
      </c>
      <c r="R2508" s="3" t="str">
        <f t="shared" si="271"/>
        <v>ITA-zan SPA-14</v>
      </c>
      <c r="S2508" s="3" t="str">
        <f t="shared" si="272"/>
        <v>599</v>
      </c>
    </row>
    <row r="2509" spans="1:19" ht="12.75" customHeight="1" x14ac:dyDescent="0.3">
      <c r="A2509" s="2">
        <v>2514</v>
      </c>
      <c r="B2509" s="2" t="s">
        <v>1193</v>
      </c>
      <c r="C2509" s="8" t="s">
        <v>8</v>
      </c>
      <c r="D2509" s="2" t="s">
        <v>94</v>
      </c>
      <c r="F2509" s="2">
        <v>10</v>
      </c>
      <c r="G2509" s="3">
        <v>24</v>
      </c>
      <c r="H2509" s="3" t="str">
        <f>IF(E2509="","non terminato","terminato")</f>
        <v>non terminato</v>
      </c>
      <c r="J2509" s="2">
        <v>2514</v>
      </c>
      <c r="K2509" s="2" t="str">
        <f t="shared" si="266"/>
        <v>R0599555</v>
      </c>
      <c r="L2509" s="2" t="str">
        <f t="shared" si="267"/>
        <v>ITA</v>
      </c>
      <c r="M2509" s="2" t="str">
        <f t="shared" si="268"/>
        <v>zan SPA</v>
      </c>
      <c r="N2509" s="2" t="str">
        <f t="shared" si="269"/>
        <v/>
      </c>
      <c r="O2509" s="2">
        <v>10</v>
      </c>
      <c r="P2509" s="3">
        <v>24</v>
      </c>
      <c r="Q2509" s="3">
        <f t="shared" si="270"/>
        <v>240</v>
      </c>
      <c r="R2509" s="3" t="str">
        <f t="shared" si="271"/>
        <v>ITA-zan SPA-24</v>
      </c>
      <c r="S2509" s="3" t="str">
        <f t="shared" si="272"/>
        <v>599</v>
      </c>
    </row>
    <row r="2510" spans="1:19" ht="12.75" customHeight="1" x14ac:dyDescent="0.3">
      <c r="A2510" s="2">
        <v>2515</v>
      </c>
      <c r="B2510" s="2" t="s">
        <v>1194</v>
      </c>
      <c r="C2510" s="8" t="s">
        <v>8</v>
      </c>
      <c r="D2510" s="2" t="s">
        <v>44</v>
      </c>
      <c r="F2510" s="2">
        <v>30</v>
      </c>
      <c r="G2510" s="3">
        <v>20</v>
      </c>
      <c r="H2510" s="3" t="str">
        <f>IF(E2510="","non terminato","terminato")</f>
        <v>non terminato</v>
      </c>
      <c r="J2510" s="2">
        <v>2515</v>
      </c>
      <c r="K2510" s="2" t="str">
        <f t="shared" si="266"/>
        <v>G8110771</v>
      </c>
      <c r="L2510" s="2" t="str">
        <f t="shared" si="267"/>
        <v>ITA</v>
      </c>
      <c r="M2510" s="2" t="str">
        <f t="shared" si="268"/>
        <v>zan pin SPA</v>
      </c>
      <c r="N2510" s="2" t="str">
        <f t="shared" si="269"/>
        <v/>
      </c>
      <c r="O2510" s="2">
        <v>30</v>
      </c>
      <c r="P2510" s="3">
        <v>20</v>
      </c>
      <c r="Q2510" s="3">
        <f t="shared" si="270"/>
        <v>600</v>
      </c>
      <c r="R2510" s="3" t="str">
        <f t="shared" si="271"/>
        <v>ITA-zan pin SPA-20</v>
      </c>
      <c r="S2510" s="3" t="str">
        <f t="shared" si="272"/>
        <v>110</v>
      </c>
    </row>
    <row r="2511" spans="1:19" ht="12.75" customHeight="1" x14ac:dyDescent="0.3">
      <c r="A2511" s="2">
        <v>2516</v>
      </c>
      <c r="B2511" s="2" t="s">
        <v>1194</v>
      </c>
      <c r="C2511" s="8" t="s">
        <v>8</v>
      </c>
      <c r="D2511" s="2" t="s">
        <v>44</v>
      </c>
      <c r="E2511" s="7" t="s">
        <v>10</v>
      </c>
      <c r="F2511" s="2">
        <v>0</v>
      </c>
      <c r="G2511" s="3">
        <v>35</v>
      </c>
      <c r="H2511" s="3" t="s">
        <v>10</v>
      </c>
      <c r="J2511" s="2">
        <v>2516</v>
      </c>
      <c r="K2511" s="2" t="str">
        <f t="shared" si="266"/>
        <v>G8110771</v>
      </c>
      <c r="L2511" s="2" t="str">
        <f t="shared" si="267"/>
        <v>ITA</v>
      </c>
      <c r="M2511" s="2" t="str">
        <f t="shared" si="268"/>
        <v>zan pin SPA</v>
      </c>
      <c r="N2511" s="2" t="str">
        <f t="shared" si="269"/>
        <v>terminato</v>
      </c>
      <c r="O2511" s="2">
        <v>0</v>
      </c>
      <c r="P2511" s="3">
        <v>35</v>
      </c>
      <c r="Q2511" s="3" t="str">
        <f t="shared" si="270"/>
        <v/>
      </c>
      <c r="R2511" s="3" t="str">
        <f t="shared" si="271"/>
        <v>ITA-zan pin SPA-35</v>
      </c>
      <c r="S2511" s="3" t="str">
        <f t="shared" si="272"/>
        <v>110</v>
      </c>
    </row>
    <row r="2512" spans="1:19" ht="12.75" customHeight="1" x14ac:dyDescent="0.3">
      <c r="A2512" s="2">
        <v>2517</v>
      </c>
      <c r="B2512" s="2" t="s">
        <v>1194</v>
      </c>
      <c r="C2512" s="8" t="s">
        <v>8</v>
      </c>
      <c r="D2512" s="2" t="s">
        <v>44</v>
      </c>
      <c r="F2512" s="2">
        <v>10</v>
      </c>
      <c r="G2512" s="3">
        <v>33</v>
      </c>
      <c r="H2512" s="3" t="str">
        <f>IF(E2512="","non terminato","terminato")</f>
        <v>non terminato</v>
      </c>
      <c r="J2512" s="2">
        <v>2517</v>
      </c>
      <c r="K2512" s="2" t="str">
        <f t="shared" si="266"/>
        <v>G8110771</v>
      </c>
      <c r="L2512" s="2" t="str">
        <f t="shared" si="267"/>
        <v>ITA</v>
      </c>
      <c r="M2512" s="2" t="str">
        <f t="shared" si="268"/>
        <v>zan pin SPA</v>
      </c>
      <c r="N2512" s="2" t="str">
        <f t="shared" si="269"/>
        <v/>
      </c>
      <c r="O2512" s="2">
        <v>10</v>
      </c>
      <c r="P2512" s="3">
        <v>33</v>
      </c>
      <c r="Q2512" s="3">
        <f t="shared" si="270"/>
        <v>330</v>
      </c>
      <c r="R2512" s="3" t="str">
        <f t="shared" si="271"/>
        <v>ITA-zan pin SPA-33</v>
      </c>
      <c r="S2512" s="3" t="str">
        <f t="shared" si="272"/>
        <v>110</v>
      </c>
    </row>
    <row r="2513" spans="1:19" ht="12.75" customHeight="1" x14ac:dyDescent="0.3">
      <c r="A2513" s="2">
        <v>2518</v>
      </c>
      <c r="B2513" s="2" t="s">
        <v>1195</v>
      </c>
      <c r="C2513" s="8" t="s">
        <v>8</v>
      </c>
      <c r="D2513" s="2" t="s">
        <v>177</v>
      </c>
      <c r="E2513" s="7" t="s">
        <v>10</v>
      </c>
      <c r="F2513" s="2">
        <v>0</v>
      </c>
      <c r="G2513" s="3">
        <v>28</v>
      </c>
      <c r="H2513" s="3" t="s">
        <v>10</v>
      </c>
      <c r="J2513" s="2">
        <v>2518</v>
      </c>
      <c r="K2513" s="2" t="str">
        <f t="shared" si="266"/>
        <v>R5920569</v>
      </c>
      <c r="L2513" s="2" t="str">
        <f t="shared" si="267"/>
        <v>ITA</v>
      </c>
      <c r="M2513" s="2" t="str">
        <f t="shared" si="268"/>
        <v>mull</v>
      </c>
      <c r="N2513" s="2" t="str">
        <f t="shared" si="269"/>
        <v>terminato</v>
      </c>
      <c r="O2513" s="2">
        <v>0</v>
      </c>
      <c r="P2513" s="3">
        <v>28</v>
      </c>
      <c r="Q2513" s="3" t="str">
        <f t="shared" si="270"/>
        <v/>
      </c>
      <c r="R2513" s="3" t="str">
        <f t="shared" si="271"/>
        <v>ITA-mull-28</v>
      </c>
      <c r="S2513" s="3" t="str">
        <f t="shared" si="272"/>
        <v>920</v>
      </c>
    </row>
    <row r="2514" spans="1:19" ht="12.75" customHeight="1" x14ac:dyDescent="0.3">
      <c r="A2514" s="2">
        <v>2519</v>
      </c>
      <c r="B2514" s="2" t="s">
        <v>1195</v>
      </c>
      <c r="C2514" s="8" t="s">
        <v>8</v>
      </c>
      <c r="D2514" s="2" t="s">
        <v>177</v>
      </c>
      <c r="F2514" s="2">
        <v>30</v>
      </c>
      <c r="G2514" s="3">
        <v>19</v>
      </c>
      <c r="H2514" s="3" t="str">
        <f>IF(E2514="","non terminato","terminato")</f>
        <v>non terminato</v>
      </c>
      <c r="J2514" s="2">
        <v>2519</v>
      </c>
      <c r="K2514" s="2" t="str">
        <f t="shared" si="266"/>
        <v>R5920569</v>
      </c>
      <c r="L2514" s="2" t="str">
        <f t="shared" si="267"/>
        <v>ITA</v>
      </c>
      <c r="M2514" s="2" t="str">
        <f t="shared" si="268"/>
        <v>mull</v>
      </c>
      <c r="N2514" s="2" t="str">
        <f t="shared" si="269"/>
        <v/>
      </c>
      <c r="O2514" s="2">
        <v>30</v>
      </c>
      <c r="P2514" s="3">
        <v>19</v>
      </c>
      <c r="Q2514" s="3">
        <f t="shared" si="270"/>
        <v>570</v>
      </c>
      <c r="R2514" s="3" t="str">
        <f t="shared" si="271"/>
        <v>ITA-mull-19</v>
      </c>
      <c r="S2514" s="3" t="str">
        <f t="shared" si="272"/>
        <v>920</v>
      </c>
    </row>
    <row r="2515" spans="1:19" ht="12.75" customHeight="1" x14ac:dyDescent="0.3">
      <c r="A2515" s="2">
        <v>2520</v>
      </c>
      <c r="B2515" s="2" t="s">
        <v>1195</v>
      </c>
      <c r="C2515" s="8" t="s">
        <v>8</v>
      </c>
      <c r="D2515" s="2" t="s">
        <v>177</v>
      </c>
      <c r="F2515" s="2">
        <v>20</v>
      </c>
      <c r="G2515" s="3">
        <v>34</v>
      </c>
      <c r="H2515" s="3" t="str">
        <f>IF(E2515="","non terminato","terminato")</f>
        <v>non terminato</v>
      </c>
      <c r="J2515" s="2">
        <v>2520</v>
      </c>
      <c r="K2515" s="2" t="str">
        <f t="shared" si="266"/>
        <v>R5920569</v>
      </c>
      <c r="L2515" s="2" t="str">
        <f t="shared" si="267"/>
        <v>ITA</v>
      </c>
      <c r="M2515" s="2" t="str">
        <f t="shared" si="268"/>
        <v>mull</v>
      </c>
      <c r="N2515" s="2" t="str">
        <f t="shared" si="269"/>
        <v/>
      </c>
      <c r="O2515" s="2">
        <v>20</v>
      </c>
      <c r="P2515" s="3">
        <v>34</v>
      </c>
      <c r="Q2515" s="3">
        <f t="shared" si="270"/>
        <v>680</v>
      </c>
      <c r="R2515" s="3" t="str">
        <f t="shared" si="271"/>
        <v>ITA-mull-34</v>
      </c>
      <c r="S2515" s="3" t="str">
        <f t="shared" si="272"/>
        <v>920</v>
      </c>
    </row>
    <row r="2516" spans="1:19" ht="12.75" customHeight="1" x14ac:dyDescent="0.3">
      <c r="A2516" s="2">
        <v>2521</v>
      </c>
      <c r="B2516" s="2" t="s">
        <v>1195</v>
      </c>
      <c r="C2516" s="8" t="s">
        <v>8</v>
      </c>
      <c r="D2516" s="2" t="s">
        <v>177</v>
      </c>
      <c r="F2516" s="2">
        <v>10</v>
      </c>
      <c r="G2516" s="3">
        <v>35</v>
      </c>
      <c r="H2516" s="3" t="str">
        <f>IF(E2516="","non terminato","terminato")</f>
        <v>non terminato</v>
      </c>
      <c r="J2516" s="2">
        <v>2521</v>
      </c>
      <c r="K2516" s="2" t="str">
        <f t="shared" si="266"/>
        <v>R5920569</v>
      </c>
      <c r="L2516" s="2" t="str">
        <f t="shared" si="267"/>
        <v>ITA</v>
      </c>
      <c r="M2516" s="2" t="str">
        <f t="shared" si="268"/>
        <v>mull</v>
      </c>
      <c r="N2516" s="2" t="str">
        <f t="shared" si="269"/>
        <v/>
      </c>
      <c r="O2516" s="2">
        <v>10</v>
      </c>
      <c r="P2516" s="3">
        <v>35</v>
      </c>
      <c r="Q2516" s="3">
        <f t="shared" si="270"/>
        <v>350</v>
      </c>
      <c r="R2516" s="3" t="str">
        <f t="shared" si="271"/>
        <v>ITA-mull-35</v>
      </c>
      <c r="S2516" s="3" t="str">
        <f t="shared" si="272"/>
        <v>920</v>
      </c>
    </row>
    <row r="2517" spans="1:19" ht="12.75" customHeight="1" x14ac:dyDescent="0.3">
      <c r="A2517" s="2">
        <v>2522</v>
      </c>
      <c r="B2517" s="2" t="s">
        <v>1196</v>
      </c>
      <c r="C2517" s="8" t="s">
        <v>8</v>
      </c>
      <c r="D2517" s="2" t="s">
        <v>72</v>
      </c>
      <c r="E2517" s="7" t="s">
        <v>10</v>
      </c>
      <c r="F2517" s="2">
        <v>0</v>
      </c>
      <c r="G2517" s="3">
        <v>20</v>
      </c>
      <c r="H2517" s="3" t="s">
        <v>10</v>
      </c>
      <c r="J2517" s="2">
        <v>2522</v>
      </c>
      <c r="K2517" s="2" t="str">
        <f t="shared" si="266"/>
        <v>S0482408</v>
      </c>
      <c r="L2517" s="2" t="str">
        <f t="shared" si="267"/>
        <v>ITA</v>
      </c>
      <c r="M2517" s="2" t="str">
        <f t="shared" si="268"/>
        <v>lollo SRL</v>
      </c>
      <c r="N2517" s="2" t="str">
        <f t="shared" si="269"/>
        <v>terminato</v>
      </c>
      <c r="O2517" s="2">
        <v>0</v>
      </c>
      <c r="P2517" s="3">
        <v>20</v>
      </c>
      <c r="Q2517" s="3" t="str">
        <f t="shared" si="270"/>
        <v/>
      </c>
      <c r="R2517" s="3" t="str">
        <f t="shared" si="271"/>
        <v>ITA-lollo SRL-20</v>
      </c>
      <c r="S2517" s="3" t="str">
        <f t="shared" si="272"/>
        <v>482</v>
      </c>
    </row>
    <row r="2518" spans="1:19" ht="12.75" customHeight="1" x14ac:dyDescent="0.3">
      <c r="A2518" s="2">
        <v>2523</v>
      </c>
      <c r="B2518" s="2" t="s">
        <v>1197</v>
      </c>
      <c r="C2518" s="8" t="s">
        <v>8</v>
      </c>
      <c r="D2518" s="2" t="s">
        <v>33</v>
      </c>
      <c r="F2518" s="2">
        <v>20</v>
      </c>
      <c r="G2518" s="3">
        <v>22</v>
      </c>
      <c r="H2518" s="3" t="str">
        <f>IF(E2518="","non terminato","terminato")</f>
        <v>non terminato</v>
      </c>
      <c r="J2518" s="2">
        <v>2523</v>
      </c>
      <c r="K2518" s="2" t="str">
        <f t="shared" si="266"/>
        <v>M8042216</v>
      </c>
      <c r="L2518" s="2" t="str">
        <f t="shared" si="267"/>
        <v>ITA</v>
      </c>
      <c r="M2518" s="2" t="str">
        <f t="shared" si="268"/>
        <v>zan VETRI</v>
      </c>
      <c r="N2518" s="2" t="str">
        <f t="shared" si="269"/>
        <v/>
      </c>
      <c r="O2518" s="2">
        <v>20</v>
      </c>
      <c r="P2518" s="3">
        <v>22</v>
      </c>
      <c r="Q2518" s="3">
        <f t="shared" si="270"/>
        <v>440</v>
      </c>
      <c r="R2518" s="3" t="str">
        <f t="shared" si="271"/>
        <v>ITA-zan VETRI-22</v>
      </c>
      <c r="S2518" s="3" t="str">
        <f t="shared" si="272"/>
        <v>042</v>
      </c>
    </row>
    <row r="2519" spans="1:19" ht="12.75" customHeight="1" x14ac:dyDescent="0.3">
      <c r="A2519" s="2">
        <v>2524</v>
      </c>
      <c r="B2519" s="2" t="s">
        <v>1197</v>
      </c>
      <c r="C2519" s="8" t="s">
        <v>8</v>
      </c>
      <c r="D2519" s="2" t="s">
        <v>33</v>
      </c>
      <c r="E2519" s="7" t="s">
        <v>10</v>
      </c>
      <c r="F2519" s="2">
        <v>0</v>
      </c>
      <c r="G2519" s="3">
        <v>27</v>
      </c>
      <c r="H2519" s="3" t="s">
        <v>10</v>
      </c>
      <c r="J2519" s="2">
        <v>2524</v>
      </c>
      <c r="K2519" s="2" t="str">
        <f t="shared" si="266"/>
        <v>M8042216</v>
      </c>
      <c r="L2519" s="2" t="str">
        <f t="shared" si="267"/>
        <v>ITA</v>
      </c>
      <c r="M2519" s="2" t="str">
        <f t="shared" si="268"/>
        <v>zan VETRI</v>
      </c>
      <c r="N2519" s="2" t="str">
        <f t="shared" si="269"/>
        <v>terminato</v>
      </c>
      <c r="O2519" s="2">
        <v>0</v>
      </c>
      <c r="P2519" s="3">
        <v>27</v>
      </c>
      <c r="Q2519" s="3" t="str">
        <f t="shared" si="270"/>
        <v/>
      </c>
      <c r="R2519" s="3" t="str">
        <f t="shared" si="271"/>
        <v>ITA-zan VETRI-27</v>
      </c>
      <c r="S2519" s="3" t="str">
        <f t="shared" si="272"/>
        <v>042</v>
      </c>
    </row>
    <row r="2520" spans="1:19" ht="12.75" customHeight="1" x14ac:dyDescent="0.3">
      <c r="A2520" s="2">
        <v>2525</v>
      </c>
      <c r="B2520" s="2" t="s">
        <v>1197</v>
      </c>
      <c r="C2520" s="8" t="s">
        <v>8</v>
      </c>
      <c r="D2520" s="2" t="s">
        <v>33</v>
      </c>
      <c r="F2520" s="2">
        <v>10</v>
      </c>
      <c r="G2520" s="3">
        <v>28</v>
      </c>
      <c r="H2520" s="3" t="str">
        <f>IF(E2520="","non terminato","terminato")</f>
        <v>non terminato</v>
      </c>
      <c r="J2520" s="2">
        <v>2525</v>
      </c>
      <c r="K2520" s="2" t="str">
        <f t="shared" si="266"/>
        <v>M8042216</v>
      </c>
      <c r="L2520" s="2" t="str">
        <f t="shared" si="267"/>
        <v>ITA</v>
      </c>
      <c r="M2520" s="2" t="str">
        <f t="shared" si="268"/>
        <v>zan VETRI</v>
      </c>
      <c r="N2520" s="2" t="str">
        <f t="shared" si="269"/>
        <v/>
      </c>
      <c r="O2520" s="2">
        <v>10</v>
      </c>
      <c r="P2520" s="3">
        <v>28</v>
      </c>
      <c r="Q2520" s="3">
        <f t="shared" si="270"/>
        <v>280</v>
      </c>
      <c r="R2520" s="3" t="str">
        <f t="shared" si="271"/>
        <v>ITA-zan VETRI-28</v>
      </c>
      <c r="S2520" s="3" t="str">
        <f t="shared" si="272"/>
        <v>042</v>
      </c>
    </row>
    <row r="2521" spans="1:19" ht="12.75" customHeight="1" x14ac:dyDescent="0.3">
      <c r="A2521" s="2">
        <v>2526</v>
      </c>
      <c r="B2521" s="2" t="s">
        <v>1197</v>
      </c>
      <c r="C2521" s="8" t="s">
        <v>8</v>
      </c>
      <c r="D2521" s="2" t="s">
        <v>33</v>
      </c>
      <c r="F2521" s="2">
        <v>30</v>
      </c>
      <c r="G2521" s="3">
        <v>37</v>
      </c>
      <c r="H2521" s="3" t="str">
        <f>IF(E2521="","non terminato","terminato")</f>
        <v>non terminato</v>
      </c>
      <c r="J2521" s="2">
        <v>2526</v>
      </c>
      <c r="K2521" s="2" t="str">
        <f t="shared" si="266"/>
        <v>M8042216</v>
      </c>
      <c r="L2521" s="2" t="str">
        <f t="shared" si="267"/>
        <v>ITA</v>
      </c>
      <c r="M2521" s="2" t="str">
        <f t="shared" si="268"/>
        <v>zan VETRI</v>
      </c>
      <c r="N2521" s="2" t="str">
        <f t="shared" si="269"/>
        <v/>
      </c>
      <c r="O2521" s="2">
        <v>30</v>
      </c>
      <c r="P2521" s="3">
        <v>37</v>
      </c>
      <c r="Q2521" s="3">
        <f t="shared" si="270"/>
        <v>1110</v>
      </c>
      <c r="R2521" s="3" t="str">
        <f t="shared" si="271"/>
        <v>ITA-zan VETRI-37</v>
      </c>
      <c r="S2521" s="3" t="str">
        <f t="shared" si="272"/>
        <v>042</v>
      </c>
    </row>
    <row r="2522" spans="1:19" ht="12.75" customHeight="1" x14ac:dyDescent="0.3">
      <c r="A2522" s="2">
        <v>2527</v>
      </c>
      <c r="B2522" s="2" t="s">
        <v>1198</v>
      </c>
      <c r="C2522" s="2" t="s">
        <v>13</v>
      </c>
      <c r="D2522" s="2" t="s">
        <v>20</v>
      </c>
      <c r="F2522" s="2">
        <v>10</v>
      </c>
      <c r="G2522" s="3">
        <v>27</v>
      </c>
      <c r="H2522" s="3" t="str">
        <f>IF(E2522="","non terminato","terminato")</f>
        <v>non terminato</v>
      </c>
      <c r="J2522" s="2">
        <v>2527</v>
      </c>
      <c r="K2522" s="2" t="str">
        <f t="shared" si="266"/>
        <v>A7131425</v>
      </c>
      <c r="L2522" s="2" t="str">
        <f t="shared" si="267"/>
        <v>EGY</v>
      </c>
      <c r="M2522" s="2" t="str">
        <f t="shared" si="268"/>
        <v>zan pin assuf S.A.E.</v>
      </c>
      <c r="N2522" s="2" t="str">
        <f t="shared" si="269"/>
        <v/>
      </c>
      <c r="O2522" s="2">
        <v>10</v>
      </c>
      <c r="P2522" s="3">
        <v>27</v>
      </c>
      <c r="Q2522" s="3">
        <f t="shared" si="270"/>
        <v>270</v>
      </c>
      <c r="R2522" s="3" t="str">
        <f t="shared" si="271"/>
        <v>EGY-zan pin assuf S.A.E.-27</v>
      </c>
      <c r="S2522" s="3" t="str">
        <f t="shared" si="272"/>
        <v>131</v>
      </c>
    </row>
    <row r="2523" spans="1:19" ht="12.75" customHeight="1" x14ac:dyDescent="0.3">
      <c r="A2523" s="2">
        <v>2528</v>
      </c>
      <c r="B2523" s="2" t="s">
        <v>1198</v>
      </c>
      <c r="C2523" s="2" t="s">
        <v>13</v>
      </c>
      <c r="D2523" s="2" t="s">
        <v>20</v>
      </c>
      <c r="F2523" s="2">
        <v>20</v>
      </c>
      <c r="G2523" s="3">
        <v>33</v>
      </c>
      <c r="H2523" s="3" t="str">
        <f>IF(E2523="","non terminato","terminato")</f>
        <v>non terminato</v>
      </c>
      <c r="J2523" s="2">
        <v>2528</v>
      </c>
      <c r="K2523" s="2" t="str">
        <f t="shared" si="266"/>
        <v>A7131425</v>
      </c>
      <c r="L2523" s="2" t="str">
        <f t="shared" si="267"/>
        <v>EGY</v>
      </c>
      <c r="M2523" s="2" t="str">
        <f t="shared" si="268"/>
        <v>zan pin assuf S.A.E.</v>
      </c>
      <c r="N2523" s="2" t="str">
        <f t="shared" si="269"/>
        <v/>
      </c>
      <c r="O2523" s="2">
        <v>20</v>
      </c>
      <c r="P2523" s="3">
        <v>33</v>
      </c>
      <c r="Q2523" s="3">
        <f t="shared" si="270"/>
        <v>660</v>
      </c>
      <c r="R2523" s="3" t="str">
        <f t="shared" si="271"/>
        <v>EGY-zan pin assuf S.A.E.-33</v>
      </c>
      <c r="S2523" s="3" t="str">
        <f t="shared" si="272"/>
        <v>131</v>
      </c>
    </row>
    <row r="2524" spans="1:19" ht="12.75" customHeight="1" x14ac:dyDescent="0.3">
      <c r="A2524" s="2">
        <v>2529</v>
      </c>
      <c r="B2524" s="2" t="s">
        <v>1198</v>
      </c>
      <c r="C2524" s="2" t="s">
        <v>13</v>
      </c>
      <c r="D2524" s="2" t="s">
        <v>20</v>
      </c>
      <c r="E2524" s="7" t="s">
        <v>10</v>
      </c>
      <c r="F2524" s="2">
        <v>0</v>
      </c>
      <c r="G2524" s="3">
        <v>29</v>
      </c>
      <c r="H2524" s="3" t="s">
        <v>10</v>
      </c>
      <c r="J2524" s="2">
        <v>2529</v>
      </c>
      <c r="K2524" s="2" t="str">
        <f t="shared" si="266"/>
        <v>A7131425</v>
      </c>
      <c r="L2524" s="2" t="str">
        <f t="shared" si="267"/>
        <v>EGY</v>
      </c>
      <c r="M2524" s="2" t="str">
        <f t="shared" si="268"/>
        <v>zan pin assuf S.A.E.</v>
      </c>
      <c r="N2524" s="2" t="str">
        <f t="shared" si="269"/>
        <v>terminato</v>
      </c>
      <c r="O2524" s="2">
        <v>0</v>
      </c>
      <c r="P2524" s="3">
        <v>29</v>
      </c>
      <c r="Q2524" s="3" t="str">
        <f t="shared" si="270"/>
        <v/>
      </c>
      <c r="R2524" s="3" t="str">
        <f t="shared" si="271"/>
        <v>EGY-zan pin assuf S.A.E.-29</v>
      </c>
      <c r="S2524" s="3" t="str">
        <f t="shared" si="272"/>
        <v>131</v>
      </c>
    </row>
    <row r="2525" spans="1:19" ht="12.75" customHeight="1" x14ac:dyDescent="0.3">
      <c r="A2525" s="2">
        <v>2530</v>
      </c>
      <c r="B2525" s="2" t="s">
        <v>1199</v>
      </c>
      <c r="C2525" s="8" t="s">
        <v>8</v>
      </c>
      <c r="D2525" s="2" t="s">
        <v>9</v>
      </c>
      <c r="E2525" s="7" t="s">
        <v>10</v>
      </c>
      <c r="F2525" s="2">
        <v>0</v>
      </c>
      <c r="G2525" s="3">
        <v>28</v>
      </c>
      <c r="H2525" s="3" t="s">
        <v>10</v>
      </c>
      <c r="J2525" s="2">
        <v>2530</v>
      </c>
      <c r="K2525" s="2" t="str">
        <f t="shared" si="266"/>
        <v>V3227657</v>
      </c>
      <c r="L2525" s="2" t="str">
        <f t="shared" si="267"/>
        <v>ITA</v>
      </c>
      <c r="M2525" s="2" t="str">
        <f t="shared" si="268"/>
        <v>SG</v>
      </c>
      <c r="N2525" s="2" t="str">
        <f t="shared" si="269"/>
        <v>terminato</v>
      </c>
      <c r="O2525" s="2">
        <v>0</v>
      </c>
      <c r="P2525" s="3">
        <v>28</v>
      </c>
      <c r="Q2525" s="3" t="str">
        <f t="shared" si="270"/>
        <v/>
      </c>
      <c r="R2525" s="3" t="str">
        <f t="shared" si="271"/>
        <v>ITA-SG-28</v>
      </c>
      <c r="S2525" s="3" t="str">
        <f t="shared" si="272"/>
        <v>227</v>
      </c>
    </row>
    <row r="2526" spans="1:19" ht="12.75" customHeight="1" x14ac:dyDescent="0.3">
      <c r="A2526" s="2">
        <v>2531</v>
      </c>
      <c r="B2526" s="2" t="s">
        <v>1200</v>
      </c>
      <c r="C2526" s="8" t="s">
        <v>8</v>
      </c>
      <c r="D2526" s="2" t="s">
        <v>102</v>
      </c>
      <c r="F2526" s="2">
        <v>10</v>
      </c>
      <c r="G2526" s="3">
        <v>36</v>
      </c>
      <c r="H2526" s="3" t="str">
        <f>IF(E2526="","non terminato","terminato")</f>
        <v>non terminato</v>
      </c>
      <c r="J2526" s="2">
        <v>2531</v>
      </c>
      <c r="K2526" s="2" t="str">
        <f t="shared" si="266"/>
        <v>S6492373</v>
      </c>
      <c r="L2526" s="2" t="str">
        <f t="shared" si="267"/>
        <v>ITA</v>
      </c>
      <c r="M2526" s="2" t="str">
        <f t="shared" si="268"/>
        <v>SG DISTRIBUZIONE SRL</v>
      </c>
      <c r="N2526" s="2" t="str">
        <f t="shared" si="269"/>
        <v/>
      </c>
      <c r="O2526" s="2">
        <v>10</v>
      </c>
      <c r="P2526" s="3">
        <v>36</v>
      </c>
      <c r="Q2526" s="3">
        <f t="shared" si="270"/>
        <v>360</v>
      </c>
      <c r="R2526" s="3" t="str">
        <f t="shared" si="271"/>
        <v>ITA-SG DISTRIBUZIONE SRL-36</v>
      </c>
      <c r="S2526" s="3" t="str">
        <f t="shared" si="272"/>
        <v>492</v>
      </c>
    </row>
    <row r="2527" spans="1:19" ht="12.75" customHeight="1" x14ac:dyDescent="0.3">
      <c r="A2527" s="2">
        <v>2532</v>
      </c>
      <c r="B2527" s="2" t="s">
        <v>1201</v>
      </c>
      <c r="C2527" s="8" t="s">
        <v>8</v>
      </c>
      <c r="D2527" s="2" t="s">
        <v>9</v>
      </c>
      <c r="E2527" s="7" t="s">
        <v>10</v>
      </c>
      <c r="F2527" s="2">
        <v>0</v>
      </c>
      <c r="G2527" s="3">
        <v>26</v>
      </c>
      <c r="H2527" s="3" t="s">
        <v>10</v>
      </c>
      <c r="J2527" s="2">
        <v>2532</v>
      </c>
      <c r="K2527" s="2" t="str">
        <f t="shared" si="266"/>
        <v>L4816118</v>
      </c>
      <c r="L2527" s="2" t="str">
        <f t="shared" si="267"/>
        <v>ITA</v>
      </c>
      <c r="M2527" s="2" t="str">
        <f t="shared" si="268"/>
        <v>SG</v>
      </c>
      <c r="N2527" s="2" t="str">
        <f t="shared" si="269"/>
        <v>terminato</v>
      </c>
      <c r="O2527" s="2">
        <v>0</v>
      </c>
      <c r="P2527" s="3">
        <v>26</v>
      </c>
      <c r="Q2527" s="3" t="str">
        <f t="shared" si="270"/>
        <v/>
      </c>
      <c r="R2527" s="3" t="str">
        <f t="shared" si="271"/>
        <v>ITA-SG-26</v>
      </c>
      <c r="S2527" s="3" t="str">
        <f t="shared" si="272"/>
        <v>816</v>
      </c>
    </row>
    <row r="2528" spans="1:19" ht="12.75" customHeight="1" x14ac:dyDescent="0.3">
      <c r="A2528" s="2">
        <v>2533</v>
      </c>
      <c r="B2528" s="2" t="s">
        <v>1201</v>
      </c>
      <c r="C2528" s="8" t="s">
        <v>8</v>
      </c>
      <c r="D2528" s="2" t="s">
        <v>9</v>
      </c>
      <c r="F2528" s="2">
        <v>10</v>
      </c>
      <c r="G2528" s="3">
        <v>26</v>
      </c>
      <c r="H2528" s="3" t="str">
        <f>IF(E2528="","non terminato","terminato")</f>
        <v>non terminato</v>
      </c>
      <c r="J2528" s="2">
        <v>2533</v>
      </c>
      <c r="K2528" s="2" t="str">
        <f t="shared" si="266"/>
        <v>L4816118</v>
      </c>
      <c r="L2528" s="2" t="str">
        <f t="shared" si="267"/>
        <v>ITA</v>
      </c>
      <c r="M2528" s="2" t="str">
        <f t="shared" si="268"/>
        <v>SG</v>
      </c>
      <c r="N2528" s="2" t="str">
        <f t="shared" si="269"/>
        <v/>
      </c>
      <c r="O2528" s="2">
        <v>10</v>
      </c>
      <c r="P2528" s="3">
        <v>26</v>
      </c>
      <c r="Q2528" s="3">
        <f t="shared" si="270"/>
        <v>260</v>
      </c>
      <c r="R2528" s="3" t="str">
        <f t="shared" si="271"/>
        <v>ITA-SG-26</v>
      </c>
      <c r="S2528" s="3" t="str">
        <f t="shared" si="272"/>
        <v>816</v>
      </c>
    </row>
    <row r="2529" spans="1:19" ht="12.75" customHeight="1" x14ac:dyDescent="0.3">
      <c r="A2529" s="2">
        <v>2534</v>
      </c>
      <c r="B2529" s="2" t="s">
        <v>1202</v>
      </c>
      <c r="C2529" s="8" t="s">
        <v>8</v>
      </c>
      <c r="D2529" s="2" t="s">
        <v>33</v>
      </c>
      <c r="F2529" s="2">
        <v>10</v>
      </c>
      <c r="G2529" s="3">
        <v>22</v>
      </c>
      <c r="H2529" s="3" t="str">
        <f>IF(E2529="","non terminato","terminato")</f>
        <v>non terminato</v>
      </c>
      <c r="J2529" s="2">
        <v>2534</v>
      </c>
      <c r="K2529" s="2" t="str">
        <f t="shared" si="266"/>
        <v>M2829624</v>
      </c>
      <c r="L2529" s="2" t="str">
        <f t="shared" si="267"/>
        <v>ITA</v>
      </c>
      <c r="M2529" s="2" t="str">
        <f t="shared" si="268"/>
        <v>zan VETRI</v>
      </c>
      <c r="N2529" s="2" t="str">
        <f t="shared" si="269"/>
        <v/>
      </c>
      <c r="O2529" s="2">
        <v>10</v>
      </c>
      <c r="P2529" s="3">
        <v>22</v>
      </c>
      <c r="Q2529" s="3">
        <f t="shared" si="270"/>
        <v>220</v>
      </c>
      <c r="R2529" s="3" t="str">
        <f t="shared" si="271"/>
        <v>ITA-zan VETRI-22</v>
      </c>
      <c r="S2529" s="3" t="str">
        <f t="shared" si="272"/>
        <v>829</v>
      </c>
    </row>
    <row r="2530" spans="1:19" ht="12.75" customHeight="1" x14ac:dyDescent="0.3">
      <c r="A2530" s="2">
        <v>2535</v>
      </c>
      <c r="B2530" s="2" t="s">
        <v>1202</v>
      </c>
      <c r="C2530" s="8" t="s">
        <v>8</v>
      </c>
      <c r="D2530" s="2" t="s">
        <v>33</v>
      </c>
      <c r="F2530" s="2">
        <v>30</v>
      </c>
      <c r="G2530" s="3">
        <v>32</v>
      </c>
      <c r="H2530" s="3" t="str">
        <f>IF(E2530="","non terminato","terminato")</f>
        <v>non terminato</v>
      </c>
      <c r="J2530" s="2">
        <v>2535</v>
      </c>
      <c r="K2530" s="2" t="str">
        <f t="shared" si="266"/>
        <v>M2829624</v>
      </c>
      <c r="L2530" s="2" t="str">
        <f t="shared" si="267"/>
        <v>ITA</v>
      </c>
      <c r="M2530" s="2" t="str">
        <f t="shared" si="268"/>
        <v>zan VETRI</v>
      </c>
      <c r="N2530" s="2" t="str">
        <f t="shared" si="269"/>
        <v/>
      </c>
      <c r="O2530" s="2">
        <v>30</v>
      </c>
      <c r="P2530" s="3">
        <v>32</v>
      </c>
      <c r="Q2530" s="3">
        <f t="shared" si="270"/>
        <v>960</v>
      </c>
      <c r="R2530" s="3" t="str">
        <f t="shared" si="271"/>
        <v>ITA-zan VETRI-32</v>
      </c>
      <c r="S2530" s="3" t="str">
        <f t="shared" si="272"/>
        <v>829</v>
      </c>
    </row>
    <row r="2531" spans="1:19" ht="12.75" customHeight="1" x14ac:dyDescent="0.3">
      <c r="A2531" s="2">
        <v>2536</v>
      </c>
      <c r="B2531" s="2" t="s">
        <v>1203</v>
      </c>
      <c r="C2531" s="8" t="s">
        <v>8</v>
      </c>
      <c r="D2531" s="2" t="s">
        <v>9</v>
      </c>
      <c r="F2531" s="2">
        <v>10</v>
      </c>
      <c r="G2531" s="3">
        <v>28</v>
      </c>
      <c r="H2531" s="3" t="str">
        <f>IF(E2531="","non terminato","terminato")</f>
        <v>non terminato</v>
      </c>
      <c r="J2531" s="2">
        <v>2536</v>
      </c>
      <c r="K2531" s="2" t="str">
        <f t="shared" si="266"/>
        <v>M5568517</v>
      </c>
      <c r="L2531" s="2" t="str">
        <f t="shared" si="267"/>
        <v>ITA</v>
      </c>
      <c r="M2531" s="2" t="str">
        <f t="shared" si="268"/>
        <v>SG</v>
      </c>
      <c r="N2531" s="2" t="str">
        <f t="shared" si="269"/>
        <v/>
      </c>
      <c r="O2531" s="2">
        <v>10</v>
      </c>
      <c r="P2531" s="3">
        <v>28</v>
      </c>
      <c r="Q2531" s="3">
        <f t="shared" si="270"/>
        <v>280</v>
      </c>
      <c r="R2531" s="3" t="str">
        <f t="shared" si="271"/>
        <v>ITA-SG-28</v>
      </c>
      <c r="S2531" s="3" t="str">
        <f t="shared" si="272"/>
        <v>568</v>
      </c>
    </row>
    <row r="2532" spans="1:19" ht="12.75" customHeight="1" x14ac:dyDescent="0.3">
      <c r="A2532" s="2">
        <v>2537</v>
      </c>
      <c r="B2532" s="2" t="s">
        <v>1203</v>
      </c>
      <c r="C2532" s="8" t="s">
        <v>8</v>
      </c>
      <c r="D2532" s="2" t="s">
        <v>9</v>
      </c>
      <c r="E2532" s="7" t="s">
        <v>10</v>
      </c>
      <c r="F2532" s="2">
        <v>0</v>
      </c>
      <c r="G2532" s="3">
        <v>24</v>
      </c>
      <c r="H2532" s="3" t="s">
        <v>10</v>
      </c>
      <c r="J2532" s="2">
        <v>2537</v>
      </c>
      <c r="K2532" s="2" t="str">
        <f t="shared" si="266"/>
        <v>M5568517</v>
      </c>
      <c r="L2532" s="2" t="str">
        <f t="shared" si="267"/>
        <v>ITA</v>
      </c>
      <c r="M2532" s="2" t="str">
        <f t="shared" si="268"/>
        <v>SG</v>
      </c>
      <c r="N2532" s="2" t="str">
        <f t="shared" si="269"/>
        <v>terminato</v>
      </c>
      <c r="O2532" s="2">
        <v>0</v>
      </c>
      <c r="P2532" s="3">
        <v>24</v>
      </c>
      <c r="Q2532" s="3" t="str">
        <f t="shared" si="270"/>
        <v/>
      </c>
      <c r="R2532" s="3" t="str">
        <f t="shared" si="271"/>
        <v>ITA-SG-24</v>
      </c>
      <c r="S2532" s="3" t="str">
        <f t="shared" si="272"/>
        <v>568</v>
      </c>
    </row>
    <row r="2533" spans="1:19" ht="12.75" customHeight="1" x14ac:dyDescent="0.3">
      <c r="A2533" s="2">
        <v>2538</v>
      </c>
      <c r="B2533" s="2" t="s">
        <v>1204</v>
      </c>
      <c r="C2533" s="8" t="s">
        <v>8</v>
      </c>
      <c r="D2533" s="2" t="s">
        <v>62</v>
      </c>
      <c r="F2533" s="2">
        <v>30</v>
      </c>
      <c r="G2533" s="3">
        <v>27</v>
      </c>
      <c r="H2533" s="3" t="str">
        <f>IF(E2533="","non terminato","terminato")</f>
        <v>non terminato</v>
      </c>
      <c r="J2533" s="2">
        <v>2538</v>
      </c>
      <c r="K2533" s="2" t="str">
        <f t="shared" si="266"/>
        <v>G3089116</v>
      </c>
      <c r="L2533" s="2" t="str">
        <f t="shared" si="267"/>
        <v>ITA</v>
      </c>
      <c r="M2533" s="2" t="str">
        <f t="shared" si="268"/>
        <v>zan PAM</v>
      </c>
      <c r="N2533" s="2" t="str">
        <f t="shared" si="269"/>
        <v/>
      </c>
      <c r="O2533" s="2">
        <v>30</v>
      </c>
      <c r="P2533" s="3">
        <v>27</v>
      </c>
      <c r="Q2533" s="3">
        <f t="shared" si="270"/>
        <v>810</v>
      </c>
      <c r="R2533" s="3" t="str">
        <f t="shared" si="271"/>
        <v>ITA-zan PAM-27</v>
      </c>
      <c r="S2533" s="3" t="str">
        <f t="shared" si="272"/>
        <v>089</v>
      </c>
    </row>
    <row r="2534" spans="1:19" ht="12.75" customHeight="1" x14ac:dyDescent="0.3">
      <c r="A2534" s="2">
        <v>2539</v>
      </c>
      <c r="B2534" s="2" t="s">
        <v>1204</v>
      </c>
      <c r="C2534" s="8" t="s">
        <v>8</v>
      </c>
      <c r="D2534" s="2" t="s">
        <v>62</v>
      </c>
      <c r="E2534" s="7" t="s">
        <v>10</v>
      </c>
      <c r="F2534" s="2">
        <v>0</v>
      </c>
      <c r="G2534" s="3">
        <v>19</v>
      </c>
      <c r="H2534" s="3" t="s">
        <v>10</v>
      </c>
      <c r="J2534" s="2">
        <v>2539</v>
      </c>
      <c r="K2534" s="2" t="str">
        <f t="shared" si="266"/>
        <v>G3089116</v>
      </c>
      <c r="L2534" s="2" t="str">
        <f t="shared" si="267"/>
        <v>ITA</v>
      </c>
      <c r="M2534" s="2" t="str">
        <f t="shared" si="268"/>
        <v>zan PAM</v>
      </c>
      <c r="N2534" s="2" t="str">
        <f t="shared" si="269"/>
        <v>terminato</v>
      </c>
      <c r="O2534" s="2">
        <v>0</v>
      </c>
      <c r="P2534" s="3">
        <v>19</v>
      </c>
      <c r="Q2534" s="3" t="str">
        <f t="shared" si="270"/>
        <v/>
      </c>
      <c r="R2534" s="3" t="str">
        <f t="shared" si="271"/>
        <v>ITA-zan PAM-19</v>
      </c>
      <c r="S2534" s="3" t="str">
        <f t="shared" si="272"/>
        <v>089</v>
      </c>
    </row>
    <row r="2535" spans="1:19" ht="12.75" customHeight="1" x14ac:dyDescent="0.3">
      <c r="A2535" s="2">
        <v>2540</v>
      </c>
      <c r="B2535" s="2" t="s">
        <v>1204</v>
      </c>
      <c r="C2535" s="8" t="s">
        <v>8</v>
      </c>
      <c r="D2535" s="2" t="s">
        <v>62</v>
      </c>
      <c r="F2535" s="2">
        <v>10</v>
      </c>
      <c r="G2535" s="3">
        <v>30</v>
      </c>
      <c r="H2535" s="3" t="str">
        <f>IF(E2535="","non terminato","terminato")</f>
        <v>non terminato</v>
      </c>
      <c r="J2535" s="2">
        <v>2540</v>
      </c>
      <c r="K2535" s="2" t="str">
        <f t="shared" si="266"/>
        <v>G3089116</v>
      </c>
      <c r="L2535" s="2" t="str">
        <f t="shared" si="267"/>
        <v>ITA</v>
      </c>
      <c r="M2535" s="2" t="str">
        <f t="shared" si="268"/>
        <v>zan PAM</v>
      </c>
      <c r="N2535" s="2" t="str">
        <f t="shared" si="269"/>
        <v/>
      </c>
      <c r="O2535" s="2">
        <v>10</v>
      </c>
      <c r="P2535" s="3">
        <v>30</v>
      </c>
      <c r="Q2535" s="3">
        <f t="shared" si="270"/>
        <v>300</v>
      </c>
      <c r="R2535" s="3" t="str">
        <f t="shared" si="271"/>
        <v>ITA-zan PAM-30</v>
      </c>
      <c r="S2535" s="3" t="str">
        <f t="shared" si="272"/>
        <v>089</v>
      </c>
    </row>
    <row r="2536" spans="1:19" ht="12.75" customHeight="1" x14ac:dyDescent="0.3">
      <c r="A2536" s="2">
        <v>2541</v>
      </c>
      <c r="B2536" s="2" t="s">
        <v>1205</v>
      </c>
      <c r="C2536" s="8" t="s">
        <v>8</v>
      </c>
      <c r="D2536" s="2" t="s">
        <v>9</v>
      </c>
      <c r="E2536" s="7" t="s">
        <v>10</v>
      </c>
      <c r="F2536" s="2">
        <v>0</v>
      </c>
      <c r="G2536" s="3">
        <v>29</v>
      </c>
      <c r="H2536" s="3" t="s">
        <v>10</v>
      </c>
      <c r="J2536" s="2">
        <v>2541</v>
      </c>
      <c r="K2536" s="2" t="str">
        <f t="shared" si="266"/>
        <v>C9920213</v>
      </c>
      <c r="L2536" s="2" t="str">
        <f t="shared" si="267"/>
        <v>ITA</v>
      </c>
      <c r="M2536" s="2" t="str">
        <f t="shared" si="268"/>
        <v>SG</v>
      </c>
      <c r="N2536" s="2" t="str">
        <f t="shared" si="269"/>
        <v>terminato</v>
      </c>
      <c r="O2536" s="2">
        <v>0</v>
      </c>
      <c r="P2536" s="3">
        <v>29</v>
      </c>
      <c r="Q2536" s="3" t="str">
        <f t="shared" si="270"/>
        <v/>
      </c>
      <c r="R2536" s="3" t="str">
        <f t="shared" si="271"/>
        <v>ITA-SG-29</v>
      </c>
      <c r="S2536" s="3" t="str">
        <f t="shared" si="272"/>
        <v>920</v>
      </c>
    </row>
    <row r="2537" spans="1:19" ht="12.75" customHeight="1" x14ac:dyDescent="0.3">
      <c r="A2537" s="2">
        <v>2542</v>
      </c>
      <c r="B2537" s="2" t="s">
        <v>1205</v>
      </c>
      <c r="C2537" s="8" t="s">
        <v>8</v>
      </c>
      <c r="D2537" s="2" t="s">
        <v>9</v>
      </c>
      <c r="F2537" s="2">
        <v>10</v>
      </c>
      <c r="G2537" s="3">
        <v>21</v>
      </c>
      <c r="H2537" s="3" t="str">
        <f>IF(E2537="","non terminato","terminato")</f>
        <v>non terminato</v>
      </c>
      <c r="J2537" s="2">
        <v>2542</v>
      </c>
      <c r="K2537" s="2" t="str">
        <f t="shared" si="266"/>
        <v>C9920213</v>
      </c>
      <c r="L2537" s="2" t="str">
        <f t="shared" si="267"/>
        <v>ITA</v>
      </c>
      <c r="M2537" s="2" t="str">
        <f t="shared" si="268"/>
        <v>SG</v>
      </c>
      <c r="N2537" s="2" t="str">
        <f t="shared" si="269"/>
        <v/>
      </c>
      <c r="O2537" s="2">
        <v>10</v>
      </c>
      <c r="P2537" s="3">
        <v>21</v>
      </c>
      <c r="Q2537" s="3">
        <f t="shared" si="270"/>
        <v>210</v>
      </c>
      <c r="R2537" s="3" t="str">
        <f t="shared" si="271"/>
        <v>ITA-SG-21</v>
      </c>
      <c r="S2537" s="3" t="str">
        <f t="shared" si="272"/>
        <v>920</v>
      </c>
    </row>
    <row r="2538" spans="1:19" ht="12.75" customHeight="1" x14ac:dyDescent="0.3">
      <c r="A2538" s="2">
        <v>2543</v>
      </c>
      <c r="B2538" s="2" t="s">
        <v>1205</v>
      </c>
      <c r="C2538" s="8" t="s">
        <v>8</v>
      </c>
      <c r="D2538" s="2" t="s">
        <v>9</v>
      </c>
      <c r="F2538" s="2">
        <v>20</v>
      </c>
      <c r="G2538" s="3">
        <v>14</v>
      </c>
      <c r="H2538" s="3" t="str">
        <f>IF(E2538="","non terminato","terminato")</f>
        <v>non terminato</v>
      </c>
      <c r="J2538" s="2">
        <v>2543</v>
      </c>
      <c r="K2538" s="2" t="str">
        <f t="shared" si="266"/>
        <v>C9920213</v>
      </c>
      <c r="L2538" s="2" t="str">
        <f t="shared" si="267"/>
        <v>ITA</v>
      </c>
      <c r="M2538" s="2" t="str">
        <f t="shared" si="268"/>
        <v>SG</v>
      </c>
      <c r="N2538" s="2" t="str">
        <f t="shared" si="269"/>
        <v/>
      </c>
      <c r="O2538" s="2">
        <v>20</v>
      </c>
      <c r="P2538" s="3">
        <v>14</v>
      </c>
      <c r="Q2538" s="3">
        <f t="shared" si="270"/>
        <v>280</v>
      </c>
      <c r="R2538" s="3" t="str">
        <f t="shared" si="271"/>
        <v>ITA-SG-14</v>
      </c>
      <c r="S2538" s="3" t="str">
        <f t="shared" si="272"/>
        <v>920</v>
      </c>
    </row>
    <row r="2539" spans="1:19" ht="12.75" customHeight="1" x14ac:dyDescent="0.3">
      <c r="A2539" s="2">
        <v>2544</v>
      </c>
      <c r="B2539" s="2" t="s">
        <v>1205</v>
      </c>
      <c r="C2539" s="8" t="s">
        <v>8</v>
      </c>
      <c r="D2539" s="2" t="s">
        <v>9</v>
      </c>
      <c r="F2539" s="2">
        <v>30</v>
      </c>
      <c r="G2539" s="3">
        <v>20</v>
      </c>
      <c r="H2539" s="3" t="str">
        <f>IF(E2539="","non terminato","terminato")</f>
        <v>non terminato</v>
      </c>
      <c r="J2539" s="2">
        <v>2544</v>
      </c>
      <c r="K2539" s="2" t="str">
        <f t="shared" si="266"/>
        <v>C9920213</v>
      </c>
      <c r="L2539" s="2" t="str">
        <f t="shared" si="267"/>
        <v>ITA</v>
      </c>
      <c r="M2539" s="2" t="str">
        <f t="shared" si="268"/>
        <v>SG</v>
      </c>
      <c r="N2539" s="2" t="str">
        <f t="shared" si="269"/>
        <v/>
      </c>
      <c r="O2539" s="2">
        <v>30</v>
      </c>
      <c r="P2539" s="3">
        <v>20</v>
      </c>
      <c r="Q2539" s="3">
        <f t="shared" si="270"/>
        <v>600</v>
      </c>
      <c r="R2539" s="3" t="str">
        <f t="shared" si="271"/>
        <v>ITA-SG-20</v>
      </c>
      <c r="S2539" s="3" t="str">
        <f t="shared" si="272"/>
        <v>920</v>
      </c>
    </row>
    <row r="2540" spans="1:19" ht="12.75" customHeight="1" x14ac:dyDescent="0.3">
      <c r="A2540" s="2">
        <v>2545</v>
      </c>
      <c r="B2540" s="2" t="s">
        <v>1206</v>
      </c>
      <c r="C2540" s="8" t="s">
        <v>8</v>
      </c>
      <c r="D2540" s="2" t="s">
        <v>44</v>
      </c>
      <c r="F2540" s="2">
        <v>10</v>
      </c>
      <c r="G2540" s="3">
        <v>12</v>
      </c>
      <c r="H2540" s="3" t="str">
        <f>IF(E2540="","non terminato","terminato")</f>
        <v>non terminato</v>
      </c>
      <c r="J2540" s="2">
        <v>2545</v>
      </c>
      <c r="K2540" s="2" t="str">
        <f t="shared" si="266"/>
        <v>S5916562</v>
      </c>
      <c r="L2540" s="2" t="str">
        <f t="shared" si="267"/>
        <v>ITA</v>
      </c>
      <c r="M2540" s="2" t="str">
        <f t="shared" si="268"/>
        <v>zan pin SPA</v>
      </c>
      <c r="N2540" s="2" t="str">
        <f t="shared" si="269"/>
        <v/>
      </c>
      <c r="O2540" s="2">
        <v>10</v>
      </c>
      <c r="P2540" s="3">
        <v>12</v>
      </c>
      <c r="Q2540" s="3">
        <f t="shared" si="270"/>
        <v>120</v>
      </c>
      <c r="R2540" s="3" t="str">
        <f t="shared" si="271"/>
        <v>ITA-zan pin SPA-12</v>
      </c>
      <c r="S2540" s="3" t="str">
        <f t="shared" si="272"/>
        <v>916</v>
      </c>
    </row>
    <row r="2541" spans="1:19" ht="12.75" customHeight="1" x14ac:dyDescent="0.3">
      <c r="A2541" s="2">
        <v>2546</v>
      </c>
      <c r="B2541" s="2" t="s">
        <v>1207</v>
      </c>
      <c r="C2541" s="8" t="s">
        <v>8</v>
      </c>
      <c r="D2541" s="2" t="s">
        <v>44</v>
      </c>
      <c r="E2541" s="7" t="s">
        <v>10</v>
      </c>
      <c r="F2541" s="2">
        <v>0</v>
      </c>
      <c r="G2541" s="3">
        <v>25</v>
      </c>
      <c r="H2541" s="3" t="s">
        <v>10</v>
      </c>
      <c r="J2541" s="2">
        <v>2546</v>
      </c>
      <c r="K2541" s="2" t="str">
        <f t="shared" si="266"/>
        <v>F5896303</v>
      </c>
      <c r="L2541" s="2" t="str">
        <f t="shared" si="267"/>
        <v>ITA</v>
      </c>
      <c r="M2541" s="2" t="str">
        <f t="shared" si="268"/>
        <v>zan pin SPA</v>
      </c>
      <c r="N2541" s="2" t="str">
        <f t="shared" si="269"/>
        <v>terminato</v>
      </c>
      <c r="O2541" s="2">
        <v>0</v>
      </c>
      <c r="P2541" s="3">
        <v>25</v>
      </c>
      <c r="Q2541" s="3" t="str">
        <f t="shared" si="270"/>
        <v/>
      </c>
      <c r="R2541" s="3" t="str">
        <f t="shared" si="271"/>
        <v>ITA-zan pin SPA-25</v>
      </c>
      <c r="S2541" s="3" t="str">
        <f t="shared" si="272"/>
        <v>896</v>
      </c>
    </row>
    <row r="2542" spans="1:19" ht="12.75" customHeight="1" x14ac:dyDescent="0.3">
      <c r="A2542" s="2">
        <v>2547</v>
      </c>
      <c r="B2542" s="2" t="s">
        <v>1208</v>
      </c>
      <c r="C2542" s="2" t="s">
        <v>13</v>
      </c>
      <c r="D2542" s="2" t="s">
        <v>20</v>
      </c>
      <c r="E2542" s="7" t="s">
        <v>10</v>
      </c>
      <c r="F2542" s="2">
        <v>0</v>
      </c>
      <c r="G2542" s="3">
        <v>10</v>
      </c>
      <c r="H2542" s="3" t="s">
        <v>10</v>
      </c>
      <c r="J2542" s="2">
        <v>2547</v>
      </c>
      <c r="K2542" s="2" t="str">
        <f t="shared" si="266"/>
        <v>E2216945</v>
      </c>
      <c r="L2542" s="2" t="str">
        <f t="shared" si="267"/>
        <v>EGY</v>
      </c>
      <c r="M2542" s="2" t="str">
        <f t="shared" si="268"/>
        <v>zan pin assuf S.A.E.</v>
      </c>
      <c r="N2542" s="2" t="str">
        <f t="shared" si="269"/>
        <v>terminato</v>
      </c>
      <c r="O2542" s="2">
        <v>0</v>
      </c>
      <c r="P2542" s="3">
        <v>10</v>
      </c>
      <c r="Q2542" s="3" t="str">
        <f t="shared" si="270"/>
        <v/>
      </c>
      <c r="R2542" s="3" t="str">
        <f t="shared" si="271"/>
        <v>EGY-zan pin assuf S.A.E.-10</v>
      </c>
      <c r="S2542" s="3" t="str">
        <f t="shared" si="272"/>
        <v>216</v>
      </c>
    </row>
    <row r="2543" spans="1:19" ht="12.75" customHeight="1" x14ac:dyDescent="0.3">
      <c r="A2543" s="2">
        <v>2548</v>
      </c>
      <c r="B2543" s="2" t="s">
        <v>1208</v>
      </c>
      <c r="C2543" s="2" t="s">
        <v>13</v>
      </c>
      <c r="D2543" s="2" t="s">
        <v>20</v>
      </c>
      <c r="F2543" s="2">
        <v>30</v>
      </c>
      <c r="G2543" s="3">
        <v>40</v>
      </c>
      <c r="H2543" s="3" t="str">
        <f>IF(E2543="","non terminato","terminato")</f>
        <v>non terminato</v>
      </c>
      <c r="J2543" s="2">
        <v>2548</v>
      </c>
      <c r="K2543" s="2" t="str">
        <f t="shared" si="266"/>
        <v>E2216945</v>
      </c>
      <c r="L2543" s="2" t="str">
        <f t="shared" si="267"/>
        <v>EGY</v>
      </c>
      <c r="M2543" s="2" t="str">
        <f t="shared" si="268"/>
        <v>zan pin assuf S.A.E.</v>
      </c>
      <c r="N2543" s="2" t="str">
        <f t="shared" si="269"/>
        <v/>
      </c>
      <c r="O2543" s="2">
        <v>30</v>
      </c>
      <c r="P2543" s="3">
        <v>40</v>
      </c>
      <c r="Q2543" s="3">
        <f t="shared" si="270"/>
        <v>1200</v>
      </c>
      <c r="R2543" s="3" t="str">
        <f t="shared" si="271"/>
        <v>EGY-zan pin assuf S.A.E.-40</v>
      </c>
      <c r="S2543" s="3" t="str">
        <f t="shared" si="272"/>
        <v>216</v>
      </c>
    </row>
    <row r="2544" spans="1:19" ht="12.75" customHeight="1" x14ac:dyDescent="0.3">
      <c r="A2544" s="2">
        <v>2549</v>
      </c>
      <c r="B2544" s="2" t="s">
        <v>1208</v>
      </c>
      <c r="C2544" s="2" t="s">
        <v>13</v>
      </c>
      <c r="D2544" s="2" t="s">
        <v>20</v>
      </c>
      <c r="F2544" s="2">
        <v>10</v>
      </c>
      <c r="G2544" s="3">
        <v>23</v>
      </c>
      <c r="H2544" s="3" t="str">
        <f>IF(E2544="","non terminato","terminato")</f>
        <v>non terminato</v>
      </c>
      <c r="J2544" s="2">
        <v>2549</v>
      </c>
      <c r="K2544" s="2" t="str">
        <f t="shared" si="266"/>
        <v>E2216945</v>
      </c>
      <c r="L2544" s="2" t="str">
        <f t="shared" si="267"/>
        <v>EGY</v>
      </c>
      <c r="M2544" s="2" t="str">
        <f t="shared" si="268"/>
        <v>zan pin assuf S.A.E.</v>
      </c>
      <c r="N2544" s="2" t="str">
        <f t="shared" si="269"/>
        <v/>
      </c>
      <c r="O2544" s="2">
        <v>10</v>
      </c>
      <c r="P2544" s="3">
        <v>23</v>
      </c>
      <c r="Q2544" s="3">
        <f t="shared" si="270"/>
        <v>230</v>
      </c>
      <c r="R2544" s="3" t="str">
        <f t="shared" si="271"/>
        <v>EGY-zan pin assuf S.A.E.-23</v>
      </c>
      <c r="S2544" s="3" t="str">
        <f t="shared" si="272"/>
        <v>216</v>
      </c>
    </row>
    <row r="2545" spans="1:19" ht="12.75" customHeight="1" x14ac:dyDescent="0.3">
      <c r="A2545" s="2">
        <v>2550</v>
      </c>
      <c r="B2545" s="2" t="s">
        <v>1209</v>
      </c>
      <c r="C2545" s="2" t="s">
        <v>13</v>
      </c>
      <c r="D2545" s="2" t="s">
        <v>12</v>
      </c>
      <c r="F2545" s="2">
        <v>10</v>
      </c>
      <c r="G2545" s="3">
        <v>25</v>
      </c>
      <c r="H2545" s="3" t="str">
        <f>IF(E2545="","non terminato","terminato")</f>
        <v>non terminato</v>
      </c>
      <c r="J2545" s="2">
        <v>2550</v>
      </c>
      <c r="K2545" s="2" t="str">
        <f t="shared" si="266"/>
        <v>A3932588</v>
      </c>
      <c r="L2545" s="2" t="str">
        <f t="shared" si="267"/>
        <v>EGY</v>
      </c>
      <c r="M2545" s="2" t="str">
        <f t="shared" si="268"/>
        <v>ccc order</v>
      </c>
      <c r="N2545" s="2" t="str">
        <f t="shared" si="269"/>
        <v/>
      </c>
      <c r="O2545" s="2">
        <v>10</v>
      </c>
      <c r="P2545" s="3">
        <v>25</v>
      </c>
      <c r="Q2545" s="3">
        <f t="shared" si="270"/>
        <v>250</v>
      </c>
      <c r="R2545" s="3" t="str">
        <f t="shared" si="271"/>
        <v>EGY-ccc order-25</v>
      </c>
      <c r="S2545" s="3" t="str">
        <f t="shared" si="272"/>
        <v>932</v>
      </c>
    </row>
    <row r="2546" spans="1:19" ht="12.75" customHeight="1" x14ac:dyDescent="0.3">
      <c r="A2546" s="2">
        <v>2551</v>
      </c>
      <c r="B2546" s="2" t="s">
        <v>1209</v>
      </c>
      <c r="C2546" s="2" t="s">
        <v>13</v>
      </c>
      <c r="D2546" s="2" t="s">
        <v>12</v>
      </c>
      <c r="E2546" s="7" t="s">
        <v>10</v>
      </c>
      <c r="F2546" s="2">
        <v>0</v>
      </c>
      <c r="G2546" s="3">
        <v>11</v>
      </c>
      <c r="H2546" s="3" t="s">
        <v>10</v>
      </c>
      <c r="J2546" s="2">
        <v>2551</v>
      </c>
      <c r="K2546" s="2" t="str">
        <f t="shared" si="266"/>
        <v>A3932588</v>
      </c>
      <c r="L2546" s="2" t="str">
        <f t="shared" si="267"/>
        <v>EGY</v>
      </c>
      <c r="M2546" s="2" t="str">
        <f t="shared" si="268"/>
        <v>ccc order</v>
      </c>
      <c r="N2546" s="2" t="str">
        <f t="shared" si="269"/>
        <v>terminato</v>
      </c>
      <c r="O2546" s="2">
        <v>0</v>
      </c>
      <c r="P2546" s="3">
        <v>11</v>
      </c>
      <c r="Q2546" s="3" t="str">
        <f t="shared" si="270"/>
        <v/>
      </c>
      <c r="R2546" s="3" t="str">
        <f t="shared" si="271"/>
        <v>EGY-ccc order-11</v>
      </c>
      <c r="S2546" s="3" t="str">
        <f t="shared" si="272"/>
        <v>932</v>
      </c>
    </row>
    <row r="2547" spans="1:19" ht="12.75" customHeight="1" x14ac:dyDescent="0.3">
      <c r="A2547" s="2">
        <v>2552</v>
      </c>
      <c r="B2547" s="2" t="s">
        <v>1209</v>
      </c>
      <c r="C2547" s="2" t="s">
        <v>13</v>
      </c>
      <c r="D2547" s="2" t="s">
        <v>12</v>
      </c>
      <c r="F2547" s="2">
        <v>30</v>
      </c>
      <c r="G2547" s="3">
        <v>10</v>
      </c>
      <c r="H2547" s="3" t="str">
        <f>IF(E2547="","non terminato","terminato")</f>
        <v>non terminato</v>
      </c>
      <c r="J2547" s="2">
        <v>2552</v>
      </c>
      <c r="K2547" s="2" t="str">
        <f t="shared" si="266"/>
        <v>A3932588</v>
      </c>
      <c r="L2547" s="2" t="str">
        <f t="shared" si="267"/>
        <v>EGY</v>
      </c>
      <c r="M2547" s="2" t="str">
        <f t="shared" si="268"/>
        <v>ccc order</v>
      </c>
      <c r="N2547" s="2" t="str">
        <f t="shared" si="269"/>
        <v/>
      </c>
      <c r="O2547" s="2">
        <v>30</v>
      </c>
      <c r="P2547" s="3">
        <v>10</v>
      </c>
      <c r="Q2547" s="3">
        <f t="shared" si="270"/>
        <v>300</v>
      </c>
      <c r="R2547" s="3" t="str">
        <f t="shared" si="271"/>
        <v>EGY-ccc order-10</v>
      </c>
      <c r="S2547" s="3" t="str">
        <f t="shared" si="272"/>
        <v>932</v>
      </c>
    </row>
    <row r="2548" spans="1:19" ht="12.75" customHeight="1" x14ac:dyDescent="0.3">
      <c r="A2548" s="2">
        <v>2553</v>
      </c>
      <c r="B2548" s="2" t="s">
        <v>1210</v>
      </c>
      <c r="C2548" s="2" t="s">
        <v>13</v>
      </c>
      <c r="D2548" s="2" t="s">
        <v>12</v>
      </c>
      <c r="F2548" s="2">
        <v>10</v>
      </c>
      <c r="G2548" s="3">
        <v>37</v>
      </c>
      <c r="H2548" s="3" t="str">
        <f>IF(E2548="","non terminato","terminato")</f>
        <v>non terminato</v>
      </c>
      <c r="J2548" s="2">
        <v>2553</v>
      </c>
      <c r="K2548" s="2" t="str">
        <f t="shared" si="266"/>
        <v>A7139968</v>
      </c>
      <c r="L2548" s="2" t="str">
        <f t="shared" si="267"/>
        <v>EGY</v>
      </c>
      <c r="M2548" s="2" t="str">
        <f t="shared" si="268"/>
        <v>ccc order</v>
      </c>
      <c r="N2548" s="2" t="str">
        <f t="shared" si="269"/>
        <v/>
      </c>
      <c r="O2548" s="2">
        <v>10</v>
      </c>
      <c r="P2548" s="3">
        <v>37</v>
      </c>
      <c r="Q2548" s="3">
        <f t="shared" si="270"/>
        <v>370</v>
      </c>
      <c r="R2548" s="3" t="str">
        <f t="shared" si="271"/>
        <v>EGY-ccc order-37</v>
      </c>
      <c r="S2548" s="3" t="str">
        <f t="shared" si="272"/>
        <v>139</v>
      </c>
    </row>
    <row r="2549" spans="1:19" ht="12.75" customHeight="1" x14ac:dyDescent="0.3">
      <c r="A2549" s="2">
        <v>2554</v>
      </c>
      <c r="B2549" s="2" t="s">
        <v>1210</v>
      </c>
      <c r="C2549" s="2" t="s">
        <v>13</v>
      </c>
      <c r="D2549" s="2" t="s">
        <v>12</v>
      </c>
      <c r="E2549" s="7" t="s">
        <v>10</v>
      </c>
      <c r="F2549" s="2">
        <v>0</v>
      </c>
      <c r="G2549" s="3">
        <v>31</v>
      </c>
      <c r="H2549" s="3" t="s">
        <v>10</v>
      </c>
      <c r="J2549" s="2">
        <v>2554</v>
      </c>
      <c r="K2549" s="2" t="str">
        <f t="shared" si="266"/>
        <v>A7139968</v>
      </c>
      <c r="L2549" s="2" t="str">
        <f t="shared" si="267"/>
        <v>EGY</v>
      </c>
      <c r="M2549" s="2" t="str">
        <f t="shared" si="268"/>
        <v>ccc order</v>
      </c>
      <c r="N2549" s="2" t="str">
        <f t="shared" si="269"/>
        <v>terminato</v>
      </c>
      <c r="O2549" s="2">
        <v>0</v>
      </c>
      <c r="P2549" s="3">
        <v>31</v>
      </c>
      <c r="Q2549" s="3" t="str">
        <f t="shared" si="270"/>
        <v/>
      </c>
      <c r="R2549" s="3" t="str">
        <f t="shared" si="271"/>
        <v>EGY-ccc order-31</v>
      </c>
      <c r="S2549" s="3" t="str">
        <f t="shared" si="272"/>
        <v>139</v>
      </c>
    </row>
    <row r="2550" spans="1:19" ht="12.75" customHeight="1" x14ac:dyDescent="0.3">
      <c r="A2550" s="2">
        <v>2555</v>
      </c>
      <c r="B2550" s="2" t="s">
        <v>1210</v>
      </c>
      <c r="C2550" s="2" t="s">
        <v>13</v>
      </c>
      <c r="D2550" s="2" t="s">
        <v>12</v>
      </c>
      <c r="F2550" s="2">
        <v>30</v>
      </c>
      <c r="G2550" s="3">
        <v>34</v>
      </c>
      <c r="H2550" s="3" t="str">
        <f>IF(E2550="","non terminato","terminato")</f>
        <v>non terminato</v>
      </c>
      <c r="J2550" s="2">
        <v>2555</v>
      </c>
      <c r="K2550" s="2" t="str">
        <f t="shared" si="266"/>
        <v>A7139968</v>
      </c>
      <c r="L2550" s="2" t="str">
        <f t="shared" si="267"/>
        <v>EGY</v>
      </c>
      <c r="M2550" s="2" t="str">
        <f t="shared" si="268"/>
        <v>ccc order</v>
      </c>
      <c r="N2550" s="2" t="str">
        <f t="shared" si="269"/>
        <v/>
      </c>
      <c r="O2550" s="2">
        <v>30</v>
      </c>
      <c r="P2550" s="3">
        <v>34</v>
      </c>
      <c r="Q2550" s="3">
        <f t="shared" si="270"/>
        <v>1020</v>
      </c>
      <c r="R2550" s="3" t="str">
        <f t="shared" si="271"/>
        <v>EGY-ccc order-34</v>
      </c>
      <c r="S2550" s="3" t="str">
        <f t="shared" si="272"/>
        <v>139</v>
      </c>
    </row>
    <row r="2551" spans="1:19" ht="12.75" customHeight="1" x14ac:dyDescent="0.3">
      <c r="A2551" s="2">
        <v>2556</v>
      </c>
      <c r="B2551" s="2" t="s">
        <v>1211</v>
      </c>
      <c r="C2551" s="2" t="s">
        <v>13</v>
      </c>
      <c r="D2551" s="2" t="s">
        <v>20</v>
      </c>
      <c r="F2551" s="2">
        <v>20</v>
      </c>
      <c r="G2551" s="3">
        <v>36</v>
      </c>
      <c r="H2551" s="3" t="str">
        <f>IF(E2551="","non terminato","terminato")</f>
        <v>non terminato</v>
      </c>
      <c r="J2551" s="2">
        <v>2556</v>
      </c>
      <c r="K2551" s="2" t="str">
        <f t="shared" si="266"/>
        <v>K2498866</v>
      </c>
      <c r="L2551" s="2" t="str">
        <f t="shared" si="267"/>
        <v>EGY</v>
      </c>
      <c r="M2551" s="2" t="str">
        <f t="shared" si="268"/>
        <v>zan pin assuf S.A.E.</v>
      </c>
      <c r="N2551" s="2" t="str">
        <f t="shared" si="269"/>
        <v/>
      </c>
      <c r="O2551" s="2">
        <v>20</v>
      </c>
      <c r="P2551" s="3">
        <v>36</v>
      </c>
      <c r="Q2551" s="3">
        <f t="shared" si="270"/>
        <v>720</v>
      </c>
      <c r="R2551" s="3" t="str">
        <f t="shared" si="271"/>
        <v>EGY-zan pin assuf S.A.E.-36</v>
      </c>
      <c r="S2551" s="3" t="str">
        <f t="shared" si="272"/>
        <v>498</v>
      </c>
    </row>
    <row r="2552" spans="1:19" ht="12.75" customHeight="1" x14ac:dyDescent="0.3">
      <c r="A2552" s="2">
        <v>2557</v>
      </c>
      <c r="B2552" s="2" t="s">
        <v>1211</v>
      </c>
      <c r="C2552" s="2" t="s">
        <v>13</v>
      </c>
      <c r="D2552" s="2" t="s">
        <v>20</v>
      </c>
      <c r="F2552" s="2">
        <v>30</v>
      </c>
      <c r="G2552" s="3">
        <v>35</v>
      </c>
      <c r="H2552" s="3" t="str">
        <f>IF(E2552="","non terminato","terminato")</f>
        <v>non terminato</v>
      </c>
      <c r="J2552" s="2">
        <v>2557</v>
      </c>
      <c r="K2552" s="2" t="str">
        <f t="shared" si="266"/>
        <v>K2498866</v>
      </c>
      <c r="L2552" s="2" t="str">
        <f t="shared" si="267"/>
        <v>EGY</v>
      </c>
      <c r="M2552" s="2" t="str">
        <f t="shared" si="268"/>
        <v>zan pin assuf S.A.E.</v>
      </c>
      <c r="N2552" s="2" t="str">
        <f t="shared" si="269"/>
        <v/>
      </c>
      <c r="O2552" s="2">
        <v>30</v>
      </c>
      <c r="P2552" s="3">
        <v>35</v>
      </c>
      <c r="Q2552" s="3">
        <f t="shared" si="270"/>
        <v>1050</v>
      </c>
      <c r="R2552" s="3" t="str">
        <f t="shared" si="271"/>
        <v>EGY-zan pin assuf S.A.E.-35</v>
      </c>
      <c r="S2552" s="3" t="str">
        <f t="shared" si="272"/>
        <v>498</v>
      </c>
    </row>
    <row r="2553" spans="1:19" ht="12.75" customHeight="1" x14ac:dyDescent="0.3">
      <c r="A2553" s="2">
        <v>2558</v>
      </c>
      <c r="B2553" s="2" t="s">
        <v>1211</v>
      </c>
      <c r="C2553" s="2" t="s">
        <v>13</v>
      </c>
      <c r="D2553" s="2" t="s">
        <v>20</v>
      </c>
      <c r="E2553" s="7" t="s">
        <v>10</v>
      </c>
      <c r="F2553" s="2">
        <v>0</v>
      </c>
      <c r="G2553" s="3">
        <v>39</v>
      </c>
      <c r="H2553" s="3" t="s">
        <v>10</v>
      </c>
      <c r="J2553" s="2">
        <v>2558</v>
      </c>
      <c r="K2553" s="2" t="str">
        <f t="shared" si="266"/>
        <v>K2498866</v>
      </c>
      <c r="L2553" s="2" t="str">
        <f t="shared" si="267"/>
        <v>EGY</v>
      </c>
      <c r="M2553" s="2" t="str">
        <f t="shared" si="268"/>
        <v>zan pin assuf S.A.E.</v>
      </c>
      <c r="N2553" s="2" t="str">
        <f t="shared" si="269"/>
        <v>terminato</v>
      </c>
      <c r="O2553" s="2">
        <v>0</v>
      </c>
      <c r="P2553" s="3">
        <v>39</v>
      </c>
      <c r="Q2553" s="3" t="str">
        <f t="shared" si="270"/>
        <v/>
      </c>
      <c r="R2553" s="3" t="str">
        <f t="shared" si="271"/>
        <v>EGY-zan pin assuf S.A.E.-39</v>
      </c>
      <c r="S2553" s="3" t="str">
        <f t="shared" si="272"/>
        <v>498</v>
      </c>
    </row>
    <row r="2554" spans="1:19" ht="12.75" customHeight="1" x14ac:dyDescent="0.3">
      <c r="A2554" s="2">
        <v>2559</v>
      </c>
      <c r="B2554" s="2" t="s">
        <v>1211</v>
      </c>
      <c r="C2554" s="2" t="s">
        <v>13</v>
      </c>
      <c r="D2554" s="2" t="s">
        <v>20</v>
      </c>
      <c r="F2554" s="2">
        <v>10</v>
      </c>
      <c r="G2554" s="3">
        <v>36</v>
      </c>
      <c r="H2554" s="3" t="str">
        <f>IF(E2554="","non terminato","terminato")</f>
        <v>non terminato</v>
      </c>
      <c r="J2554" s="2">
        <v>2559</v>
      </c>
      <c r="K2554" s="2" t="str">
        <f t="shared" si="266"/>
        <v>K2498866</v>
      </c>
      <c r="L2554" s="2" t="str">
        <f t="shared" si="267"/>
        <v>EGY</v>
      </c>
      <c r="M2554" s="2" t="str">
        <f t="shared" si="268"/>
        <v>zan pin assuf S.A.E.</v>
      </c>
      <c r="N2554" s="2" t="str">
        <f t="shared" si="269"/>
        <v/>
      </c>
      <c r="O2554" s="2">
        <v>10</v>
      </c>
      <c r="P2554" s="3">
        <v>36</v>
      </c>
      <c r="Q2554" s="3">
        <f t="shared" si="270"/>
        <v>360</v>
      </c>
      <c r="R2554" s="3" t="str">
        <f t="shared" si="271"/>
        <v>EGY-zan pin assuf S.A.E.-36</v>
      </c>
      <c r="S2554" s="3" t="str">
        <f t="shared" si="272"/>
        <v>498</v>
      </c>
    </row>
    <row r="2555" spans="1:19" ht="12.75" customHeight="1" x14ac:dyDescent="0.3">
      <c r="A2555" s="2">
        <v>2560</v>
      </c>
      <c r="B2555" s="2" t="s">
        <v>1212</v>
      </c>
      <c r="C2555" s="8" t="s">
        <v>8</v>
      </c>
      <c r="D2555" s="2" t="s">
        <v>44</v>
      </c>
      <c r="E2555" s="7" t="s">
        <v>10</v>
      </c>
      <c r="F2555" s="2">
        <v>0</v>
      </c>
      <c r="G2555" s="3">
        <v>32</v>
      </c>
      <c r="H2555" s="3" t="s">
        <v>10</v>
      </c>
      <c r="J2555" s="2">
        <v>2560</v>
      </c>
      <c r="K2555" s="2" t="str">
        <f t="shared" si="266"/>
        <v>A2490817</v>
      </c>
      <c r="L2555" s="2" t="str">
        <f t="shared" si="267"/>
        <v>ITA</v>
      </c>
      <c r="M2555" s="2" t="str">
        <f t="shared" si="268"/>
        <v>zan pin SPA</v>
      </c>
      <c r="N2555" s="2" t="str">
        <f t="shared" si="269"/>
        <v>terminato</v>
      </c>
      <c r="O2555" s="2">
        <v>0</v>
      </c>
      <c r="P2555" s="3">
        <v>32</v>
      </c>
      <c r="Q2555" s="3" t="str">
        <f t="shared" si="270"/>
        <v/>
      </c>
      <c r="R2555" s="3" t="str">
        <f t="shared" si="271"/>
        <v>ITA-zan pin SPA-32</v>
      </c>
      <c r="S2555" s="3" t="str">
        <f t="shared" si="272"/>
        <v>490</v>
      </c>
    </row>
    <row r="2556" spans="1:19" ht="12.75" customHeight="1" x14ac:dyDescent="0.3">
      <c r="A2556" s="2">
        <v>2561</v>
      </c>
      <c r="B2556" s="2" t="s">
        <v>1212</v>
      </c>
      <c r="C2556" s="8" t="s">
        <v>8</v>
      </c>
      <c r="D2556" s="2" t="s">
        <v>44</v>
      </c>
      <c r="F2556" s="2">
        <v>10</v>
      </c>
      <c r="G2556" s="3">
        <v>12</v>
      </c>
      <c r="H2556" s="3" t="str">
        <f>IF(E2556="","non terminato","terminato")</f>
        <v>non terminato</v>
      </c>
      <c r="J2556" s="2">
        <v>2561</v>
      </c>
      <c r="K2556" s="2" t="str">
        <f t="shared" si="266"/>
        <v>A2490817</v>
      </c>
      <c r="L2556" s="2" t="str">
        <f t="shared" si="267"/>
        <v>ITA</v>
      </c>
      <c r="M2556" s="2" t="str">
        <f t="shared" si="268"/>
        <v>zan pin SPA</v>
      </c>
      <c r="N2556" s="2" t="str">
        <f t="shared" si="269"/>
        <v/>
      </c>
      <c r="O2556" s="2">
        <v>10</v>
      </c>
      <c r="P2556" s="3">
        <v>12</v>
      </c>
      <c r="Q2556" s="3">
        <f t="shared" si="270"/>
        <v>120</v>
      </c>
      <c r="R2556" s="3" t="str">
        <f t="shared" si="271"/>
        <v>ITA-zan pin SPA-12</v>
      </c>
      <c r="S2556" s="3" t="str">
        <f t="shared" si="272"/>
        <v>490</v>
      </c>
    </row>
    <row r="2557" spans="1:19" ht="12.75" customHeight="1" x14ac:dyDescent="0.3">
      <c r="A2557" s="2">
        <v>2562</v>
      </c>
      <c r="B2557" s="2" t="s">
        <v>1213</v>
      </c>
      <c r="C2557" s="8" t="s">
        <v>8</v>
      </c>
      <c r="D2557" s="2" t="s">
        <v>33</v>
      </c>
      <c r="E2557" s="7" t="s">
        <v>10</v>
      </c>
      <c r="F2557" s="2">
        <v>0</v>
      </c>
      <c r="G2557" s="3">
        <v>27</v>
      </c>
      <c r="H2557" s="3" t="s">
        <v>10</v>
      </c>
      <c r="J2557" s="2">
        <v>2562</v>
      </c>
      <c r="K2557" s="2" t="str">
        <f t="shared" si="266"/>
        <v>G5230551</v>
      </c>
      <c r="L2557" s="2" t="str">
        <f t="shared" si="267"/>
        <v>ITA</v>
      </c>
      <c r="M2557" s="2" t="str">
        <f t="shared" si="268"/>
        <v>zan VETRI</v>
      </c>
      <c r="N2557" s="2" t="str">
        <f t="shared" si="269"/>
        <v>terminato</v>
      </c>
      <c r="O2557" s="2">
        <v>0</v>
      </c>
      <c r="P2557" s="3">
        <v>27</v>
      </c>
      <c r="Q2557" s="3" t="str">
        <f t="shared" si="270"/>
        <v/>
      </c>
      <c r="R2557" s="3" t="str">
        <f t="shared" si="271"/>
        <v>ITA-zan VETRI-27</v>
      </c>
      <c r="S2557" s="3" t="str">
        <f t="shared" si="272"/>
        <v>230</v>
      </c>
    </row>
    <row r="2558" spans="1:19" ht="12.75" customHeight="1" x14ac:dyDescent="0.3">
      <c r="A2558" s="2">
        <v>2563</v>
      </c>
      <c r="B2558" s="2" t="s">
        <v>1213</v>
      </c>
      <c r="C2558" s="8" t="s">
        <v>8</v>
      </c>
      <c r="D2558" s="2" t="s">
        <v>33</v>
      </c>
      <c r="F2558" s="2">
        <v>10</v>
      </c>
      <c r="G2558" s="3">
        <v>27</v>
      </c>
      <c r="H2558" s="3" t="str">
        <f>IF(E2558="","non terminato","terminato")</f>
        <v>non terminato</v>
      </c>
      <c r="J2558" s="2">
        <v>2563</v>
      </c>
      <c r="K2558" s="2" t="str">
        <f t="shared" si="266"/>
        <v>G5230551</v>
      </c>
      <c r="L2558" s="2" t="str">
        <f t="shared" si="267"/>
        <v>ITA</v>
      </c>
      <c r="M2558" s="2" t="str">
        <f t="shared" si="268"/>
        <v>zan VETRI</v>
      </c>
      <c r="N2558" s="2" t="str">
        <f t="shared" si="269"/>
        <v/>
      </c>
      <c r="O2558" s="2">
        <v>10</v>
      </c>
      <c r="P2558" s="3">
        <v>27</v>
      </c>
      <c r="Q2558" s="3">
        <f t="shared" si="270"/>
        <v>270</v>
      </c>
      <c r="R2558" s="3" t="str">
        <f t="shared" si="271"/>
        <v>ITA-zan VETRI-27</v>
      </c>
      <c r="S2558" s="3" t="str">
        <f t="shared" si="272"/>
        <v>230</v>
      </c>
    </row>
    <row r="2559" spans="1:19" ht="12.75" customHeight="1" x14ac:dyDescent="0.3">
      <c r="A2559" s="2">
        <v>2564</v>
      </c>
      <c r="B2559" s="2" t="s">
        <v>1213</v>
      </c>
      <c r="C2559" s="8" t="s">
        <v>8</v>
      </c>
      <c r="D2559" s="2" t="s">
        <v>33</v>
      </c>
      <c r="F2559" s="2">
        <v>30</v>
      </c>
      <c r="G2559" s="3">
        <v>19</v>
      </c>
      <c r="H2559" s="3" t="str">
        <f>IF(E2559="","non terminato","terminato")</f>
        <v>non terminato</v>
      </c>
      <c r="J2559" s="2">
        <v>2564</v>
      </c>
      <c r="K2559" s="2" t="str">
        <f t="shared" si="266"/>
        <v>G5230551</v>
      </c>
      <c r="L2559" s="2" t="str">
        <f t="shared" si="267"/>
        <v>ITA</v>
      </c>
      <c r="M2559" s="2" t="str">
        <f t="shared" si="268"/>
        <v>zan VETRI</v>
      </c>
      <c r="N2559" s="2" t="str">
        <f t="shared" si="269"/>
        <v/>
      </c>
      <c r="O2559" s="2">
        <v>30</v>
      </c>
      <c r="P2559" s="3">
        <v>19</v>
      </c>
      <c r="Q2559" s="3">
        <f t="shared" si="270"/>
        <v>570</v>
      </c>
      <c r="R2559" s="3" t="str">
        <f t="shared" si="271"/>
        <v>ITA-zan VETRI-19</v>
      </c>
      <c r="S2559" s="3" t="str">
        <f t="shared" si="272"/>
        <v>230</v>
      </c>
    </row>
    <row r="2560" spans="1:19" ht="12.75" customHeight="1" x14ac:dyDescent="0.3">
      <c r="A2560" s="2">
        <v>2565</v>
      </c>
      <c r="B2560" s="2" t="s">
        <v>1214</v>
      </c>
      <c r="C2560" s="8" t="s">
        <v>8</v>
      </c>
      <c r="D2560" s="2" t="s">
        <v>9</v>
      </c>
      <c r="E2560" s="7" t="s">
        <v>10</v>
      </c>
      <c r="F2560" s="2">
        <v>0</v>
      </c>
      <c r="G2560" s="3">
        <v>27</v>
      </c>
      <c r="H2560" s="3" t="s">
        <v>10</v>
      </c>
      <c r="J2560" s="2">
        <v>2565</v>
      </c>
      <c r="K2560" s="2" t="str">
        <f t="shared" si="266"/>
        <v>R4415989</v>
      </c>
      <c r="L2560" s="2" t="str">
        <f t="shared" si="267"/>
        <v>ITA</v>
      </c>
      <c r="M2560" s="2" t="str">
        <f t="shared" si="268"/>
        <v>SG</v>
      </c>
      <c r="N2560" s="2" t="str">
        <f t="shared" si="269"/>
        <v>terminato</v>
      </c>
      <c r="O2560" s="2">
        <v>0</v>
      </c>
      <c r="P2560" s="3">
        <v>27</v>
      </c>
      <c r="Q2560" s="3" t="str">
        <f t="shared" si="270"/>
        <v/>
      </c>
      <c r="R2560" s="3" t="str">
        <f t="shared" si="271"/>
        <v>ITA-SG-27</v>
      </c>
      <c r="S2560" s="3" t="str">
        <f t="shared" si="272"/>
        <v>415</v>
      </c>
    </row>
    <row r="2561" spans="1:19" ht="12.75" customHeight="1" x14ac:dyDescent="0.3">
      <c r="A2561" s="2">
        <v>2566</v>
      </c>
      <c r="B2561" s="2" t="s">
        <v>1214</v>
      </c>
      <c r="C2561" s="8" t="s">
        <v>8</v>
      </c>
      <c r="D2561" s="2" t="s">
        <v>9</v>
      </c>
      <c r="F2561" s="2">
        <v>10</v>
      </c>
      <c r="G2561" s="3">
        <v>15</v>
      </c>
      <c r="H2561" s="3" t="str">
        <f>IF(E2561="","non terminato","terminato")</f>
        <v>non terminato</v>
      </c>
      <c r="J2561" s="2">
        <v>2566</v>
      </c>
      <c r="K2561" s="2" t="str">
        <f t="shared" si="266"/>
        <v>R4415989</v>
      </c>
      <c r="L2561" s="2" t="str">
        <f t="shared" si="267"/>
        <v>ITA</v>
      </c>
      <c r="M2561" s="2" t="str">
        <f t="shared" si="268"/>
        <v>SG</v>
      </c>
      <c r="N2561" s="2" t="str">
        <f t="shared" si="269"/>
        <v/>
      </c>
      <c r="O2561" s="2">
        <v>10</v>
      </c>
      <c r="P2561" s="3">
        <v>15</v>
      </c>
      <c r="Q2561" s="3">
        <f t="shared" si="270"/>
        <v>150</v>
      </c>
      <c r="R2561" s="3" t="str">
        <f t="shared" si="271"/>
        <v>ITA-SG-15</v>
      </c>
      <c r="S2561" s="3" t="str">
        <f t="shared" si="272"/>
        <v>415</v>
      </c>
    </row>
    <row r="2562" spans="1:19" ht="12.75" customHeight="1" x14ac:dyDescent="0.3">
      <c r="A2562" s="2">
        <v>2567</v>
      </c>
      <c r="B2562" s="2" t="s">
        <v>1214</v>
      </c>
      <c r="C2562" s="8" t="s">
        <v>8</v>
      </c>
      <c r="D2562" s="2" t="s">
        <v>9</v>
      </c>
      <c r="F2562" s="2">
        <v>30</v>
      </c>
      <c r="G2562" s="3">
        <v>28</v>
      </c>
      <c r="H2562" s="3" t="str">
        <f>IF(E2562="","non terminato","terminato")</f>
        <v>non terminato</v>
      </c>
      <c r="J2562" s="2">
        <v>2567</v>
      </c>
      <c r="K2562" s="2" t="str">
        <f t="shared" ref="K2562:K2625" si="273">TRIM(B2562)</f>
        <v>R4415989</v>
      </c>
      <c r="L2562" s="2" t="str">
        <f t="shared" ref="L2562:L2625" si="274">TRIM(C2562)</f>
        <v>ITA</v>
      </c>
      <c r="M2562" s="2" t="str">
        <f t="shared" ref="M2562:M2625" si="275">TRIM(D2562)</f>
        <v>SG</v>
      </c>
      <c r="N2562" s="2" t="str">
        <f t="shared" ref="N2562:N2625" si="276">TRIM(E2562)</f>
        <v/>
      </c>
      <c r="O2562" s="2">
        <v>30</v>
      </c>
      <c r="P2562" s="3">
        <v>28</v>
      </c>
      <c r="Q2562" s="3">
        <f t="shared" si="270"/>
        <v>840</v>
      </c>
      <c r="R2562" s="3" t="str">
        <f t="shared" si="271"/>
        <v>ITA-SG-28</v>
      </c>
      <c r="S2562" s="3" t="str">
        <f t="shared" si="272"/>
        <v>415</v>
      </c>
    </row>
    <row r="2563" spans="1:19" ht="12.75" customHeight="1" x14ac:dyDescent="0.3">
      <c r="A2563" s="2">
        <v>2568</v>
      </c>
      <c r="B2563" s="2" t="s">
        <v>1215</v>
      </c>
      <c r="C2563" s="8" t="s">
        <v>8</v>
      </c>
      <c r="D2563" s="2" t="s">
        <v>9</v>
      </c>
      <c r="E2563" s="7" t="s">
        <v>10</v>
      </c>
      <c r="F2563" s="2">
        <v>0</v>
      </c>
      <c r="G2563" s="3">
        <v>27</v>
      </c>
      <c r="H2563" s="3" t="s">
        <v>10</v>
      </c>
      <c r="J2563" s="2">
        <v>2568</v>
      </c>
      <c r="K2563" s="2" t="str">
        <f t="shared" si="273"/>
        <v>L0019612</v>
      </c>
      <c r="L2563" s="2" t="str">
        <f t="shared" si="274"/>
        <v>ITA</v>
      </c>
      <c r="M2563" s="2" t="str">
        <f t="shared" si="275"/>
        <v>SG</v>
      </c>
      <c r="N2563" s="2" t="str">
        <f t="shared" si="276"/>
        <v>terminato</v>
      </c>
      <c r="O2563" s="2">
        <v>0</v>
      </c>
      <c r="P2563" s="3">
        <v>27</v>
      </c>
      <c r="Q2563" s="3" t="str">
        <f t="shared" ref="Q2563:Q2626" si="277">IF(F2563=0,"",F2563*G2563)</f>
        <v/>
      </c>
      <c r="R2563" s="3" t="str">
        <f t="shared" ref="R2563:R2626" si="278">_xlfn.CONCAT(C2563,"-",D2563,"-",G2563)</f>
        <v>ITA-SG-27</v>
      </c>
      <c r="S2563" s="3" t="str">
        <f t="shared" ref="S2563:S2626" si="279">MID(B2563,3,3)</f>
        <v>019</v>
      </c>
    </row>
    <row r="2564" spans="1:19" ht="12.75" customHeight="1" x14ac:dyDescent="0.3">
      <c r="A2564" s="2">
        <v>2569</v>
      </c>
      <c r="B2564" s="2" t="s">
        <v>1215</v>
      </c>
      <c r="C2564" s="8" t="s">
        <v>8</v>
      </c>
      <c r="D2564" s="2" t="s">
        <v>9</v>
      </c>
      <c r="F2564" s="2">
        <v>10</v>
      </c>
      <c r="G2564" s="3">
        <v>30</v>
      </c>
      <c r="H2564" s="3" t="str">
        <f>IF(E2564="","non terminato","terminato")</f>
        <v>non terminato</v>
      </c>
      <c r="J2564" s="2">
        <v>2569</v>
      </c>
      <c r="K2564" s="2" t="str">
        <f t="shared" si="273"/>
        <v>L0019612</v>
      </c>
      <c r="L2564" s="2" t="str">
        <f t="shared" si="274"/>
        <v>ITA</v>
      </c>
      <c r="M2564" s="2" t="str">
        <f t="shared" si="275"/>
        <v>SG</v>
      </c>
      <c r="N2564" s="2" t="str">
        <f t="shared" si="276"/>
        <v/>
      </c>
      <c r="O2564" s="2">
        <v>10</v>
      </c>
      <c r="P2564" s="3">
        <v>30</v>
      </c>
      <c r="Q2564" s="3">
        <f t="shared" si="277"/>
        <v>300</v>
      </c>
      <c r="R2564" s="3" t="str">
        <f t="shared" si="278"/>
        <v>ITA-SG-30</v>
      </c>
      <c r="S2564" s="3" t="str">
        <f t="shared" si="279"/>
        <v>019</v>
      </c>
    </row>
    <row r="2565" spans="1:19" ht="12.75" customHeight="1" x14ac:dyDescent="0.3">
      <c r="A2565" s="2">
        <v>2570</v>
      </c>
      <c r="B2565" s="2" t="s">
        <v>1216</v>
      </c>
      <c r="C2565" s="8" t="s">
        <v>8</v>
      </c>
      <c r="D2565" s="2" t="s">
        <v>72</v>
      </c>
      <c r="E2565" s="7" t="s">
        <v>10</v>
      </c>
      <c r="F2565" s="2">
        <v>0</v>
      </c>
      <c r="G2565" s="3">
        <v>28</v>
      </c>
      <c r="H2565" s="3" t="s">
        <v>10</v>
      </c>
      <c r="J2565" s="2">
        <v>2570</v>
      </c>
      <c r="K2565" s="2" t="str">
        <f t="shared" si="273"/>
        <v>R3539882</v>
      </c>
      <c r="L2565" s="2" t="str">
        <f t="shared" si="274"/>
        <v>ITA</v>
      </c>
      <c r="M2565" s="2" t="str">
        <f t="shared" si="275"/>
        <v>lollo SRL</v>
      </c>
      <c r="N2565" s="2" t="str">
        <f t="shared" si="276"/>
        <v>terminato</v>
      </c>
      <c r="O2565" s="2">
        <v>0</v>
      </c>
      <c r="P2565" s="3">
        <v>28</v>
      </c>
      <c r="Q2565" s="3" t="str">
        <f t="shared" si="277"/>
        <v/>
      </c>
      <c r="R2565" s="3" t="str">
        <f t="shared" si="278"/>
        <v>ITA-lollo SRL-28</v>
      </c>
      <c r="S2565" s="3" t="str">
        <f t="shared" si="279"/>
        <v>539</v>
      </c>
    </row>
    <row r="2566" spans="1:19" ht="12.75" customHeight="1" x14ac:dyDescent="0.3">
      <c r="A2566" s="2">
        <v>2571</v>
      </c>
      <c r="B2566" s="2" t="s">
        <v>1217</v>
      </c>
      <c r="C2566" s="8" t="s">
        <v>8</v>
      </c>
      <c r="D2566" s="2" t="s">
        <v>51</v>
      </c>
      <c r="F2566" s="2">
        <v>30</v>
      </c>
      <c r="G2566" s="3">
        <v>20</v>
      </c>
      <c r="H2566" s="3" t="str">
        <f>IF(E2566="","non terminato","terminato")</f>
        <v>non terminato</v>
      </c>
      <c r="J2566" s="2">
        <v>2571</v>
      </c>
      <c r="K2566" s="2" t="str">
        <f t="shared" si="273"/>
        <v>D3631951</v>
      </c>
      <c r="L2566" s="2" t="str">
        <f t="shared" si="274"/>
        <v>ITA</v>
      </c>
      <c r="M2566" s="2" t="str">
        <f t="shared" si="275"/>
        <v>zan S.R.L.</v>
      </c>
      <c r="N2566" s="2" t="str">
        <f t="shared" si="276"/>
        <v/>
      </c>
      <c r="O2566" s="2">
        <v>30</v>
      </c>
      <c r="P2566" s="3">
        <v>20</v>
      </c>
      <c r="Q2566" s="3">
        <f t="shared" si="277"/>
        <v>600</v>
      </c>
      <c r="R2566" s="3" t="str">
        <f t="shared" si="278"/>
        <v>ITA-zan S.R.L.-20</v>
      </c>
      <c r="S2566" s="3" t="str">
        <f t="shared" si="279"/>
        <v>631</v>
      </c>
    </row>
    <row r="2567" spans="1:19" ht="12.75" customHeight="1" x14ac:dyDescent="0.3">
      <c r="A2567" s="2">
        <v>2572</v>
      </c>
      <c r="B2567" s="2" t="s">
        <v>1218</v>
      </c>
      <c r="C2567" s="8" t="s">
        <v>8</v>
      </c>
      <c r="D2567" s="2" t="s">
        <v>9</v>
      </c>
      <c r="E2567" s="7" t="s">
        <v>10</v>
      </c>
      <c r="F2567" s="2">
        <v>0</v>
      </c>
      <c r="G2567" s="3">
        <v>18</v>
      </c>
      <c r="H2567" s="3" t="s">
        <v>10</v>
      </c>
      <c r="J2567" s="2">
        <v>2572</v>
      </c>
      <c r="K2567" s="2" t="str">
        <f t="shared" si="273"/>
        <v>L4458246</v>
      </c>
      <c r="L2567" s="2" t="str">
        <f t="shared" si="274"/>
        <v>ITA</v>
      </c>
      <c r="M2567" s="2" t="str">
        <f t="shared" si="275"/>
        <v>SG</v>
      </c>
      <c r="N2567" s="2" t="str">
        <f t="shared" si="276"/>
        <v>terminato</v>
      </c>
      <c r="O2567" s="2">
        <v>0</v>
      </c>
      <c r="P2567" s="3">
        <v>18</v>
      </c>
      <c r="Q2567" s="3" t="str">
        <f t="shared" si="277"/>
        <v/>
      </c>
      <c r="R2567" s="3" t="str">
        <f t="shared" si="278"/>
        <v>ITA-SG-18</v>
      </c>
      <c r="S2567" s="3" t="str">
        <f t="shared" si="279"/>
        <v>458</v>
      </c>
    </row>
    <row r="2568" spans="1:19" ht="12.75" customHeight="1" x14ac:dyDescent="0.3">
      <c r="A2568" s="2">
        <v>2573</v>
      </c>
      <c r="B2568" s="2" t="s">
        <v>1218</v>
      </c>
      <c r="C2568" s="8" t="s">
        <v>8</v>
      </c>
      <c r="D2568" s="2" t="s">
        <v>9</v>
      </c>
      <c r="F2568" s="2">
        <v>10</v>
      </c>
      <c r="G2568" s="3">
        <v>34</v>
      </c>
      <c r="H2568" s="3" t="str">
        <f>IF(E2568="","non terminato","terminato")</f>
        <v>non terminato</v>
      </c>
      <c r="J2568" s="2">
        <v>2573</v>
      </c>
      <c r="K2568" s="2" t="str">
        <f t="shared" si="273"/>
        <v>L4458246</v>
      </c>
      <c r="L2568" s="2" t="str">
        <f t="shared" si="274"/>
        <v>ITA</v>
      </c>
      <c r="M2568" s="2" t="str">
        <f t="shared" si="275"/>
        <v>SG</v>
      </c>
      <c r="N2568" s="2" t="str">
        <f t="shared" si="276"/>
        <v/>
      </c>
      <c r="O2568" s="2">
        <v>10</v>
      </c>
      <c r="P2568" s="3">
        <v>34</v>
      </c>
      <c r="Q2568" s="3">
        <f t="shared" si="277"/>
        <v>340</v>
      </c>
      <c r="R2568" s="3" t="str">
        <f t="shared" si="278"/>
        <v>ITA-SG-34</v>
      </c>
      <c r="S2568" s="3" t="str">
        <f t="shared" si="279"/>
        <v>458</v>
      </c>
    </row>
    <row r="2569" spans="1:19" ht="12.75" customHeight="1" x14ac:dyDescent="0.3">
      <c r="A2569" s="2">
        <v>2574</v>
      </c>
      <c r="B2569" s="2" t="s">
        <v>1219</v>
      </c>
      <c r="C2569" s="8" t="s">
        <v>8</v>
      </c>
      <c r="D2569" s="2" t="s">
        <v>9</v>
      </c>
      <c r="F2569" s="2">
        <v>30</v>
      </c>
      <c r="G2569" s="3">
        <v>39</v>
      </c>
      <c r="H2569" s="3" t="str">
        <f>IF(E2569="","non terminato","terminato")</f>
        <v>non terminato</v>
      </c>
      <c r="J2569" s="2">
        <v>2574</v>
      </c>
      <c r="K2569" s="2" t="str">
        <f t="shared" si="273"/>
        <v>L6179177</v>
      </c>
      <c r="L2569" s="2" t="str">
        <f t="shared" si="274"/>
        <v>ITA</v>
      </c>
      <c r="M2569" s="2" t="str">
        <f t="shared" si="275"/>
        <v>SG</v>
      </c>
      <c r="N2569" s="2" t="str">
        <f t="shared" si="276"/>
        <v/>
      </c>
      <c r="O2569" s="2">
        <v>30</v>
      </c>
      <c r="P2569" s="3">
        <v>39</v>
      </c>
      <c r="Q2569" s="3">
        <f t="shared" si="277"/>
        <v>1170</v>
      </c>
      <c r="R2569" s="3" t="str">
        <f t="shared" si="278"/>
        <v>ITA-SG-39</v>
      </c>
      <c r="S2569" s="3" t="str">
        <f t="shared" si="279"/>
        <v>179</v>
      </c>
    </row>
    <row r="2570" spans="1:19" ht="12.75" customHeight="1" x14ac:dyDescent="0.3">
      <c r="A2570" s="2">
        <v>2575</v>
      </c>
      <c r="B2570" s="2" t="s">
        <v>1219</v>
      </c>
      <c r="C2570" s="8" t="s">
        <v>8</v>
      </c>
      <c r="D2570" s="2" t="s">
        <v>9</v>
      </c>
      <c r="F2570" s="2">
        <v>10</v>
      </c>
      <c r="G2570" s="3">
        <v>13</v>
      </c>
      <c r="H2570" s="3" t="str">
        <f>IF(E2570="","non terminato","terminato")</f>
        <v>non terminato</v>
      </c>
      <c r="J2570" s="2">
        <v>2575</v>
      </c>
      <c r="K2570" s="2" t="str">
        <f t="shared" si="273"/>
        <v>L6179177</v>
      </c>
      <c r="L2570" s="2" t="str">
        <f t="shared" si="274"/>
        <v>ITA</v>
      </c>
      <c r="M2570" s="2" t="str">
        <f t="shared" si="275"/>
        <v>SG</v>
      </c>
      <c r="N2570" s="2" t="str">
        <f t="shared" si="276"/>
        <v/>
      </c>
      <c r="O2570" s="2">
        <v>10</v>
      </c>
      <c r="P2570" s="3">
        <v>13</v>
      </c>
      <c r="Q2570" s="3">
        <f t="shared" si="277"/>
        <v>130</v>
      </c>
      <c r="R2570" s="3" t="str">
        <f t="shared" si="278"/>
        <v>ITA-SG-13</v>
      </c>
      <c r="S2570" s="3" t="str">
        <f t="shared" si="279"/>
        <v>179</v>
      </c>
    </row>
    <row r="2571" spans="1:19" ht="12.75" customHeight="1" x14ac:dyDescent="0.3">
      <c r="A2571" s="2">
        <v>2576</v>
      </c>
      <c r="B2571" s="2" t="s">
        <v>1219</v>
      </c>
      <c r="C2571" s="8" t="s">
        <v>8</v>
      </c>
      <c r="D2571" s="2" t="s">
        <v>9</v>
      </c>
      <c r="E2571" s="7" t="s">
        <v>10</v>
      </c>
      <c r="F2571" s="2">
        <v>0</v>
      </c>
      <c r="G2571" s="3">
        <v>36</v>
      </c>
      <c r="H2571" s="3" t="s">
        <v>10</v>
      </c>
      <c r="J2571" s="2">
        <v>2576</v>
      </c>
      <c r="K2571" s="2" t="str">
        <f t="shared" si="273"/>
        <v>L6179177</v>
      </c>
      <c r="L2571" s="2" t="str">
        <f t="shared" si="274"/>
        <v>ITA</v>
      </c>
      <c r="M2571" s="2" t="str">
        <f t="shared" si="275"/>
        <v>SG</v>
      </c>
      <c r="N2571" s="2" t="str">
        <f t="shared" si="276"/>
        <v>terminato</v>
      </c>
      <c r="O2571" s="2">
        <v>0</v>
      </c>
      <c r="P2571" s="3">
        <v>36</v>
      </c>
      <c r="Q2571" s="3" t="str">
        <f t="shared" si="277"/>
        <v/>
      </c>
      <c r="R2571" s="3" t="str">
        <f t="shared" si="278"/>
        <v>ITA-SG-36</v>
      </c>
      <c r="S2571" s="3" t="str">
        <f t="shared" si="279"/>
        <v>179</v>
      </c>
    </row>
    <row r="2572" spans="1:19" ht="12.75" customHeight="1" x14ac:dyDescent="0.3">
      <c r="A2572" s="2">
        <v>2577</v>
      </c>
      <c r="B2572" s="2" t="s">
        <v>1220</v>
      </c>
      <c r="C2572" s="8" t="s">
        <v>8</v>
      </c>
      <c r="D2572" s="2" t="s">
        <v>44</v>
      </c>
      <c r="F2572" s="2">
        <v>10</v>
      </c>
      <c r="G2572" s="3">
        <v>19</v>
      </c>
      <c r="H2572" s="3" t="str">
        <f>IF(E2572="","non terminato","terminato")</f>
        <v>non terminato</v>
      </c>
      <c r="J2572" s="2">
        <v>2577</v>
      </c>
      <c r="K2572" s="2" t="str">
        <f t="shared" si="273"/>
        <v>P9502013</v>
      </c>
      <c r="L2572" s="2" t="str">
        <f t="shared" si="274"/>
        <v>ITA</v>
      </c>
      <c r="M2572" s="2" t="str">
        <f t="shared" si="275"/>
        <v>zan pin SPA</v>
      </c>
      <c r="N2572" s="2" t="str">
        <f t="shared" si="276"/>
        <v/>
      </c>
      <c r="O2572" s="2">
        <v>10</v>
      </c>
      <c r="P2572" s="3">
        <v>19</v>
      </c>
      <c r="Q2572" s="3">
        <f t="shared" si="277"/>
        <v>190</v>
      </c>
      <c r="R2572" s="3" t="str">
        <f t="shared" si="278"/>
        <v>ITA-zan pin SPA-19</v>
      </c>
      <c r="S2572" s="3" t="str">
        <f t="shared" si="279"/>
        <v>502</v>
      </c>
    </row>
    <row r="2573" spans="1:19" ht="12.75" customHeight="1" x14ac:dyDescent="0.3">
      <c r="A2573" s="2">
        <v>2578</v>
      </c>
      <c r="B2573" s="2" t="s">
        <v>1220</v>
      </c>
      <c r="C2573" s="8" t="s">
        <v>8</v>
      </c>
      <c r="D2573" s="2" t="s">
        <v>44</v>
      </c>
      <c r="E2573" s="7" t="s">
        <v>10</v>
      </c>
      <c r="F2573" s="2">
        <v>0</v>
      </c>
      <c r="G2573" s="3">
        <v>24</v>
      </c>
      <c r="H2573" s="3" t="s">
        <v>10</v>
      </c>
      <c r="J2573" s="2">
        <v>2578</v>
      </c>
      <c r="K2573" s="2" t="str">
        <f t="shared" si="273"/>
        <v>P9502013</v>
      </c>
      <c r="L2573" s="2" t="str">
        <f t="shared" si="274"/>
        <v>ITA</v>
      </c>
      <c r="M2573" s="2" t="str">
        <f t="shared" si="275"/>
        <v>zan pin SPA</v>
      </c>
      <c r="N2573" s="2" t="str">
        <f t="shared" si="276"/>
        <v>terminato</v>
      </c>
      <c r="O2573" s="2">
        <v>0</v>
      </c>
      <c r="P2573" s="3">
        <v>24</v>
      </c>
      <c r="Q2573" s="3" t="str">
        <f t="shared" si="277"/>
        <v/>
      </c>
      <c r="R2573" s="3" t="str">
        <f t="shared" si="278"/>
        <v>ITA-zan pin SPA-24</v>
      </c>
      <c r="S2573" s="3" t="str">
        <f t="shared" si="279"/>
        <v>502</v>
      </c>
    </row>
    <row r="2574" spans="1:19" ht="12.75" customHeight="1" x14ac:dyDescent="0.3">
      <c r="A2574" s="2">
        <v>2579</v>
      </c>
      <c r="B2574" s="2" t="s">
        <v>1221</v>
      </c>
      <c r="C2574" s="2" t="s">
        <v>27</v>
      </c>
      <c r="D2574" s="2" t="s">
        <v>33</v>
      </c>
      <c r="F2574" s="2">
        <v>30</v>
      </c>
      <c r="G2574" s="3">
        <v>35</v>
      </c>
      <c r="H2574" s="3" t="str">
        <f>IF(E2574="","non terminato","terminato")</f>
        <v>non terminato</v>
      </c>
      <c r="J2574" s="2">
        <v>2579</v>
      </c>
      <c r="K2574" s="2" t="str">
        <f t="shared" si="273"/>
        <v>L6242966</v>
      </c>
      <c r="L2574" s="2" t="str">
        <f t="shared" si="274"/>
        <v>NON PRESENTE</v>
      </c>
      <c r="M2574" s="2" t="str">
        <f t="shared" si="275"/>
        <v>zan VETRI</v>
      </c>
      <c r="N2574" s="2" t="str">
        <f t="shared" si="276"/>
        <v/>
      </c>
      <c r="O2574" s="2">
        <v>30</v>
      </c>
      <c r="P2574" s="3">
        <v>35</v>
      </c>
      <c r="Q2574" s="3">
        <f t="shared" si="277"/>
        <v>1050</v>
      </c>
      <c r="R2574" s="3" t="str">
        <f t="shared" si="278"/>
        <v>NON PRESENTE-zan VETRI-35</v>
      </c>
      <c r="S2574" s="3" t="str">
        <f t="shared" si="279"/>
        <v>242</v>
      </c>
    </row>
    <row r="2575" spans="1:19" ht="12.75" customHeight="1" x14ac:dyDescent="0.3">
      <c r="A2575" s="2">
        <v>2580</v>
      </c>
      <c r="B2575" s="2" t="s">
        <v>1221</v>
      </c>
      <c r="C2575" s="2" t="s">
        <v>27</v>
      </c>
      <c r="D2575" s="2" t="s">
        <v>33</v>
      </c>
      <c r="E2575" s="7" t="s">
        <v>10</v>
      </c>
      <c r="F2575" s="2">
        <v>0</v>
      </c>
      <c r="G2575" s="3">
        <v>36</v>
      </c>
      <c r="H2575" s="3" t="s">
        <v>10</v>
      </c>
      <c r="J2575" s="2">
        <v>2580</v>
      </c>
      <c r="K2575" s="2" t="str">
        <f t="shared" si="273"/>
        <v>L6242966</v>
      </c>
      <c r="L2575" s="2" t="str">
        <f t="shared" si="274"/>
        <v>NON PRESENTE</v>
      </c>
      <c r="M2575" s="2" t="str">
        <f t="shared" si="275"/>
        <v>zan VETRI</v>
      </c>
      <c r="N2575" s="2" t="str">
        <f t="shared" si="276"/>
        <v>terminato</v>
      </c>
      <c r="O2575" s="2">
        <v>0</v>
      </c>
      <c r="P2575" s="3">
        <v>36</v>
      </c>
      <c r="Q2575" s="3" t="str">
        <f t="shared" si="277"/>
        <v/>
      </c>
      <c r="R2575" s="3" t="str">
        <f t="shared" si="278"/>
        <v>NON PRESENTE-zan VETRI-36</v>
      </c>
      <c r="S2575" s="3" t="str">
        <f t="shared" si="279"/>
        <v>242</v>
      </c>
    </row>
    <row r="2576" spans="1:19" ht="12.75" customHeight="1" x14ac:dyDescent="0.3">
      <c r="A2576" s="2">
        <v>2581</v>
      </c>
      <c r="B2576" s="2" t="s">
        <v>1221</v>
      </c>
      <c r="C2576" s="2" t="s">
        <v>27</v>
      </c>
      <c r="D2576" s="2" t="s">
        <v>33</v>
      </c>
      <c r="F2576" s="2">
        <v>10</v>
      </c>
      <c r="G2576" s="3">
        <v>25</v>
      </c>
      <c r="H2576" s="3" t="str">
        <f>IF(E2576="","non terminato","terminato")</f>
        <v>non terminato</v>
      </c>
      <c r="J2576" s="2">
        <v>2581</v>
      </c>
      <c r="K2576" s="2" t="str">
        <f t="shared" si="273"/>
        <v>L6242966</v>
      </c>
      <c r="L2576" s="2" t="str">
        <f t="shared" si="274"/>
        <v>NON PRESENTE</v>
      </c>
      <c r="M2576" s="2" t="str">
        <f t="shared" si="275"/>
        <v>zan VETRI</v>
      </c>
      <c r="N2576" s="2" t="str">
        <f t="shared" si="276"/>
        <v/>
      </c>
      <c r="O2576" s="2">
        <v>10</v>
      </c>
      <c r="P2576" s="3">
        <v>25</v>
      </c>
      <c r="Q2576" s="3">
        <f t="shared" si="277"/>
        <v>250</v>
      </c>
      <c r="R2576" s="3" t="str">
        <f t="shared" si="278"/>
        <v>NON PRESENTE-zan VETRI-25</v>
      </c>
      <c r="S2576" s="3" t="str">
        <f t="shared" si="279"/>
        <v>242</v>
      </c>
    </row>
    <row r="2577" spans="1:19" ht="12.75" customHeight="1" x14ac:dyDescent="0.3">
      <c r="A2577" s="2">
        <v>2582</v>
      </c>
      <c r="B2577" s="2" t="s">
        <v>1222</v>
      </c>
      <c r="C2577" s="8" t="s">
        <v>8</v>
      </c>
      <c r="D2577" s="2" t="s">
        <v>62</v>
      </c>
      <c r="E2577" s="7" t="s">
        <v>10</v>
      </c>
      <c r="F2577" s="2">
        <v>0</v>
      </c>
      <c r="G2577" s="3">
        <v>23</v>
      </c>
      <c r="H2577" s="3" t="s">
        <v>10</v>
      </c>
      <c r="J2577" s="2">
        <v>2582</v>
      </c>
      <c r="K2577" s="2" t="str">
        <f t="shared" si="273"/>
        <v>F7751610</v>
      </c>
      <c r="L2577" s="2" t="str">
        <f t="shared" si="274"/>
        <v>ITA</v>
      </c>
      <c r="M2577" s="2" t="str">
        <f t="shared" si="275"/>
        <v>zan PAM</v>
      </c>
      <c r="N2577" s="2" t="str">
        <f t="shared" si="276"/>
        <v>terminato</v>
      </c>
      <c r="O2577" s="2">
        <v>0</v>
      </c>
      <c r="P2577" s="3">
        <v>23</v>
      </c>
      <c r="Q2577" s="3" t="str">
        <f t="shared" si="277"/>
        <v/>
      </c>
      <c r="R2577" s="3" t="str">
        <f t="shared" si="278"/>
        <v>ITA-zan PAM-23</v>
      </c>
      <c r="S2577" s="3" t="str">
        <f t="shared" si="279"/>
        <v>751</v>
      </c>
    </row>
    <row r="2578" spans="1:19" ht="12.75" customHeight="1" x14ac:dyDescent="0.3">
      <c r="A2578" s="2">
        <v>2583</v>
      </c>
      <c r="B2578" s="2" t="s">
        <v>1223</v>
      </c>
      <c r="C2578" s="2" t="s">
        <v>80</v>
      </c>
      <c r="D2578" s="2" t="s">
        <v>81</v>
      </c>
      <c r="F2578" s="2">
        <v>30</v>
      </c>
      <c r="G2578" s="3">
        <v>38</v>
      </c>
      <c r="H2578" s="3" t="str">
        <f>IF(E2578="","non terminato","terminato")</f>
        <v>non terminato</v>
      </c>
      <c r="J2578" s="2">
        <v>2583</v>
      </c>
      <c r="K2578" s="2" t="str">
        <f t="shared" si="273"/>
        <v>F2873896</v>
      </c>
      <c r="L2578" s="2" t="str">
        <f t="shared" si="274"/>
        <v>GRC</v>
      </c>
      <c r="M2578" s="2" t="str">
        <f t="shared" si="275"/>
        <v>zan ABEE</v>
      </c>
      <c r="N2578" s="2" t="str">
        <f t="shared" si="276"/>
        <v/>
      </c>
      <c r="O2578" s="2">
        <v>30</v>
      </c>
      <c r="P2578" s="3">
        <v>38</v>
      </c>
      <c r="Q2578" s="3">
        <f t="shared" si="277"/>
        <v>1140</v>
      </c>
      <c r="R2578" s="3" t="str">
        <f t="shared" si="278"/>
        <v>GRC-zan ABEE-38</v>
      </c>
      <c r="S2578" s="3" t="str">
        <f t="shared" si="279"/>
        <v>873</v>
      </c>
    </row>
    <row r="2579" spans="1:19" ht="12.75" customHeight="1" x14ac:dyDescent="0.3">
      <c r="A2579" s="2">
        <v>2584</v>
      </c>
      <c r="B2579" s="2" t="s">
        <v>1223</v>
      </c>
      <c r="C2579" s="2" t="s">
        <v>80</v>
      </c>
      <c r="D2579" s="2" t="s">
        <v>81</v>
      </c>
      <c r="F2579" s="2">
        <v>10</v>
      </c>
      <c r="G2579" s="3">
        <v>15</v>
      </c>
      <c r="H2579" s="3" t="str">
        <f>IF(E2579="","non terminato","terminato")</f>
        <v>non terminato</v>
      </c>
      <c r="J2579" s="2">
        <v>2584</v>
      </c>
      <c r="K2579" s="2" t="str">
        <f t="shared" si="273"/>
        <v>F2873896</v>
      </c>
      <c r="L2579" s="2" t="str">
        <f t="shared" si="274"/>
        <v>GRC</v>
      </c>
      <c r="M2579" s="2" t="str">
        <f t="shared" si="275"/>
        <v>zan ABEE</v>
      </c>
      <c r="N2579" s="2" t="str">
        <f t="shared" si="276"/>
        <v/>
      </c>
      <c r="O2579" s="2">
        <v>10</v>
      </c>
      <c r="P2579" s="3">
        <v>15</v>
      </c>
      <c r="Q2579" s="3">
        <f t="shared" si="277"/>
        <v>150</v>
      </c>
      <c r="R2579" s="3" t="str">
        <f t="shared" si="278"/>
        <v>GRC-zan ABEE-15</v>
      </c>
      <c r="S2579" s="3" t="str">
        <f t="shared" si="279"/>
        <v>873</v>
      </c>
    </row>
    <row r="2580" spans="1:19" ht="12.75" customHeight="1" x14ac:dyDescent="0.3">
      <c r="A2580" s="2">
        <v>2585</v>
      </c>
      <c r="B2580" s="2" t="s">
        <v>1224</v>
      </c>
      <c r="C2580" s="8" t="s">
        <v>8</v>
      </c>
      <c r="D2580" s="2" t="s">
        <v>33</v>
      </c>
      <c r="E2580" s="7" t="s">
        <v>10</v>
      </c>
      <c r="F2580" s="2">
        <v>0</v>
      </c>
      <c r="G2580" s="3">
        <v>35</v>
      </c>
      <c r="H2580" s="3" t="s">
        <v>10</v>
      </c>
      <c r="J2580" s="2">
        <v>2585</v>
      </c>
      <c r="K2580" s="2" t="str">
        <f t="shared" si="273"/>
        <v>F9028378</v>
      </c>
      <c r="L2580" s="2" t="str">
        <f t="shared" si="274"/>
        <v>ITA</v>
      </c>
      <c r="M2580" s="2" t="str">
        <f t="shared" si="275"/>
        <v>zan VETRI</v>
      </c>
      <c r="N2580" s="2" t="str">
        <f t="shared" si="276"/>
        <v>terminato</v>
      </c>
      <c r="O2580" s="2">
        <v>0</v>
      </c>
      <c r="P2580" s="3">
        <v>35</v>
      </c>
      <c r="Q2580" s="3" t="str">
        <f t="shared" si="277"/>
        <v/>
      </c>
      <c r="R2580" s="3" t="str">
        <f t="shared" si="278"/>
        <v>ITA-zan VETRI-35</v>
      </c>
      <c r="S2580" s="3" t="str">
        <f t="shared" si="279"/>
        <v>028</v>
      </c>
    </row>
    <row r="2581" spans="1:19" ht="12.75" customHeight="1" x14ac:dyDescent="0.3">
      <c r="A2581" s="2">
        <v>2586</v>
      </c>
      <c r="B2581" s="2" t="s">
        <v>1225</v>
      </c>
      <c r="C2581" s="2" t="s">
        <v>13</v>
      </c>
      <c r="D2581" s="2" t="s">
        <v>20</v>
      </c>
      <c r="F2581" s="2">
        <v>30</v>
      </c>
      <c r="G2581" s="3">
        <v>14</v>
      </c>
      <c r="H2581" s="3" t="str">
        <f>IF(E2581="","non terminato","terminato")</f>
        <v>non terminato</v>
      </c>
      <c r="J2581" s="2">
        <v>2586</v>
      </c>
      <c r="K2581" s="2" t="str">
        <f t="shared" si="273"/>
        <v>A5395623</v>
      </c>
      <c r="L2581" s="2" t="str">
        <f t="shared" si="274"/>
        <v>EGY</v>
      </c>
      <c r="M2581" s="2" t="str">
        <f t="shared" si="275"/>
        <v>zan pin assuf S.A.E.</v>
      </c>
      <c r="N2581" s="2" t="str">
        <f t="shared" si="276"/>
        <v/>
      </c>
      <c r="O2581" s="2">
        <v>30</v>
      </c>
      <c r="P2581" s="3">
        <v>14</v>
      </c>
      <c r="Q2581" s="3">
        <f t="shared" si="277"/>
        <v>420</v>
      </c>
      <c r="R2581" s="3" t="str">
        <f t="shared" si="278"/>
        <v>EGY-zan pin assuf S.A.E.-14</v>
      </c>
      <c r="S2581" s="3" t="str">
        <f t="shared" si="279"/>
        <v>395</v>
      </c>
    </row>
    <row r="2582" spans="1:19" ht="12.75" customHeight="1" x14ac:dyDescent="0.3">
      <c r="A2582" s="2">
        <v>2587</v>
      </c>
      <c r="B2582" s="2" t="s">
        <v>1225</v>
      </c>
      <c r="C2582" s="2" t="s">
        <v>13</v>
      </c>
      <c r="D2582" s="2" t="s">
        <v>20</v>
      </c>
      <c r="E2582" s="7" t="s">
        <v>10</v>
      </c>
      <c r="F2582" s="2">
        <v>0</v>
      </c>
      <c r="G2582" s="3">
        <v>21</v>
      </c>
      <c r="H2582" s="3" t="s">
        <v>10</v>
      </c>
      <c r="J2582" s="2">
        <v>2587</v>
      </c>
      <c r="K2582" s="2" t="str">
        <f t="shared" si="273"/>
        <v>A5395623</v>
      </c>
      <c r="L2582" s="2" t="str">
        <f t="shared" si="274"/>
        <v>EGY</v>
      </c>
      <c r="M2582" s="2" t="str">
        <f t="shared" si="275"/>
        <v>zan pin assuf S.A.E.</v>
      </c>
      <c r="N2582" s="2" t="str">
        <f t="shared" si="276"/>
        <v>terminato</v>
      </c>
      <c r="O2582" s="2">
        <v>0</v>
      </c>
      <c r="P2582" s="3">
        <v>21</v>
      </c>
      <c r="Q2582" s="3" t="str">
        <f t="shared" si="277"/>
        <v/>
      </c>
      <c r="R2582" s="3" t="str">
        <f t="shared" si="278"/>
        <v>EGY-zan pin assuf S.A.E.-21</v>
      </c>
      <c r="S2582" s="3" t="str">
        <f t="shared" si="279"/>
        <v>395</v>
      </c>
    </row>
    <row r="2583" spans="1:19" ht="12.75" customHeight="1" x14ac:dyDescent="0.3">
      <c r="A2583" s="2">
        <v>2588</v>
      </c>
      <c r="B2583" s="2" t="s">
        <v>1225</v>
      </c>
      <c r="C2583" s="2" t="s">
        <v>13</v>
      </c>
      <c r="D2583" s="2" t="s">
        <v>20</v>
      </c>
      <c r="F2583" s="2">
        <v>10</v>
      </c>
      <c r="G2583" s="3">
        <v>16</v>
      </c>
      <c r="H2583" s="3" t="str">
        <f>IF(E2583="","non terminato","terminato")</f>
        <v>non terminato</v>
      </c>
      <c r="J2583" s="2">
        <v>2588</v>
      </c>
      <c r="K2583" s="2" t="str">
        <f t="shared" si="273"/>
        <v>A5395623</v>
      </c>
      <c r="L2583" s="2" t="str">
        <f t="shared" si="274"/>
        <v>EGY</v>
      </c>
      <c r="M2583" s="2" t="str">
        <f t="shared" si="275"/>
        <v>zan pin assuf S.A.E.</v>
      </c>
      <c r="N2583" s="2" t="str">
        <f t="shared" si="276"/>
        <v/>
      </c>
      <c r="O2583" s="2">
        <v>10</v>
      </c>
      <c r="P2583" s="3">
        <v>16</v>
      </c>
      <c r="Q2583" s="3">
        <f t="shared" si="277"/>
        <v>160</v>
      </c>
      <c r="R2583" s="3" t="str">
        <f t="shared" si="278"/>
        <v>EGY-zan pin assuf S.A.E.-16</v>
      </c>
      <c r="S2583" s="3" t="str">
        <f t="shared" si="279"/>
        <v>395</v>
      </c>
    </row>
    <row r="2584" spans="1:19" ht="12.75" customHeight="1" x14ac:dyDescent="0.3">
      <c r="A2584" s="2">
        <v>2589</v>
      </c>
      <c r="B2584" s="2" t="s">
        <v>1226</v>
      </c>
      <c r="C2584" s="8" t="s">
        <v>8</v>
      </c>
      <c r="D2584" s="2" t="s">
        <v>94</v>
      </c>
      <c r="F2584" s="2">
        <v>10</v>
      </c>
      <c r="G2584" s="3">
        <v>40</v>
      </c>
      <c r="H2584" s="3" t="str">
        <f>IF(E2584="","non terminato","terminato")</f>
        <v>non terminato</v>
      </c>
      <c r="J2584" s="2">
        <v>2589</v>
      </c>
      <c r="K2584" s="2" t="str">
        <f t="shared" si="273"/>
        <v>G4388673</v>
      </c>
      <c r="L2584" s="2" t="str">
        <f t="shared" si="274"/>
        <v>ITA</v>
      </c>
      <c r="M2584" s="2" t="str">
        <f t="shared" si="275"/>
        <v>zan SPA</v>
      </c>
      <c r="N2584" s="2" t="str">
        <f t="shared" si="276"/>
        <v/>
      </c>
      <c r="O2584" s="2">
        <v>10</v>
      </c>
      <c r="P2584" s="3">
        <v>40</v>
      </c>
      <c r="Q2584" s="3">
        <f t="shared" si="277"/>
        <v>400</v>
      </c>
      <c r="R2584" s="3" t="str">
        <f t="shared" si="278"/>
        <v>ITA-zan SPA-40</v>
      </c>
      <c r="S2584" s="3" t="str">
        <f t="shared" si="279"/>
        <v>388</v>
      </c>
    </row>
    <row r="2585" spans="1:19" ht="12.75" customHeight="1" x14ac:dyDescent="0.3">
      <c r="A2585" s="2">
        <v>2590</v>
      </c>
      <c r="B2585" s="2" t="s">
        <v>1226</v>
      </c>
      <c r="C2585" s="8" t="s">
        <v>8</v>
      </c>
      <c r="D2585" s="2" t="s">
        <v>94</v>
      </c>
      <c r="E2585" s="7" t="s">
        <v>10</v>
      </c>
      <c r="F2585" s="2">
        <v>0</v>
      </c>
      <c r="G2585" s="3">
        <v>37</v>
      </c>
      <c r="H2585" s="3" t="s">
        <v>10</v>
      </c>
      <c r="J2585" s="2">
        <v>2590</v>
      </c>
      <c r="K2585" s="2" t="str">
        <f t="shared" si="273"/>
        <v>G4388673</v>
      </c>
      <c r="L2585" s="2" t="str">
        <f t="shared" si="274"/>
        <v>ITA</v>
      </c>
      <c r="M2585" s="2" t="str">
        <f t="shared" si="275"/>
        <v>zan SPA</v>
      </c>
      <c r="N2585" s="2" t="str">
        <f t="shared" si="276"/>
        <v>terminato</v>
      </c>
      <c r="O2585" s="2">
        <v>0</v>
      </c>
      <c r="P2585" s="3">
        <v>37</v>
      </c>
      <c r="Q2585" s="3" t="str">
        <f t="shared" si="277"/>
        <v/>
      </c>
      <c r="R2585" s="3" t="str">
        <f t="shared" si="278"/>
        <v>ITA-zan SPA-37</v>
      </c>
      <c r="S2585" s="3" t="str">
        <f t="shared" si="279"/>
        <v>388</v>
      </c>
    </row>
    <row r="2586" spans="1:19" ht="12.75" customHeight="1" x14ac:dyDescent="0.3">
      <c r="A2586" s="2">
        <v>2591</v>
      </c>
      <c r="B2586" s="2" t="s">
        <v>1226</v>
      </c>
      <c r="C2586" s="8" t="s">
        <v>8</v>
      </c>
      <c r="D2586" s="2" t="s">
        <v>94</v>
      </c>
      <c r="F2586" s="2">
        <v>30</v>
      </c>
      <c r="G2586" s="3">
        <v>39</v>
      </c>
      <c r="H2586" s="3" t="str">
        <f>IF(E2586="","non terminato","terminato")</f>
        <v>non terminato</v>
      </c>
      <c r="J2586" s="2">
        <v>2591</v>
      </c>
      <c r="K2586" s="2" t="str">
        <f t="shared" si="273"/>
        <v>G4388673</v>
      </c>
      <c r="L2586" s="2" t="str">
        <f t="shared" si="274"/>
        <v>ITA</v>
      </c>
      <c r="M2586" s="2" t="str">
        <f t="shared" si="275"/>
        <v>zan SPA</v>
      </c>
      <c r="N2586" s="2" t="str">
        <f t="shared" si="276"/>
        <v/>
      </c>
      <c r="O2586" s="2">
        <v>30</v>
      </c>
      <c r="P2586" s="3">
        <v>39</v>
      </c>
      <c r="Q2586" s="3">
        <f t="shared" si="277"/>
        <v>1170</v>
      </c>
      <c r="R2586" s="3" t="str">
        <f t="shared" si="278"/>
        <v>ITA-zan SPA-39</v>
      </c>
      <c r="S2586" s="3" t="str">
        <f t="shared" si="279"/>
        <v>388</v>
      </c>
    </row>
    <row r="2587" spans="1:19" ht="12.75" customHeight="1" x14ac:dyDescent="0.3">
      <c r="A2587" s="2">
        <v>2592</v>
      </c>
      <c r="B2587" s="2" t="s">
        <v>1227</v>
      </c>
      <c r="C2587" s="8" t="s">
        <v>8</v>
      </c>
      <c r="D2587" s="2" t="s">
        <v>33</v>
      </c>
      <c r="F2587" s="2">
        <v>30</v>
      </c>
      <c r="G2587" s="3">
        <v>34</v>
      </c>
      <c r="H2587" s="3" t="str">
        <f>IF(E2587="","non terminato","terminato")</f>
        <v>non terminato</v>
      </c>
      <c r="J2587" s="2">
        <v>2592</v>
      </c>
      <c r="K2587" s="2" t="str">
        <f t="shared" si="273"/>
        <v>T7955068</v>
      </c>
      <c r="L2587" s="2" t="str">
        <f t="shared" si="274"/>
        <v>ITA</v>
      </c>
      <c r="M2587" s="2" t="str">
        <f t="shared" si="275"/>
        <v>zan VETRI</v>
      </c>
      <c r="N2587" s="2" t="str">
        <f t="shared" si="276"/>
        <v/>
      </c>
      <c r="O2587" s="2">
        <v>30</v>
      </c>
      <c r="P2587" s="3">
        <v>34</v>
      </c>
      <c r="Q2587" s="3">
        <f t="shared" si="277"/>
        <v>1020</v>
      </c>
      <c r="R2587" s="3" t="str">
        <f t="shared" si="278"/>
        <v>ITA-zan VETRI-34</v>
      </c>
      <c r="S2587" s="3" t="str">
        <f t="shared" si="279"/>
        <v>955</v>
      </c>
    </row>
    <row r="2588" spans="1:19" ht="12.75" customHeight="1" x14ac:dyDescent="0.3">
      <c r="A2588" s="2">
        <v>2593</v>
      </c>
      <c r="B2588" s="2" t="s">
        <v>1227</v>
      </c>
      <c r="C2588" s="8" t="s">
        <v>8</v>
      </c>
      <c r="D2588" s="2" t="s">
        <v>33</v>
      </c>
      <c r="F2588" s="2">
        <v>10</v>
      </c>
      <c r="G2588" s="3">
        <v>13</v>
      </c>
      <c r="H2588" s="3" t="str">
        <f>IF(E2588="","non terminato","terminato")</f>
        <v>non terminato</v>
      </c>
      <c r="J2588" s="2">
        <v>2593</v>
      </c>
      <c r="K2588" s="2" t="str">
        <f t="shared" si="273"/>
        <v>T7955068</v>
      </c>
      <c r="L2588" s="2" t="str">
        <f t="shared" si="274"/>
        <v>ITA</v>
      </c>
      <c r="M2588" s="2" t="str">
        <f t="shared" si="275"/>
        <v>zan VETRI</v>
      </c>
      <c r="N2588" s="2" t="str">
        <f t="shared" si="276"/>
        <v/>
      </c>
      <c r="O2588" s="2">
        <v>10</v>
      </c>
      <c r="P2588" s="3">
        <v>13</v>
      </c>
      <c r="Q2588" s="3">
        <f t="shared" si="277"/>
        <v>130</v>
      </c>
      <c r="R2588" s="3" t="str">
        <f t="shared" si="278"/>
        <v>ITA-zan VETRI-13</v>
      </c>
      <c r="S2588" s="3" t="str">
        <f t="shared" si="279"/>
        <v>955</v>
      </c>
    </row>
    <row r="2589" spans="1:19" ht="12.75" customHeight="1" x14ac:dyDescent="0.3">
      <c r="A2589" s="2">
        <v>2594</v>
      </c>
      <c r="B2589" s="2" t="s">
        <v>1227</v>
      </c>
      <c r="C2589" s="8" t="s">
        <v>8</v>
      </c>
      <c r="D2589" s="2" t="s">
        <v>33</v>
      </c>
      <c r="E2589" s="7" t="s">
        <v>10</v>
      </c>
      <c r="F2589" s="2">
        <v>0</v>
      </c>
      <c r="G2589" s="3">
        <v>38</v>
      </c>
      <c r="H2589" s="3" t="s">
        <v>10</v>
      </c>
      <c r="J2589" s="2">
        <v>2594</v>
      </c>
      <c r="K2589" s="2" t="str">
        <f t="shared" si="273"/>
        <v>T7955068</v>
      </c>
      <c r="L2589" s="2" t="str">
        <f t="shared" si="274"/>
        <v>ITA</v>
      </c>
      <c r="M2589" s="2" t="str">
        <f t="shared" si="275"/>
        <v>zan VETRI</v>
      </c>
      <c r="N2589" s="2" t="str">
        <f t="shared" si="276"/>
        <v>terminato</v>
      </c>
      <c r="O2589" s="2">
        <v>0</v>
      </c>
      <c r="P2589" s="3">
        <v>38</v>
      </c>
      <c r="Q2589" s="3" t="str">
        <f t="shared" si="277"/>
        <v/>
      </c>
      <c r="R2589" s="3" t="str">
        <f t="shared" si="278"/>
        <v>ITA-zan VETRI-38</v>
      </c>
      <c r="S2589" s="3" t="str">
        <f t="shared" si="279"/>
        <v>955</v>
      </c>
    </row>
    <row r="2590" spans="1:19" ht="12.75" customHeight="1" x14ac:dyDescent="0.3">
      <c r="A2590" s="2">
        <v>2595</v>
      </c>
      <c r="B2590" s="2" t="s">
        <v>1228</v>
      </c>
      <c r="C2590" s="2" t="s">
        <v>13</v>
      </c>
      <c r="D2590" s="2" t="s">
        <v>15</v>
      </c>
      <c r="F2590" s="2">
        <v>10</v>
      </c>
      <c r="G2590" s="3">
        <v>28</v>
      </c>
      <c r="H2590" s="3" t="str">
        <f>IF(E2590="","non terminato","terminato")</f>
        <v>non terminato</v>
      </c>
      <c r="J2590" s="2">
        <v>2595</v>
      </c>
      <c r="K2590" s="2" t="str">
        <f t="shared" si="273"/>
        <v>M3431358</v>
      </c>
      <c r="L2590" s="2" t="str">
        <f t="shared" si="274"/>
        <v>EGY</v>
      </c>
      <c r="M2590" s="2" t="str">
        <f t="shared" si="275"/>
        <v>EGYPTIAN SAE</v>
      </c>
      <c r="N2590" s="2" t="str">
        <f t="shared" si="276"/>
        <v/>
      </c>
      <c r="O2590" s="2">
        <v>10</v>
      </c>
      <c r="P2590" s="3">
        <v>28</v>
      </c>
      <c r="Q2590" s="3">
        <f t="shared" si="277"/>
        <v>280</v>
      </c>
      <c r="R2590" s="3" t="str">
        <f t="shared" si="278"/>
        <v>EGY-EGYPTIAN SAE-28</v>
      </c>
      <c r="S2590" s="3" t="str">
        <f t="shared" si="279"/>
        <v>431</v>
      </c>
    </row>
    <row r="2591" spans="1:19" ht="12.75" customHeight="1" x14ac:dyDescent="0.3">
      <c r="A2591" s="2">
        <v>2596</v>
      </c>
      <c r="B2591" s="2" t="s">
        <v>1228</v>
      </c>
      <c r="C2591" s="2" t="s">
        <v>13</v>
      </c>
      <c r="D2591" s="2" t="s">
        <v>15</v>
      </c>
      <c r="F2591" s="2">
        <v>30</v>
      </c>
      <c r="G2591" s="3">
        <v>21</v>
      </c>
      <c r="H2591" s="3" t="str">
        <f>IF(E2591="","non terminato","terminato")</f>
        <v>non terminato</v>
      </c>
      <c r="J2591" s="2">
        <v>2596</v>
      </c>
      <c r="K2591" s="2" t="str">
        <f t="shared" si="273"/>
        <v>M3431358</v>
      </c>
      <c r="L2591" s="2" t="str">
        <f t="shared" si="274"/>
        <v>EGY</v>
      </c>
      <c r="M2591" s="2" t="str">
        <f t="shared" si="275"/>
        <v>EGYPTIAN SAE</v>
      </c>
      <c r="N2591" s="2" t="str">
        <f t="shared" si="276"/>
        <v/>
      </c>
      <c r="O2591" s="2">
        <v>30</v>
      </c>
      <c r="P2591" s="3">
        <v>21</v>
      </c>
      <c r="Q2591" s="3">
        <f t="shared" si="277"/>
        <v>630</v>
      </c>
      <c r="R2591" s="3" t="str">
        <f t="shared" si="278"/>
        <v>EGY-EGYPTIAN SAE-21</v>
      </c>
      <c r="S2591" s="3" t="str">
        <f t="shared" si="279"/>
        <v>431</v>
      </c>
    </row>
    <row r="2592" spans="1:19" ht="12.75" customHeight="1" x14ac:dyDescent="0.3">
      <c r="A2592" s="2">
        <v>2597</v>
      </c>
      <c r="B2592" s="2" t="s">
        <v>1228</v>
      </c>
      <c r="C2592" s="2" t="s">
        <v>13</v>
      </c>
      <c r="D2592" s="2" t="s">
        <v>15</v>
      </c>
      <c r="E2592" s="7" t="s">
        <v>10</v>
      </c>
      <c r="F2592" s="2">
        <v>0</v>
      </c>
      <c r="G2592" s="3">
        <v>35</v>
      </c>
      <c r="H2592" s="3" t="s">
        <v>10</v>
      </c>
      <c r="J2592" s="2">
        <v>2597</v>
      </c>
      <c r="K2592" s="2" t="str">
        <f t="shared" si="273"/>
        <v>M3431358</v>
      </c>
      <c r="L2592" s="2" t="str">
        <f t="shared" si="274"/>
        <v>EGY</v>
      </c>
      <c r="M2592" s="2" t="str">
        <f t="shared" si="275"/>
        <v>EGYPTIAN SAE</v>
      </c>
      <c r="N2592" s="2" t="str">
        <f t="shared" si="276"/>
        <v>terminato</v>
      </c>
      <c r="O2592" s="2">
        <v>0</v>
      </c>
      <c r="P2592" s="3">
        <v>35</v>
      </c>
      <c r="Q2592" s="3" t="str">
        <f t="shared" si="277"/>
        <v/>
      </c>
      <c r="R2592" s="3" t="str">
        <f t="shared" si="278"/>
        <v>EGY-EGYPTIAN SAE-35</v>
      </c>
      <c r="S2592" s="3" t="str">
        <f t="shared" si="279"/>
        <v>431</v>
      </c>
    </row>
    <row r="2593" spans="1:19" ht="12.75" customHeight="1" x14ac:dyDescent="0.3">
      <c r="A2593" s="2">
        <v>2598</v>
      </c>
      <c r="B2593" s="2" t="s">
        <v>1229</v>
      </c>
      <c r="C2593" s="8" t="s">
        <v>8</v>
      </c>
      <c r="D2593" s="2" t="s">
        <v>9</v>
      </c>
      <c r="E2593" s="7" t="s">
        <v>10</v>
      </c>
      <c r="F2593" s="2">
        <v>0</v>
      </c>
      <c r="G2593" s="3">
        <v>26</v>
      </c>
      <c r="H2593" s="3" t="s">
        <v>10</v>
      </c>
      <c r="J2593" s="2">
        <v>2598</v>
      </c>
      <c r="K2593" s="2" t="str">
        <f t="shared" si="273"/>
        <v>M7252469</v>
      </c>
      <c r="L2593" s="2" t="str">
        <f t="shared" si="274"/>
        <v>ITA</v>
      </c>
      <c r="M2593" s="2" t="str">
        <f t="shared" si="275"/>
        <v>SG</v>
      </c>
      <c r="N2593" s="2" t="str">
        <f t="shared" si="276"/>
        <v>terminato</v>
      </c>
      <c r="O2593" s="2">
        <v>0</v>
      </c>
      <c r="P2593" s="3">
        <v>26</v>
      </c>
      <c r="Q2593" s="3" t="str">
        <f t="shared" si="277"/>
        <v/>
      </c>
      <c r="R2593" s="3" t="str">
        <f t="shared" si="278"/>
        <v>ITA-SG-26</v>
      </c>
      <c r="S2593" s="3" t="str">
        <f t="shared" si="279"/>
        <v>252</v>
      </c>
    </row>
    <row r="2594" spans="1:19" ht="12.75" customHeight="1" x14ac:dyDescent="0.3">
      <c r="A2594" s="2">
        <v>2599</v>
      </c>
      <c r="B2594" s="2" t="s">
        <v>1229</v>
      </c>
      <c r="C2594" s="8" t="s">
        <v>8</v>
      </c>
      <c r="D2594" s="2" t="s">
        <v>9</v>
      </c>
      <c r="F2594" s="2">
        <v>10</v>
      </c>
      <c r="G2594" s="3">
        <v>24</v>
      </c>
      <c r="H2594" s="3" t="str">
        <f>IF(E2594="","non terminato","terminato")</f>
        <v>non terminato</v>
      </c>
      <c r="J2594" s="2">
        <v>2599</v>
      </c>
      <c r="K2594" s="2" t="str">
        <f t="shared" si="273"/>
        <v>M7252469</v>
      </c>
      <c r="L2594" s="2" t="str">
        <f t="shared" si="274"/>
        <v>ITA</v>
      </c>
      <c r="M2594" s="2" t="str">
        <f t="shared" si="275"/>
        <v>SG</v>
      </c>
      <c r="N2594" s="2" t="str">
        <f t="shared" si="276"/>
        <v/>
      </c>
      <c r="O2594" s="2">
        <v>10</v>
      </c>
      <c r="P2594" s="3">
        <v>24</v>
      </c>
      <c r="Q2594" s="3">
        <f t="shared" si="277"/>
        <v>240</v>
      </c>
      <c r="R2594" s="3" t="str">
        <f t="shared" si="278"/>
        <v>ITA-SG-24</v>
      </c>
      <c r="S2594" s="3" t="str">
        <f t="shared" si="279"/>
        <v>252</v>
      </c>
    </row>
    <row r="2595" spans="1:19" ht="12.75" customHeight="1" x14ac:dyDescent="0.3">
      <c r="A2595" s="2">
        <v>2600</v>
      </c>
      <c r="B2595" s="2" t="s">
        <v>1230</v>
      </c>
      <c r="C2595" s="8" t="s">
        <v>8</v>
      </c>
      <c r="D2595" s="2" t="s">
        <v>94</v>
      </c>
      <c r="F2595" s="2">
        <v>10</v>
      </c>
      <c r="G2595" s="3">
        <v>24</v>
      </c>
      <c r="H2595" s="3" t="str">
        <f>IF(E2595="","non terminato","terminato")</f>
        <v>non terminato</v>
      </c>
      <c r="J2595" s="2">
        <v>2600</v>
      </c>
      <c r="K2595" s="2" t="str">
        <f t="shared" si="273"/>
        <v>G0855595</v>
      </c>
      <c r="L2595" s="2" t="str">
        <f t="shared" si="274"/>
        <v>ITA</v>
      </c>
      <c r="M2595" s="2" t="str">
        <f t="shared" si="275"/>
        <v>zan SPA</v>
      </c>
      <c r="N2595" s="2" t="str">
        <f t="shared" si="276"/>
        <v/>
      </c>
      <c r="O2595" s="2">
        <v>10</v>
      </c>
      <c r="P2595" s="3">
        <v>24</v>
      </c>
      <c r="Q2595" s="3">
        <f t="shared" si="277"/>
        <v>240</v>
      </c>
      <c r="R2595" s="3" t="str">
        <f t="shared" si="278"/>
        <v>ITA-zan SPA-24</v>
      </c>
      <c r="S2595" s="3" t="str">
        <f t="shared" si="279"/>
        <v>855</v>
      </c>
    </row>
    <row r="2596" spans="1:19" ht="12.75" customHeight="1" x14ac:dyDescent="0.3">
      <c r="A2596" s="2">
        <v>2601</v>
      </c>
      <c r="B2596" s="2" t="s">
        <v>1230</v>
      </c>
      <c r="C2596" s="8" t="s">
        <v>8</v>
      </c>
      <c r="D2596" s="2" t="s">
        <v>94</v>
      </c>
      <c r="E2596" s="7" t="s">
        <v>10</v>
      </c>
      <c r="F2596" s="2">
        <v>0</v>
      </c>
      <c r="G2596" s="3">
        <v>10</v>
      </c>
      <c r="H2596" s="3" t="s">
        <v>10</v>
      </c>
      <c r="J2596" s="2">
        <v>2601</v>
      </c>
      <c r="K2596" s="2" t="str">
        <f t="shared" si="273"/>
        <v>G0855595</v>
      </c>
      <c r="L2596" s="2" t="str">
        <f t="shared" si="274"/>
        <v>ITA</v>
      </c>
      <c r="M2596" s="2" t="str">
        <f t="shared" si="275"/>
        <v>zan SPA</v>
      </c>
      <c r="N2596" s="2" t="str">
        <f t="shared" si="276"/>
        <v>terminato</v>
      </c>
      <c r="O2596" s="2">
        <v>0</v>
      </c>
      <c r="P2596" s="3">
        <v>10</v>
      </c>
      <c r="Q2596" s="3" t="str">
        <f t="shared" si="277"/>
        <v/>
      </c>
      <c r="R2596" s="3" t="str">
        <f t="shared" si="278"/>
        <v>ITA-zan SPA-10</v>
      </c>
      <c r="S2596" s="3" t="str">
        <f t="shared" si="279"/>
        <v>855</v>
      </c>
    </row>
    <row r="2597" spans="1:19" ht="12.75" customHeight="1" x14ac:dyDescent="0.3">
      <c r="A2597" s="2">
        <v>2602</v>
      </c>
      <c r="B2597" s="2" t="s">
        <v>1230</v>
      </c>
      <c r="C2597" s="8" t="s">
        <v>8</v>
      </c>
      <c r="D2597" s="2" t="s">
        <v>94</v>
      </c>
      <c r="F2597" s="2">
        <v>30</v>
      </c>
      <c r="G2597" s="3">
        <v>39</v>
      </c>
      <c r="H2597" s="3" t="str">
        <f>IF(E2597="","non terminato","terminato")</f>
        <v>non terminato</v>
      </c>
      <c r="J2597" s="2">
        <v>2602</v>
      </c>
      <c r="K2597" s="2" t="str">
        <f t="shared" si="273"/>
        <v>G0855595</v>
      </c>
      <c r="L2597" s="2" t="str">
        <f t="shared" si="274"/>
        <v>ITA</v>
      </c>
      <c r="M2597" s="2" t="str">
        <f t="shared" si="275"/>
        <v>zan SPA</v>
      </c>
      <c r="N2597" s="2" t="str">
        <f t="shared" si="276"/>
        <v/>
      </c>
      <c r="O2597" s="2">
        <v>30</v>
      </c>
      <c r="P2597" s="3">
        <v>39</v>
      </c>
      <c r="Q2597" s="3">
        <f t="shared" si="277"/>
        <v>1170</v>
      </c>
      <c r="R2597" s="3" t="str">
        <f t="shared" si="278"/>
        <v>ITA-zan SPA-39</v>
      </c>
      <c r="S2597" s="3" t="str">
        <f t="shared" si="279"/>
        <v>855</v>
      </c>
    </row>
    <row r="2598" spans="1:19" ht="12.75" customHeight="1" x14ac:dyDescent="0.3">
      <c r="A2598" s="2">
        <v>2603</v>
      </c>
      <c r="B2598" s="2" t="s">
        <v>1231</v>
      </c>
      <c r="C2598" s="8" t="s">
        <v>8</v>
      </c>
      <c r="D2598" s="2" t="s">
        <v>72</v>
      </c>
      <c r="E2598" s="7" t="s">
        <v>10</v>
      </c>
      <c r="F2598" s="2">
        <v>0</v>
      </c>
      <c r="G2598" s="3">
        <v>39</v>
      </c>
      <c r="H2598" s="3" t="s">
        <v>10</v>
      </c>
      <c r="J2598" s="2">
        <v>2603</v>
      </c>
      <c r="K2598" s="2" t="str">
        <f t="shared" si="273"/>
        <v>M0361912</v>
      </c>
      <c r="L2598" s="2" t="str">
        <f t="shared" si="274"/>
        <v>ITA</v>
      </c>
      <c r="M2598" s="2" t="str">
        <f t="shared" si="275"/>
        <v>lollo SRL</v>
      </c>
      <c r="N2598" s="2" t="str">
        <f t="shared" si="276"/>
        <v>terminato</v>
      </c>
      <c r="O2598" s="2">
        <v>0</v>
      </c>
      <c r="P2598" s="3">
        <v>39</v>
      </c>
      <c r="Q2598" s="3" t="str">
        <f t="shared" si="277"/>
        <v/>
      </c>
      <c r="R2598" s="3" t="str">
        <f t="shared" si="278"/>
        <v>ITA-lollo SRL-39</v>
      </c>
      <c r="S2598" s="3" t="str">
        <f t="shared" si="279"/>
        <v>361</v>
      </c>
    </row>
    <row r="2599" spans="1:19" ht="12.75" customHeight="1" x14ac:dyDescent="0.3">
      <c r="A2599" s="2">
        <v>2604</v>
      </c>
      <c r="B2599" s="2" t="s">
        <v>1232</v>
      </c>
      <c r="C2599" s="8" t="s">
        <v>8</v>
      </c>
      <c r="D2599" s="2" t="s">
        <v>9</v>
      </c>
      <c r="E2599" s="7" t="s">
        <v>10</v>
      </c>
      <c r="F2599" s="2">
        <v>0</v>
      </c>
      <c r="G2599" s="3">
        <v>13</v>
      </c>
      <c r="H2599" s="3" t="s">
        <v>10</v>
      </c>
      <c r="J2599" s="2">
        <v>2604</v>
      </c>
      <c r="K2599" s="2" t="str">
        <f t="shared" si="273"/>
        <v>A2071051</v>
      </c>
      <c r="L2599" s="2" t="str">
        <f t="shared" si="274"/>
        <v>ITA</v>
      </c>
      <c r="M2599" s="2" t="str">
        <f t="shared" si="275"/>
        <v>SG</v>
      </c>
      <c r="N2599" s="2" t="str">
        <f t="shared" si="276"/>
        <v>terminato</v>
      </c>
      <c r="O2599" s="2">
        <v>0</v>
      </c>
      <c r="P2599" s="3">
        <v>13</v>
      </c>
      <c r="Q2599" s="3" t="str">
        <f t="shared" si="277"/>
        <v/>
      </c>
      <c r="R2599" s="3" t="str">
        <f t="shared" si="278"/>
        <v>ITA-SG-13</v>
      </c>
      <c r="S2599" s="3" t="str">
        <f t="shared" si="279"/>
        <v>071</v>
      </c>
    </row>
    <row r="2600" spans="1:19" ht="12.75" customHeight="1" x14ac:dyDescent="0.3">
      <c r="A2600" s="2">
        <v>2605</v>
      </c>
      <c r="B2600" s="2" t="s">
        <v>1233</v>
      </c>
      <c r="C2600" s="8" t="s">
        <v>8</v>
      </c>
      <c r="D2600" s="2" t="s">
        <v>46</v>
      </c>
      <c r="F2600" s="2">
        <v>10</v>
      </c>
      <c r="G2600" s="3">
        <v>21</v>
      </c>
      <c r="H2600" s="3" t="str">
        <f>IF(E2600="","non terminato","terminato")</f>
        <v>non terminato</v>
      </c>
      <c r="J2600" s="2">
        <v>2605</v>
      </c>
      <c r="K2600" s="2" t="str">
        <f t="shared" si="273"/>
        <v>L4768789</v>
      </c>
      <c r="L2600" s="2" t="str">
        <f t="shared" si="274"/>
        <v>ITA</v>
      </c>
      <c r="M2600" s="2" t="str">
        <f t="shared" si="275"/>
        <v>SICURpin SUD S.r.l</v>
      </c>
      <c r="N2600" s="2" t="str">
        <f t="shared" si="276"/>
        <v/>
      </c>
      <c r="O2600" s="2">
        <v>10</v>
      </c>
      <c r="P2600" s="3">
        <v>21</v>
      </c>
      <c r="Q2600" s="3">
        <f t="shared" si="277"/>
        <v>210</v>
      </c>
      <c r="R2600" s="3" t="str">
        <f t="shared" si="278"/>
        <v>ITA-SICURpin SUD S.r.l-21</v>
      </c>
      <c r="S2600" s="3" t="str">
        <f t="shared" si="279"/>
        <v>768</v>
      </c>
    </row>
    <row r="2601" spans="1:19" ht="12.75" customHeight="1" x14ac:dyDescent="0.3">
      <c r="A2601" s="2">
        <v>2606</v>
      </c>
      <c r="B2601" s="2" t="s">
        <v>1233</v>
      </c>
      <c r="C2601" s="8" t="s">
        <v>8</v>
      </c>
      <c r="D2601" s="2" t="s">
        <v>46</v>
      </c>
      <c r="E2601" s="7" t="s">
        <v>10</v>
      </c>
      <c r="F2601" s="2">
        <v>0</v>
      </c>
      <c r="G2601" s="3">
        <v>40</v>
      </c>
      <c r="H2601" s="3" t="s">
        <v>10</v>
      </c>
      <c r="J2601" s="2">
        <v>2606</v>
      </c>
      <c r="K2601" s="2" t="str">
        <f t="shared" si="273"/>
        <v>L4768789</v>
      </c>
      <c r="L2601" s="2" t="str">
        <f t="shared" si="274"/>
        <v>ITA</v>
      </c>
      <c r="M2601" s="2" t="str">
        <f t="shared" si="275"/>
        <v>SICURpin SUD S.r.l</v>
      </c>
      <c r="N2601" s="2" t="str">
        <f t="shared" si="276"/>
        <v>terminato</v>
      </c>
      <c r="O2601" s="2">
        <v>0</v>
      </c>
      <c r="P2601" s="3">
        <v>40</v>
      </c>
      <c r="Q2601" s="3" t="str">
        <f t="shared" si="277"/>
        <v/>
      </c>
      <c r="R2601" s="3" t="str">
        <f t="shared" si="278"/>
        <v>ITA-SICURpin SUD S.r.l-40</v>
      </c>
      <c r="S2601" s="3" t="str">
        <f t="shared" si="279"/>
        <v>768</v>
      </c>
    </row>
    <row r="2602" spans="1:19" ht="12.75" customHeight="1" x14ac:dyDescent="0.3">
      <c r="A2602" s="2">
        <v>2607</v>
      </c>
      <c r="B2602" s="2" t="s">
        <v>1234</v>
      </c>
      <c r="C2602" s="8" t="s">
        <v>8</v>
      </c>
      <c r="D2602" s="2" t="s">
        <v>94</v>
      </c>
      <c r="F2602" s="2">
        <v>10</v>
      </c>
      <c r="G2602" s="3">
        <v>34</v>
      </c>
      <c r="H2602" s="3" t="str">
        <f>IF(E2602="","non terminato","terminato")</f>
        <v>non terminato</v>
      </c>
      <c r="J2602" s="2">
        <v>2607</v>
      </c>
      <c r="K2602" s="2" t="str">
        <f t="shared" si="273"/>
        <v>C0041976</v>
      </c>
      <c r="L2602" s="2" t="str">
        <f t="shared" si="274"/>
        <v>ITA</v>
      </c>
      <c r="M2602" s="2" t="str">
        <f t="shared" si="275"/>
        <v>zan SPA</v>
      </c>
      <c r="N2602" s="2" t="str">
        <f t="shared" si="276"/>
        <v/>
      </c>
      <c r="O2602" s="2">
        <v>10</v>
      </c>
      <c r="P2602" s="3">
        <v>34</v>
      </c>
      <c r="Q2602" s="3">
        <f t="shared" si="277"/>
        <v>340</v>
      </c>
      <c r="R2602" s="3" t="str">
        <f t="shared" si="278"/>
        <v>ITA-zan SPA-34</v>
      </c>
      <c r="S2602" s="3" t="str">
        <f t="shared" si="279"/>
        <v>041</v>
      </c>
    </row>
    <row r="2603" spans="1:19" ht="12.75" customHeight="1" x14ac:dyDescent="0.3">
      <c r="A2603" s="2">
        <v>2608</v>
      </c>
      <c r="B2603" s="2" t="s">
        <v>1234</v>
      </c>
      <c r="C2603" s="8" t="s">
        <v>8</v>
      </c>
      <c r="D2603" s="2" t="s">
        <v>94</v>
      </c>
      <c r="E2603" s="7" t="s">
        <v>10</v>
      </c>
      <c r="F2603" s="2">
        <v>0</v>
      </c>
      <c r="G2603" s="3">
        <v>32</v>
      </c>
      <c r="H2603" s="3" t="s">
        <v>10</v>
      </c>
      <c r="J2603" s="2">
        <v>2608</v>
      </c>
      <c r="K2603" s="2" t="str">
        <f t="shared" si="273"/>
        <v>C0041976</v>
      </c>
      <c r="L2603" s="2" t="str">
        <f t="shared" si="274"/>
        <v>ITA</v>
      </c>
      <c r="M2603" s="2" t="str">
        <f t="shared" si="275"/>
        <v>zan SPA</v>
      </c>
      <c r="N2603" s="2" t="str">
        <f t="shared" si="276"/>
        <v>terminato</v>
      </c>
      <c r="O2603" s="2">
        <v>0</v>
      </c>
      <c r="P2603" s="3">
        <v>32</v>
      </c>
      <c r="Q2603" s="3" t="str">
        <f t="shared" si="277"/>
        <v/>
      </c>
      <c r="R2603" s="3" t="str">
        <f t="shared" si="278"/>
        <v>ITA-zan SPA-32</v>
      </c>
      <c r="S2603" s="3" t="str">
        <f t="shared" si="279"/>
        <v>041</v>
      </c>
    </row>
    <row r="2604" spans="1:19" ht="12.75" customHeight="1" x14ac:dyDescent="0.3">
      <c r="A2604" s="2">
        <v>2609</v>
      </c>
      <c r="B2604" s="2" t="s">
        <v>1234</v>
      </c>
      <c r="C2604" s="8" t="s">
        <v>8</v>
      </c>
      <c r="D2604" s="2" t="s">
        <v>94</v>
      </c>
      <c r="F2604" s="2">
        <v>30</v>
      </c>
      <c r="G2604" s="3">
        <v>29</v>
      </c>
      <c r="H2604" s="3" t="str">
        <f>IF(E2604="","non terminato","terminato")</f>
        <v>non terminato</v>
      </c>
      <c r="J2604" s="2">
        <v>2609</v>
      </c>
      <c r="K2604" s="2" t="str">
        <f t="shared" si="273"/>
        <v>C0041976</v>
      </c>
      <c r="L2604" s="2" t="str">
        <f t="shared" si="274"/>
        <v>ITA</v>
      </c>
      <c r="M2604" s="2" t="str">
        <f t="shared" si="275"/>
        <v>zan SPA</v>
      </c>
      <c r="N2604" s="2" t="str">
        <f t="shared" si="276"/>
        <v/>
      </c>
      <c r="O2604" s="2">
        <v>30</v>
      </c>
      <c r="P2604" s="3">
        <v>29</v>
      </c>
      <c r="Q2604" s="3">
        <f t="shared" si="277"/>
        <v>870</v>
      </c>
      <c r="R2604" s="3" t="str">
        <f t="shared" si="278"/>
        <v>ITA-zan SPA-29</v>
      </c>
      <c r="S2604" s="3" t="str">
        <f t="shared" si="279"/>
        <v>041</v>
      </c>
    </row>
    <row r="2605" spans="1:19" ht="12.75" customHeight="1" x14ac:dyDescent="0.3">
      <c r="A2605" s="2">
        <v>2610</v>
      </c>
      <c r="B2605" s="2" t="s">
        <v>1235</v>
      </c>
      <c r="C2605" s="8" t="s">
        <v>8</v>
      </c>
      <c r="D2605" s="2" t="s">
        <v>9</v>
      </c>
      <c r="F2605" s="2">
        <v>30</v>
      </c>
      <c r="G2605" s="3">
        <v>11</v>
      </c>
      <c r="H2605" s="3" t="str">
        <f>IF(E2605="","non terminato","terminato")</f>
        <v>non terminato</v>
      </c>
      <c r="J2605" s="2">
        <v>2610</v>
      </c>
      <c r="K2605" s="2" t="str">
        <f t="shared" si="273"/>
        <v>R6342090</v>
      </c>
      <c r="L2605" s="2" t="str">
        <f t="shared" si="274"/>
        <v>ITA</v>
      </c>
      <c r="M2605" s="2" t="str">
        <f t="shared" si="275"/>
        <v>SG</v>
      </c>
      <c r="N2605" s="2" t="str">
        <f t="shared" si="276"/>
        <v/>
      </c>
      <c r="O2605" s="2">
        <v>30</v>
      </c>
      <c r="P2605" s="3">
        <v>11</v>
      </c>
      <c r="Q2605" s="3">
        <f t="shared" si="277"/>
        <v>330</v>
      </c>
      <c r="R2605" s="3" t="str">
        <f t="shared" si="278"/>
        <v>ITA-SG-11</v>
      </c>
      <c r="S2605" s="3" t="str">
        <f t="shared" si="279"/>
        <v>342</v>
      </c>
    </row>
    <row r="2606" spans="1:19" ht="12.75" customHeight="1" x14ac:dyDescent="0.3">
      <c r="A2606" s="2">
        <v>2611</v>
      </c>
      <c r="B2606" s="2" t="s">
        <v>1235</v>
      </c>
      <c r="C2606" s="8" t="s">
        <v>8</v>
      </c>
      <c r="D2606" s="2" t="s">
        <v>9</v>
      </c>
      <c r="F2606" s="2">
        <v>20</v>
      </c>
      <c r="G2606" s="3">
        <v>14</v>
      </c>
      <c r="H2606" s="3" t="str">
        <f>IF(E2606="","non terminato","terminato")</f>
        <v>non terminato</v>
      </c>
      <c r="J2606" s="2">
        <v>2611</v>
      </c>
      <c r="K2606" s="2" t="str">
        <f t="shared" si="273"/>
        <v>R6342090</v>
      </c>
      <c r="L2606" s="2" t="str">
        <f t="shared" si="274"/>
        <v>ITA</v>
      </c>
      <c r="M2606" s="2" t="str">
        <f t="shared" si="275"/>
        <v>SG</v>
      </c>
      <c r="N2606" s="2" t="str">
        <f t="shared" si="276"/>
        <v/>
      </c>
      <c r="O2606" s="2">
        <v>20</v>
      </c>
      <c r="P2606" s="3">
        <v>14</v>
      </c>
      <c r="Q2606" s="3">
        <f t="shared" si="277"/>
        <v>280</v>
      </c>
      <c r="R2606" s="3" t="str">
        <f t="shared" si="278"/>
        <v>ITA-SG-14</v>
      </c>
      <c r="S2606" s="3" t="str">
        <f t="shared" si="279"/>
        <v>342</v>
      </c>
    </row>
    <row r="2607" spans="1:19" ht="12.75" customHeight="1" x14ac:dyDescent="0.3">
      <c r="A2607" s="2">
        <v>2612</v>
      </c>
      <c r="B2607" s="2" t="s">
        <v>1235</v>
      </c>
      <c r="C2607" s="8" t="s">
        <v>8</v>
      </c>
      <c r="D2607" s="2" t="s">
        <v>9</v>
      </c>
      <c r="E2607" s="7" t="s">
        <v>10</v>
      </c>
      <c r="F2607" s="2">
        <v>0</v>
      </c>
      <c r="G2607" s="3">
        <v>26</v>
      </c>
      <c r="H2607" s="3" t="s">
        <v>10</v>
      </c>
      <c r="J2607" s="2">
        <v>2612</v>
      </c>
      <c r="K2607" s="2" t="str">
        <f t="shared" si="273"/>
        <v>R6342090</v>
      </c>
      <c r="L2607" s="2" t="str">
        <f t="shared" si="274"/>
        <v>ITA</v>
      </c>
      <c r="M2607" s="2" t="str">
        <f t="shared" si="275"/>
        <v>SG</v>
      </c>
      <c r="N2607" s="2" t="str">
        <f t="shared" si="276"/>
        <v>terminato</v>
      </c>
      <c r="O2607" s="2">
        <v>0</v>
      </c>
      <c r="P2607" s="3">
        <v>26</v>
      </c>
      <c r="Q2607" s="3" t="str">
        <f t="shared" si="277"/>
        <v/>
      </c>
      <c r="R2607" s="3" t="str">
        <f t="shared" si="278"/>
        <v>ITA-SG-26</v>
      </c>
      <c r="S2607" s="3" t="str">
        <f t="shared" si="279"/>
        <v>342</v>
      </c>
    </row>
    <row r="2608" spans="1:19" ht="12.75" customHeight="1" x14ac:dyDescent="0.3">
      <c r="A2608" s="2">
        <v>2613</v>
      </c>
      <c r="B2608" s="2" t="s">
        <v>1235</v>
      </c>
      <c r="C2608" s="8" t="s">
        <v>8</v>
      </c>
      <c r="D2608" s="2" t="s">
        <v>9</v>
      </c>
      <c r="F2608" s="2">
        <v>10</v>
      </c>
      <c r="G2608" s="3">
        <v>24</v>
      </c>
      <c r="H2608" s="3" t="str">
        <f>IF(E2608="","non terminato","terminato")</f>
        <v>non terminato</v>
      </c>
      <c r="J2608" s="2">
        <v>2613</v>
      </c>
      <c r="K2608" s="2" t="str">
        <f t="shared" si="273"/>
        <v>R6342090</v>
      </c>
      <c r="L2608" s="2" t="str">
        <f t="shared" si="274"/>
        <v>ITA</v>
      </c>
      <c r="M2608" s="2" t="str">
        <f t="shared" si="275"/>
        <v>SG</v>
      </c>
      <c r="N2608" s="2" t="str">
        <f t="shared" si="276"/>
        <v/>
      </c>
      <c r="O2608" s="2">
        <v>10</v>
      </c>
      <c r="P2608" s="3">
        <v>24</v>
      </c>
      <c r="Q2608" s="3">
        <f t="shared" si="277"/>
        <v>240</v>
      </c>
      <c r="R2608" s="3" t="str">
        <f t="shared" si="278"/>
        <v>ITA-SG-24</v>
      </c>
      <c r="S2608" s="3" t="str">
        <f t="shared" si="279"/>
        <v>342</v>
      </c>
    </row>
    <row r="2609" spans="1:19" ht="12.75" customHeight="1" x14ac:dyDescent="0.3">
      <c r="A2609" s="2">
        <v>2614</v>
      </c>
      <c r="B2609" s="2" t="s">
        <v>1236</v>
      </c>
      <c r="C2609" s="8" t="s">
        <v>8</v>
      </c>
      <c r="D2609" s="2" t="s">
        <v>62</v>
      </c>
      <c r="F2609" s="2">
        <v>10</v>
      </c>
      <c r="G2609" s="3">
        <v>17</v>
      </c>
      <c r="H2609" s="3" t="str">
        <f>IF(E2609="","non terminato","terminato")</f>
        <v>non terminato</v>
      </c>
      <c r="J2609" s="2">
        <v>2614</v>
      </c>
      <c r="K2609" s="2" t="str">
        <f t="shared" si="273"/>
        <v>A3126701</v>
      </c>
      <c r="L2609" s="2" t="str">
        <f t="shared" si="274"/>
        <v>ITA</v>
      </c>
      <c r="M2609" s="2" t="str">
        <f t="shared" si="275"/>
        <v>zan PAM</v>
      </c>
      <c r="N2609" s="2" t="str">
        <f t="shared" si="276"/>
        <v/>
      </c>
      <c r="O2609" s="2">
        <v>10</v>
      </c>
      <c r="P2609" s="3">
        <v>17</v>
      </c>
      <c r="Q2609" s="3">
        <f t="shared" si="277"/>
        <v>170</v>
      </c>
      <c r="R2609" s="3" t="str">
        <f t="shared" si="278"/>
        <v>ITA-zan PAM-17</v>
      </c>
      <c r="S2609" s="3" t="str">
        <f t="shared" si="279"/>
        <v>126</v>
      </c>
    </row>
    <row r="2610" spans="1:19" ht="12.75" customHeight="1" x14ac:dyDescent="0.3">
      <c r="A2610" s="2">
        <v>2615</v>
      </c>
      <c r="B2610" s="2" t="s">
        <v>1236</v>
      </c>
      <c r="C2610" s="8" t="s">
        <v>8</v>
      </c>
      <c r="D2610" s="2" t="s">
        <v>62</v>
      </c>
      <c r="E2610" s="7" t="s">
        <v>10</v>
      </c>
      <c r="F2610" s="2">
        <v>0</v>
      </c>
      <c r="G2610" s="3">
        <v>38</v>
      </c>
      <c r="H2610" s="3" t="s">
        <v>10</v>
      </c>
      <c r="J2610" s="2">
        <v>2615</v>
      </c>
      <c r="K2610" s="2" t="str">
        <f t="shared" si="273"/>
        <v>A3126701</v>
      </c>
      <c r="L2610" s="2" t="str">
        <f t="shared" si="274"/>
        <v>ITA</v>
      </c>
      <c r="M2610" s="2" t="str">
        <f t="shared" si="275"/>
        <v>zan PAM</v>
      </c>
      <c r="N2610" s="2" t="str">
        <f t="shared" si="276"/>
        <v>terminato</v>
      </c>
      <c r="O2610" s="2">
        <v>0</v>
      </c>
      <c r="P2610" s="3">
        <v>38</v>
      </c>
      <c r="Q2610" s="3" t="str">
        <f t="shared" si="277"/>
        <v/>
      </c>
      <c r="R2610" s="3" t="str">
        <f t="shared" si="278"/>
        <v>ITA-zan PAM-38</v>
      </c>
      <c r="S2610" s="3" t="str">
        <f t="shared" si="279"/>
        <v>126</v>
      </c>
    </row>
    <row r="2611" spans="1:19" ht="12.75" customHeight="1" x14ac:dyDescent="0.3">
      <c r="A2611" s="2">
        <v>2616</v>
      </c>
      <c r="B2611" s="2" t="s">
        <v>1236</v>
      </c>
      <c r="C2611" s="8" t="s">
        <v>8</v>
      </c>
      <c r="D2611" s="2" t="s">
        <v>62</v>
      </c>
      <c r="F2611" s="2">
        <v>30</v>
      </c>
      <c r="G2611" s="3">
        <v>35</v>
      </c>
      <c r="H2611" s="3" t="str">
        <f>IF(E2611="","non terminato","terminato")</f>
        <v>non terminato</v>
      </c>
      <c r="J2611" s="2">
        <v>2616</v>
      </c>
      <c r="K2611" s="2" t="str">
        <f t="shared" si="273"/>
        <v>A3126701</v>
      </c>
      <c r="L2611" s="2" t="str">
        <f t="shared" si="274"/>
        <v>ITA</v>
      </c>
      <c r="M2611" s="2" t="str">
        <f t="shared" si="275"/>
        <v>zan PAM</v>
      </c>
      <c r="N2611" s="2" t="str">
        <f t="shared" si="276"/>
        <v/>
      </c>
      <c r="O2611" s="2">
        <v>30</v>
      </c>
      <c r="P2611" s="3">
        <v>35</v>
      </c>
      <c r="Q2611" s="3">
        <f t="shared" si="277"/>
        <v>1050</v>
      </c>
      <c r="R2611" s="3" t="str">
        <f t="shared" si="278"/>
        <v>ITA-zan PAM-35</v>
      </c>
      <c r="S2611" s="3" t="str">
        <f t="shared" si="279"/>
        <v>126</v>
      </c>
    </row>
    <row r="2612" spans="1:19" ht="12.75" customHeight="1" x14ac:dyDescent="0.3">
      <c r="A2612" s="2">
        <v>2617</v>
      </c>
      <c r="B2612" s="2" t="s">
        <v>1237</v>
      </c>
      <c r="C2612" s="8" t="s">
        <v>8</v>
      </c>
      <c r="D2612" s="2" t="s">
        <v>44</v>
      </c>
      <c r="E2612" s="7" t="s">
        <v>10</v>
      </c>
      <c r="F2612" s="2">
        <v>0</v>
      </c>
      <c r="G2612" s="3">
        <v>20</v>
      </c>
      <c r="H2612" s="3" t="s">
        <v>10</v>
      </c>
      <c r="J2612" s="2">
        <v>2617</v>
      </c>
      <c r="K2612" s="2" t="str">
        <f t="shared" si="273"/>
        <v>G1493081</v>
      </c>
      <c r="L2612" s="2" t="str">
        <f t="shared" si="274"/>
        <v>ITA</v>
      </c>
      <c r="M2612" s="2" t="str">
        <f t="shared" si="275"/>
        <v>zan pin SPA</v>
      </c>
      <c r="N2612" s="2" t="str">
        <f t="shared" si="276"/>
        <v>terminato</v>
      </c>
      <c r="O2612" s="2">
        <v>0</v>
      </c>
      <c r="P2612" s="3">
        <v>20</v>
      </c>
      <c r="Q2612" s="3" t="str">
        <f t="shared" si="277"/>
        <v/>
      </c>
      <c r="R2612" s="3" t="str">
        <f t="shared" si="278"/>
        <v>ITA-zan pin SPA-20</v>
      </c>
      <c r="S2612" s="3" t="str">
        <f t="shared" si="279"/>
        <v>493</v>
      </c>
    </row>
    <row r="2613" spans="1:19" ht="12.75" customHeight="1" x14ac:dyDescent="0.3">
      <c r="A2613" s="2">
        <v>2618</v>
      </c>
      <c r="B2613" s="2" t="s">
        <v>1237</v>
      </c>
      <c r="C2613" s="8" t="s">
        <v>8</v>
      </c>
      <c r="D2613" s="2" t="s">
        <v>44</v>
      </c>
      <c r="F2613" s="2">
        <v>30</v>
      </c>
      <c r="G2613" s="3">
        <v>40</v>
      </c>
      <c r="H2613" s="3" t="str">
        <f>IF(E2613="","non terminato","terminato")</f>
        <v>non terminato</v>
      </c>
      <c r="J2613" s="2">
        <v>2618</v>
      </c>
      <c r="K2613" s="2" t="str">
        <f t="shared" si="273"/>
        <v>G1493081</v>
      </c>
      <c r="L2613" s="2" t="str">
        <f t="shared" si="274"/>
        <v>ITA</v>
      </c>
      <c r="M2613" s="2" t="str">
        <f t="shared" si="275"/>
        <v>zan pin SPA</v>
      </c>
      <c r="N2613" s="2" t="str">
        <f t="shared" si="276"/>
        <v/>
      </c>
      <c r="O2613" s="2">
        <v>30</v>
      </c>
      <c r="P2613" s="3">
        <v>40</v>
      </c>
      <c r="Q2613" s="3">
        <f t="shared" si="277"/>
        <v>1200</v>
      </c>
      <c r="R2613" s="3" t="str">
        <f t="shared" si="278"/>
        <v>ITA-zan pin SPA-40</v>
      </c>
      <c r="S2613" s="3" t="str">
        <f t="shared" si="279"/>
        <v>493</v>
      </c>
    </row>
    <row r="2614" spans="1:19" ht="12.75" customHeight="1" x14ac:dyDescent="0.3">
      <c r="A2614" s="2">
        <v>2619</v>
      </c>
      <c r="B2614" s="2" t="s">
        <v>1237</v>
      </c>
      <c r="C2614" s="8" t="s">
        <v>8</v>
      </c>
      <c r="D2614" s="2" t="s">
        <v>44</v>
      </c>
      <c r="F2614" s="2">
        <v>10</v>
      </c>
      <c r="G2614" s="3">
        <v>13</v>
      </c>
      <c r="H2614" s="3" t="str">
        <f>IF(E2614="","non terminato","terminato")</f>
        <v>non terminato</v>
      </c>
      <c r="J2614" s="2">
        <v>2619</v>
      </c>
      <c r="K2614" s="2" t="str">
        <f t="shared" si="273"/>
        <v>G1493081</v>
      </c>
      <c r="L2614" s="2" t="str">
        <f t="shared" si="274"/>
        <v>ITA</v>
      </c>
      <c r="M2614" s="2" t="str">
        <f t="shared" si="275"/>
        <v>zan pin SPA</v>
      </c>
      <c r="N2614" s="2" t="str">
        <f t="shared" si="276"/>
        <v/>
      </c>
      <c r="O2614" s="2">
        <v>10</v>
      </c>
      <c r="P2614" s="3">
        <v>13</v>
      </c>
      <c r="Q2614" s="3">
        <f t="shared" si="277"/>
        <v>130</v>
      </c>
      <c r="R2614" s="3" t="str">
        <f t="shared" si="278"/>
        <v>ITA-zan pin SPA-13</v>
      </c>
      <c r="S2614" s="3" t="str">
        <f t="shared" si="279"/>
        <v>493</v>
      </c>
    </row>
    <row r="2615" spans="1:19" ht="12.75" customHeight="1" x14ac:dyDescent="0.3">
      <c r="A2615" s="2">
        <v>2620</v>
      </c>
      <c r="B2615" s="2" t="s">
        <v>1238</v>
      </c>
      <c r="C2615" s="2" t="s">
        <v>80</v>
      </c>
      <c r="D2615" s="2" t="s">
        <v>196</v>
      </c>
      <c r="F2615" s="2">
        <v>30</v>
      </c>
      <c r="G2615" s="3">
        <v>38</v>
      </c>
      <c r="H2615" s="3" t="str">
        <f>IF(E2615="","non terminato","terminato")</f>
        <v>non terminato</v>
      </c>
      <c r="J2615" s="2">
        <v>2620</v>
      </c>
      <c r="K2615" s="2" t="str">
        <f t="shared" si="273"/>
        <v>K7522842</v>
      </c>
      <c r="L2615" s="2" t="str">
        <f t="shared" si="274"/>
        <v>GRC</v>
      </c>
      <c r="M2615" s="2" t="str">
        <f t="shared" si="275"/>
        <v>zan palla SA</v>
      </c>
      <c r="N2615" s="2" t="str">
        <f t="shared" si="276"/>
        <v/>
      </c>
      <c r="O2615" s="2">
        <v>30</v>
      </c>
      <c r="P2615" s="3">
        <v>38</v>
      </c>
      <c r="Q2615" s="3">
        <f t="shared" si="277"/>
        <v>1140</v>
      </c>
      <c r="R2615" s="3" t="str">
        <f t="shared" si="278"/>
        <v>GRC-zan palla SA-38</v>
      </c>
      <c r="S2615" s="3" t="str">
        <f t="shared" si="279"/>
        <v>522</v>
      </c>
    </row>
    <row r="2616" spans="1:19" ht="12.75" customHeight="1" x14ac:dyDescent="0.3">
      <c r="A2616" s="2">
        <v>2621</v>
      </c>
      <c r="B2616" s="2" t="s">
        <v>1238</v>
      </c>
      <c r="C2616" s="2" t="s">
        <v>80</v>
      </c>
      <c r="D2616" s="2" t="s">
        <v>196</v>
      </c>
      <c r="F2616" s="2">
        <v>10</v>
      </c>
      <c r="G2616" s="3">
        <v>27</v>
      </c>
      <c r="H2616" s="3" t="str">
        <f>IF(E2616="","non terminato","terminato")</f>
        <v>non terminato</v>
      </c>
      <c r="J2616" s="2">
        <v>2621</v>
      </c>
      <c r="K2616" s="2" t="str">
        <f t="shared" si="273"/>
        <v>K7522842</v>
      </c>
      <c r="L2616" s="2" t="str">
        <f t="shared" si="274"/>
        <v>GRC</v>
      </c>
      <c r="M2616" s="2" t="str">
        <f t="shared" si="275"/>
        <v>zan palla SA</v>
      </c>
      <c r="N2616" s="2" t="str">
        <f t="shared" si="276"/>
        <v/>
      </c>
      <c r="O2616" s="2">
        <v>10</v>
      </c>
      <c r="P2616" s="3">
        <v>27</v>
      </c>
      <c r="Q2616" s="3">
        <f t="shared" si="277"/>
        <v>270</v>
      </c>
      <c r="R2616" s="3" t="str">
        <f t="shared" si="278"/>
        <v>GRC-zan palla SA-27</v>
      </c>
      <c r="S2616" s="3" t="str">
        <f t="shared" si="279"/>
        <v>522</v>
      </c>
    </row>
    <row r="2617" spans="1:19" ht="12.75" customHeight="1" x14ac:dyDescent="0.3">
      <c r="A2617" s="2">
        <v>2622</v>
      </c>
      <c r="B2617" s="2" t="s">
        <v>1238</v>
      </c>
      <c r="C2617" s="2" t="s">
        <v>80</v>
      </c>
      <c r="D2617" s="2" t="s">
        <v>196</v>
      </c>
      <c r="E2617" s="7" t="s">
        <v>10</v>
      </c>
      <c r="F2617" s="2">
        <v>0</v>
      </c>
      <c r="G2617" s="3">
        <v>14</v>
      </c>
      <c r="H2617" s="3" t="s">
        <v>10</v>
      </c>
      <c r="J2617" s="2">
        <v>2622</v>
      </c>
      <c r="K2617" s="2" t="str">
        <f t="shared" si="273"/>
        <v>K7522842</v>
      </c>
      <c r="L2617" s="2" t="str">
        <f t="shared" si="274"/>
        <v>GRC</v>
      </c>
      <c r="M2617" s="2" t="str">
        <f t="shared" si="275"/>
        <v>zan palla SA</v>
      </c>
      <c r="N2617" s="2" t="str">
        <f t="shared" si="276"/>
        <v>terminato</v>
      </c>
      <c r="O2617" s="2">
        <v>0</v>
      </c>
      <c r="P2617" s="3">
        <v>14</v>
      </c>
      <c r="Q2617" s="3" t="str">
        <f t="shared" si="277"/>
        <v/>
      </c>
      <c r="R2617" s="3" t="str">
        <f t="shared" si="278"/>
        <v>GRC-zan palla SA-14</v>
      </c>
      <c r="S2617" s="3" t="str">
        <f t="shared" si="279"/>
        <v>522</v>
      </c>
    </row>
    <row r="2618" spans="1:19" ht="12.75" customHeight="1" x14ac:dyDescent="0.3">
      <c r="A2618" s="2">
        <v>2623</v>
      </c>
      <c r="B2618" s="2" t="s">
        <v>1239</v>
      </c>
      <c r="C2618" s="8" t="s">
        <v>8</v>
      </c>
      <c r="D2618" s="2" t="s">
        <v>51</v>
      </c>
      <c r="F2618" s="2">
        <v>10</v>
      </c>
      <c r="G2618" s="3">
        <v>16</v>
      </c>
      <c r="H2618" s="3" t="str">
        <f>IF(E2618="","non terminato","terminato")</f>
        <v>non terminato</v>
      </c>
      <c r="J2618" s="2">
        <v>2623</v>
      </c>
      <c r="K2618" s="2" t="str">
        <f t="shared" si="273"/>
        <v>A1311866</v>
      </c>
      <c r="L2618" s="2" t="str">
        <f t="shared" si="274"/>
        <v>ITA</v>
      </c>
      <c r="M2618" s="2" t="str">
        <f t="shared" si="275"/>
        <v>zan S.R.L.</v>
      </c>
      <c r="N2618" s="2" t="str">
        <f t="shared" si="276"/>
        <v/>
      </c>
      <c r="O2618" s="2">
        <v>10</v>
      </c>
      <c r="P2618" s="3">
        <v>16</v>
      </c>
      <c r="Q2618" s="3">
        <f t="shared" si="277"/>
        <v>160</v>
      </c>
      <c r="R2618" s="3" t="str">
        <f t="shared" si="278"/>
        <v>ITA-zan S.R.L.-16</v>
      </c>
      <c r="S2618" s="3" t="str">
        <f t="shared" si="279"/>
        <v>311</v>
      </c>
    </row>
    <row r="2619" spans="1:19" ht="12.75" customHeight="1" x14ac:dyDescent="0.3">
      <c r="A2619" s="2">
        <v>2624</v>
      </c>
      <c r="B2619" s="2" t="s">
        <v>1239</v>
      </c>
      <c r="C2619" s="8" t="s">
        <v>8</v>
      </c>
      <c r="D2619" s="2" t="s">
        <v>51</v>
      </c>
      <c r="F2619" s="2">
        <v>30</v>
      </c>
      <c r="G2619" s="3">
        <v>24</v>
      </c>
      <c r="H2619" s="3" t="str">
        <f>IF(E2619="","non terminato","terminato")</f>
        <v>non terminato</v>
      </c>
      <c r="J2619" s="2">
        <v>2624</v>
      </c>
      <c r="K2619" s="2" t="str">
        <f t="shared" si="273"/>
        <v>A1311866</v>
      </c>
      <c r="L2619" s="2" t="str">
        <f t="shared" si="274"/>
        <v>ITA</v>
      </c>
      <c r="M2619" s="2" t="str">
        <f t="shared" si="275"/>
        <v>zan S.R.L.</v>
      </c>
      <c r="N2619" s="2" t="str">
        <f t="shared" si="276"/>
        <v/>
      </c>
      <c r="O2619" s="2">
        <v>30</v>
      </c>
      <c r="P2619" s="3">
        <v>24</v>
      </c>
      <c r="Q2619" s="3">
        <f t="shared" si="277"/>
        <v>720</v>
      </c>
      <c r="R2619" s="3" t="str">
        <f t="shared" si="278"/>
        <v>ITA-zan S.R.L.-24</v>
      </c>
      <c r="S2619" s="3" t="str">
        <f t="shared" si="279"/>
        <v>311</v>
      </c>
    </row>
    <row r="2620" spans="1:19" ht="12.75" customHeight="1" x14ac:dyDescent="0.3">
      <c r="A2620" s="2">
        <v>2625</v>
      </c>
      <c r="B2620" s="2" t="s">
        <v>1239</v>
      </c>
      <c r="C2620" s="8" t="s">
        <v>8</v>
      </c>
      <c r="D2620" s="2" t="s">
        <v>51</v>
      </c>
      <c r="E2620" s="7" t="s">
        <v>10</v>
      </c>
      <c r="F2620" s="2">
        <v>0</v>
      </c>
      <c r="G2620" s="3">
        <v>12</v>
      </c>
      <c r="H2620" s="3" t="s">
        <v>10</v>
      </c>
      <c r="J2620" s="2">
        <v>2625</v>
      </c>
      <c r="K2620" s="2" t="str">
        <f t="shared" si="273"/>
        <v>A1311866</v>
      </c>
      <c r="L2620" s="2" t="str">
        <f t="shared" si="274"/>
        <v>ITA</v>
      </c>
      <c r="M2620" s="2" t="str">
        <f t="shared" si="275"/>
        <v>zan S.R.L.</v>
      </c>
      <c r="N2620" s="2" t="str">
        <f t="shared" si="276"/>
        <v>terminato</v>
      </c>
      <c r="O2620" s="2">
        <v>0</v>
      </c>
      <c r="P2620" s="3">
        <v>12</v>
      </c>
      <c r="Q2620" s="3" t="str">
        <f t="shared" si="277"/>
        <v/>
      </c>
      <c r="R2620" s="3" t="str">
        <f t="shared" si="278"/>
        <v>ITA-zan S.R.L.-12</v>
      </c>
      <c r="S2620" s="3" t="str">
        <f t="shared" si="279"/>
        <v>311</v>
      </c>
    </row>
    <row r="2621" spans="1:19" ht="12.75" customHeight="1" x14ac:dyDescent="0.3">
      <c r="A2621" s="2">
        <v>2626</v>
      </c>
      <c r="B2621" s="2" t="s">
        <v>1240</v>
      </c>
      <c r="C2621" s="8" t="s">
        <v>8</v>
      </c>
      <c r="D2621" s="2" t="s">
        <v>62</v>
      </c>
      <c r="E2621" s="7" t="s">
        <v>10</v>
      </c>
      <c r="F2621" s="2">
        <v>0</v>
      </c>
      <c r="G2621" s="3">
        <v>22</v>
      </c>
      <c r="H2621" s="3" t="s">
        <v>10</v>
      </c>
      <c r="J2621" s="2">
        <v>2626</v>
      </c>
      <c r="K2621" s="2" t="str">
        <f t="shared" si="273"/>
        <v>W0403731</v>
      </c>
      <c r="L2621" s="2" t="str">
        <f t="shared" si="274"/>
        <v>ITA</v>
      </c>
      <c r="M2621" s="2" t="str">
        <f t="shared" si="275"/>
        <v>zan PAM</v>
      </c>
      <c r="N2621" s="2" t="str">
        <f t="shared" si="276"/>
        <v>terminato</v>
      </c>
      <c r="O2621" s="2">
        <v>0</v>
      </c>
      <c r="P2621" s="3">
        <v>22</v>
      </c>
      <c r="Q2621" s="3" t="str">
        <f t="shared" si="277"/>
        <v/>
      </c>
      <c r="R2621" s="3" t="str">
        <f t="shared" si="278"/>
        <v>ITA-zan PAM-22</v>
      </c>
      <c r="S2621" s="3" t="str">
        <f t="shared" si="279"/>
        <v>403</v>
      </c>
    </row>
    <row r="2622" spans="1:19" ht="12.75" customHeight="1" x14ac:dyDescent="0.3">
      <c r="A2622" s="2">
        <v>2627</v>
      </c>
      <c r="B2622" s="2" t="s">
        <v>1240</v>
      </c>
      <c r="C2622" s="8" t="s">
        <v>8</v>
      </c>
      <c r="D2622" s="2" t="s">
        <v>62</v>
      </c>
      <c r="F2622" s="2">
        <v>30</v>
      </c>
      <c r="G2622" s="3">
        <v>40</v>
      </c>
      <c r="H2622" s="3" t="str">
        <f>IF(E2622="","non terminato","terminato")</f>
        <v>non terminato</v>
      </c>
      <c r="J2622" s="2">
        <v>2627</v>
      </c>
      <c r="K2622" s="2" t="str">
        <f t="shared" si="273"/>
        <v>W0403731</v>
      </c>
      <c r="L2622" s="2" t="str">
        <f t="shared" si="274"/>
        <v>ITA</v>
      </c>
      <c r="M2622" s="2" t="str">
        <f t="shared" si="275"/>
        <v>zan PAM</v>
      </c>
      <c r="N2622" s="2" t="str">
        <f t="shared" si="276"/>
        <v/>
      </c>
      <c r="O2622" s="2">
        <v>30</v>
      </c>
      <c r="P2622" s="3">
        <v>40</v>
      </c>
      <c r="Q2622" s="3">
        <f t="shared" si="277"/>
        <v>1200</v>
      </c>
      <c r="R2622" s="3" t="str">
        <f t="shared" si="278"/>
        <v>ITA-zan PAM-40</v>
      </c>
      <c r="S2622" s="3" t="str">
        <f t="shared" si="279"/>
        <v>403</v>
      </c>
    </row>
    <row r="2623" spans="1:19" ht="12.75" customHeight="1" x14ac:dyDescent="0.3">
      <c r="A2623" s="2">
        <v>2628</v>
      </c>
      <c r="B2623" s="2" t="s">
        <v>1240</v>
      </c>
      <c r="C2623" s="8" t="s">
        <v>8</v>
      </c>
      <c r="D2623" s="2" t="s">
        <v>62</v>
      </c>
      <c r="F2623" s="2">
        <v>10</v>
      </c>
      <c r="G2623" s="3">
        <v>36</v>
      </c>
      <c r="H2623" s="3" t="str">
        <f>IF(E2623="","non terminato","terminato")</f>
        <v>non terminato</v>
      </c>
      <c r="J2623" s="2">
        <v>2628</v>
      </c>
      <c r="K2623" s="2" t="str">
        <f t="shared" si="273"/>
        <v>W0403731</v>
      </c>
      <c r="L2623" s="2" t="str">
        <f t="shared" si="274"/>
        <v>ITA</v>
      </c>
      <c r="M2623" s="2" t="str">
        <f t="shared" si="275"/>
        <v>zan PAM</v>
      </c>
      <c r="N2623" s="2" t="str">
        <f t="shared" si="276"/>
        <v/>
      </c>
      <c r="O2623" s="2">
        <v>10</v>
      </c>
      <c r="P2623" s="3">
        <v>36</v>
      </c>
      <c r="Q2623" s="3">
        <f t="shared" si="277"/>
        <v>360</v>
      </c>
      <c r="R2623" s="3" t="str">
        <f t="shared" si="278"/>
        <v>ITA-zan PAM-36</v>
      </c>
      <c r="S2623" s="3" t="str">
        <f t="shared" si="279"/>
        <v>403</v>
      </c>
    </row>
    <row r="2624" spans="1:19" ht="12.75" customHeight="1" x14ac:dyDescent="0.3">
      <c r="A2624" s="2">
        <v>2629</v>
      </c>
      <c r="B2624" s="2" t="s">
        <v>1241</v>
      </c>
      <c r="C2624" s="8" t="s">
        <v>8</v>
      </c>
      <c r="D2624" s="2" t="s">
        <v>177</v>
      </c>
      <c r="F2624" s="2">
        <v>30</v>
      </c>
      <c r="G2624" s="3">
        <v>13</v>
      </c>
      <c r="H2624" s="3" t="str">
        <f>IF(E2624="","non terminato","terminato")</f>
        <v>non terminato</v>
      </c>
      <c r="J2624" s="2">
        <v>2629</v>
      </c>
      <c r="K2624" s="2" t="str">
        <f t="shared" si="273"/>
        <v>F3128304</v>
      </c>
      <c r="L2624" s="2" t="str">
        <f t="shared" si="274"/>
        <v>ITA</v>
      </c>
      <c r="M2624" s="2" t="str">
        <f t="shared" si="275"/>
        <v>mull</v>
      </c>
      <c r="N2624" s="2" t="str">
        <f t="shared" si="276"/>
        <v/>
      </c>
      <c r="O2624" s="2">
        <v>30</v>
      </c>
      <c r="P2624" s="3">
        <v>13</v>
      </c>
      <c r="Q2624" s="3">
        <f t="shared" si="277"/>
        <v>390</v>
      </c>
      <c r="R2624" s="3" t="str">
        <f t="shared" si="278"/>
        <v>ITA-mull-13</v>
      </c>
      <c r="S2624" s="3" t="str">
        <f t="shared" si="279"/>
        <v>128</v>
      </c>
    </row>
    <row r="2625" spans="1:19" ht="12.75" customHeight="1" x14ac:dyDescent="0.3">
      <c r="A2625" s="2">
        <v>2630</v>
      </c>
      <c r="B2625" s="2" t="s">
        <v>1241</v>
      </c>
      <c r="C2625" s="8" t="s">
        <v>8</v>
      </c>
      <c r="D2625" s="2" t="s">
        <v>177</v>
      </c>
      <c r="F2625" s="2">
        <v>10</v>
      </c>
      <c r="G2625" s="3">
        <v>40</v>
      </c>
      <c r="H2625" s="3" t="str">
        <f>IF(E2625="","non terminato","terminato")</f>
        <v>non terminato</v>
      </c>
      <c r="J2625" s="2">
        <v>2630</v>
      </c>
      <c r="K2625" s="2" t="str">
        <f t="shared" si="273"/>
        <v>F3128304</v>
      </c>
      <c r="L2625" s="2" t="str">
        <f t="shared" si="274"/>
        <v>ITA</v>
      </c>
      <c r="M2625" s="2" t="str">
        <f t="shared" si="275"/>
        <v>mull</v>
      </c>
      <c r="N2625" s="2" t="str">
        <f t="shared" si="276"/>
        <v/>
      </c>
      <c r="O2625" s="2">
        <v>10</v>
      </c>
      <c r="P2625" s="3">
        <v>40</v>
      </c>
      <c r="Q2625" s="3">
        <f t="shared" si="277"/>
        <v>400</v>
      </c>
      <c r="R2625" s="3" t="str">
        <f t="shared" si="278"/>
        <v>ITA-mull-40</v>
      </c>
      <c r="S2625" s="3" t="str">
        <f t="shared" si="279"/>
        <v>128</v>
      </c>
    </row>
    <row r="2626" spans="1:19" ht="12.75" customHeight="1" x14ac:dyDescent="0.3">
      <c r="A2626" s="2">
        <v>2631</v>
      </c>
      <c r="B2626" s="2" t="s">
        <v>1241</v>
      </c>
      <c r="C2626" s="8" t="s">
        <v>8</v>
      </c>
      <c r="D2626" s="2" t="s">
        <v>177</v>
      </c>
      <c r="E2626" s="7" t="s">
        <v>10</v>
      </c>
      <c r="F2626" s="2">
        <v>0</v>
      </c>
      <c r="G2626" s="3">
        <v>13</v>
      </c>
      <c r="H2626" s="3" t="s">
        <v>10</v>
      </c>
      <c r="J2626" s="2">
        <v>2631</v>
      </c>
      <c r="K2626" s="2" t="str">
        <f t="shared" ref="K2626:K2689" si="280">TRIM(B2626)</f>
        <v>F3128304</v>
      </c>
      <c r="L2626" s="2" t="str">
        <f t="shared" ref="L2626:L2689" si="281">TRIM(C2626)</f>
        <v>ITA</v>
      </c>
      <c r="M2626" s="2" t="str">
        <f t="shared" ref="M2626:M2689" si="282">TRIM(D2626)</f>
        <v>mull</v>
      </c>
      <c r="N2626" s="2" t="str">
        <f t="shared" ref="N2626:N2689" si="283">TRIM(E2626)</f>
        <v>terminato</v>
      </c>
      <c r="O2626" s="2">
        <v>0</v>
      </c>
      <c r="P2626" s="3">
        <v>13</v>
      </c>
      <c r="Q2626" s="3" t="str">
        <f t="shared" si="277"/>
        <v/>
      </c>
      <c r="R2626" s="3" t="str">
        <f t="shared" si="278"/>
        <v>ITA-mull-13</v>
      </c>
      <c r="S2626" s="3" t="str">
        <f t="shared" si="279"/>
        <v>128</v>
      </c>
    </row>
    <row r="2627" spans="1:19" ht="12.75" customHeight="1" x14ac:dyDescent="0.3">
      <c r="A2627" s="2">
        <v>2632</v>
      </c>
      <c r="B2627" s="2" t="s">
        <v>1242</v>
      </c>
      <c r="C2627" s="8" t="s">
        <v>8</v>
      </c>
      <c r="D2627" s="2" t="s">
        <v>44</v>
      </c>
      <c r="E2627" s="7" t="s">
        <v>10</v>
      </c>
      <c r="F2627" s="2">
        <v>0</v>
      </c>
      <c r="G2627" s="3">
        <v>24</v>
      </c>
      <c r="H2627" s="3" t="s">
        <v>10</v>
      </c>
      <c r="J2627" s="2">
        <v>2632</v>
      </c>
      <c r="K2627" s="2" t="str">
        <f t="shared" si="280"/>
        <v>R3419435</v>
      </c>
      <c r="L2627" s="2" t="str">
        <f t="shared" si="281"/>
        <v>ITA</v>
      </c>
      <c r="M2627" s="2" t="str">
        <f t="shared" si="282"/>
        <v>zan pin SPA</v>
      </c>
      <c r="N2627" s="2" t="str">
        <f t="shared" si="283"/>
        <v>terminato</v>
      </c>
      <c r="O2627" s="2">
        <v>0</v>
      </c>
      <c r="P2627" s="3">
        <v>24</v>
      </c>
      <c r="Q2627" s="3" t="str">
        <f t="shared" ref="Q2627:Q2690" si="284">IF(F2627=0,"",F2627*G2627)</f>
        <v/>
      </c>
      <c r="R2627" s="3" t="str">
        <f t="shared" ref="R2627:R2690" si="285">_xlfn.CONCAT(C2627,"-",D2627,"-",G2627)</f>
        <v>ITA-zan pin SPA-24</v>
      </c>
      <c r="S2627" s="3" t="str">
        <f t="shared" ref="S2627:S2690" si="286">MID(B2627,3,3)</f>
        <v>419</v>
      </c>
    </row>
    <row r="2628" spans="1:19" ht="12.75" customHeight="1" x14ac:dyDescent="0.3">
      <c r="A2628" s="2">
        <v>2633</v>
      </c>
      <c r="B2628" s="2" t="s">
        <v>1243</v>
      </c>
      <c r="C2628" s="8" t="s">
        <v>8</v>
      </c>
      <c r="D2628" s="2" t="s">
        <v>9</v>
      </c>
      <c r="E2628" s="7" t="s">
        <v>10</v>
      </c>
      <c r="F2628" s="2">
        <v>0</v>
      </c>
      <c r="G2628" s="3">
        <v>23</v>
      </c>
      <c r="H2628" s="3" t="s">
        <v>10</v>
      </c>
      <c r="J2628" s="2">
        <v>2633</v>
      </c>
      <c r="K2628" s="2" t="str">
        <f t="shared" si="280"/>
        <v>M8500585</v>
      </c>
      <c r="L2628" s="2" t="str">
        <f t="shared" si="281"/>
        <v>ITA</v>
      </c>
      <c r="M2628" s="2" t="str">
        <f t="shared" si="282"/>
        <v>SG</v>
      </c>
      <c r="N2628" s="2" t="str">
        <f t="shared" si="283"/>
        <v>terminato</v>
      </c>
      <c r="O2628" s="2">
        <v>0</v>
      </c>
      <c r="P2628" s="3">
        <v>23</v>
      </c>
      <c r="Q2628" s="3" t="str">
        <f t="shared" si="284"/>
        <v/>
      </c>
      <c r="R2628" s="3" t="str">
        <f t="shared" si="285"/>
        <v>ITA-SG-23</v>
      </c>
      <c r="S2628" s="3" t="str">
        <f t="shared" si="286"/>
        <v>500</v>
      </c>
    </row>
    <row r="2629" spans="1:19" ht="12.75" customHeight="1" x14ac:dyDescent="0.3">
      <c r="A2629" s="2">
        <v>2634</v>
      </c>
      <c r="B2629" s="2" t="s">
        <v>1243</v>
      </c>
      <c r="C2629" s="8" t="s">
        <v>8</v>
      </c>
      <c r="D2629" s="2" t="s">
        <v>9</v>
      </c>
      <c r="F2629" s="2">
        <v>10</v>
      </c>
      <c r="G2629" s="3">
        <v>13</v>
      </c>
      <c r="H2629" s="3" t="str">
        <f>IF(E2629="","non terminato","terminato")</f>
        <v>non terminato</v>
      </c>
      <c r="J2629" s="2">
        <v>2634</v>
      </c>
      <c r="K2629" s="2" t="str">
        <f t="shared" si="280"/>
        <v>M8500585</v>
      </c>
      <c r="L2629" s="2" t="str">
        <f t="shared" si="281"/>
        <v>ITA</v>
      </c>
      <c r="M2629" s="2" t="str">
        <f t="shared" si="282"/>
        <v>SG</v>
      </c>
      <c r="N2629" s="2" t="str">
        <f t="shared" si="283"/>
        <v/>
      </c>
      <c r="O2629" s="2">
        <v>10</v>
      </c>
      <c r="P2629" s="3">
        <v>13</v>
      </c>
      <c r="Q2629" s="3">
        <f t="shared" si="284"/>
        <v>130</v>
      </c>
      <c r="R2629" s="3" t="str">
        <f t="shared" si="285"/>
        <v>ITA-SG-13</v>
      </c>
      <c r="S2629" s="3" t="str">
        <f t="shared" si="286"/>
        <v>500</v>
      </c>
    </row>
    <row r="2630" spans="1:19" ht="12.75" customHeight="1" x14ac:dyDescent="0.3">
      <c r="A2630" s="2">
        <v>2635</v>
      </c>
      <c r="B2630" s="2" t="s">
        <v>1244</v>
      </c>
      <c r="C2630" s="8" t="s">
        <v>8</v>
      </c>
      <c r="D2630" s="2" t="s">
        <v>9</v>
      </c>
      <c r="E2630" s="7" t="s">
        <v>10</v>
      </c>
      <c r="F2630" s="2">
        <v>0</v>
      </c>
      <c r="G2630" s="3">
        <v>28</v>
      </c>
      <c r="H2630" s="3" t="s">
        <v>10</v>
      </c>
      <c r="J2630" s="2">
        <v>2635</v>
      </c>
      <c r="K2630" s="2" t="str">
        <f t="shared" si="280"/>
        <v>A5317317</v>
      </c>
      <c r="L2630" s="2" t="str">
        <f t="shared" si="281"/>
        <v>ITA</v>
      </c>
      <c r="M2630" s="2" t="str">
        <f t="shared" si="282"/>
        <v>SG</v>
      </c>
      <c r="N2630" s="2" t="str">
        <f t="shared" si="283"/>
        <v>terminato</v>
      </c>
      <c r="O2630" s="2">
        <v>0</v>
      </c>
      <c r="P2630" s="3">
        <v>28</v>
      </c>
      <c r="Q2630" s="3" t="str">
        <f t="shared" si="284"/>
        <v/>
      </c>
      <c r="R2630" s="3" t="str">
        <f t="shared" si="285"/>
        <v>ITA-SG-28</v>
      </c>
      <c r="S2630" s="3" t="str">
        <f t="shared" si="286"/>
        <v>317</v>
      </c>
    </row>
    <row r="2631" spans="1:19" ht="12.75" customHeight="1" x14ac:dyDescent="0.3">
      <c r="A2631" s="2">
        <v>2636</v>
      </c>
      <c r="B2631" s="2" t="s">
        <v>1245</v>
      </c>
      <c r="C2631" s="2" t="s">
        <v>80</v>
      </c>
      <c r="D2631" s="2" t="s">
        <v>81</v>
      </c>
      <c r="F2631" s="2">
        <v>10</v>
      </c>
      <c r="G2631" s="3">
        <v>10</v>
      </c>
      <c r="H2631" s="3" t="str">
        <f>IF(E2631="","non terminato","terminato")</f>
        <v>non terminato</v>
      </c>
      <c r="J2631" s="2">
        <v>2636</v>
      </c>
      <c r="K2631" s="2" t="str">
        <f t="shared" si="280"/>
        <v>S8115940</v>
      </c>
      <c r="L2631" s="2" t="str">
        <f t="shared" si="281"/>
        <v>GRC</v>
      </c>
      <c r="M2631" s="2" t="str">
        <f t="shared" si="282"/>
        <v>zan ABEE</v>
      </c>
      <c r="N2631" s="2" t="str">
        <f t="shared" si="283"/>
        <v/>
      </c>
      <c r="O2631" s="2">
        <v>10</v>
      </c>
      <c r="P2631" s="3">
        <v>10</v>
      </c>
      <c r="Q2631" s="3">
        <f t="shared" si="284"/>
        <v>100</v>
      </c>
      <c r="R2631" s="3" t="str">
        <f t="shared" si="285"/>
        <v>GRC-zan ABEE-10</v>
      </c>
      <c r="S2631" s="3" t="str">
        <f t="shared" si="286"/>
        <v>115</v>
      </c>
    </row>
    <row r="2632" spans="1:19" ht="12.75" customHeight="1" x14ac:dyDescent="0.3">
      <c r="A2632" s="2">
        <v>2637</v>
      </c>
      <c r="B2632" s="2" t="s">
        <v>1245</v>
      </c>
      <c r="C2632" s="2" t="s">
        <v>80</v>
      </c>
      <c r="D2632" s="2" t="s">
        <v>81</v>
      </c>
      <c r="E2632" s="7" t="s">
        <v>10</v>
      </c>
      <c r="F2632" s="2">
        <v>0</v>
      </c>
      <c r="G2632" s="3">
        <v>28</v>
      </c>
      <c r="H2632" s="3" t="s">
        <v>10</v>
      </c>
      <c r="J2632" s="2">
        <v>2637</v>
      </c>
      <c r="K2632" s="2" t="str">
        <f t="shared" si="280"/>
        <v>S8115940</v>
      </c>
      <c r="L2632" s="2" t="str">
        <f t="shared" si="281"/>
        <v>GRC</v>
      </c>
      <c r="M2632" s="2" t="str">
        <f t="shared" si="282"/>
        <v>zan ABEE</v>
      </c>
      <c r="N2632" s="2" t="str">
        <f t="shared" si="283"/>
        <v>terminato</v>
      </c>
      <c r="O2632" s="2">
        <v>0</v>
      </c>
      <c r="P2632" s="3">
        <v>28</v>
      </c>
      <c r="Q2632" s="3" t="str">
        <f t="shared" si="284"/>
        <v/>
      </c>
      <c r="R2632" s="3" t="str">
        <f t="shared" si="285"/>
        <v>GRC-zan ABEE-28</v>
      </c>
      <c r="S2632" s="3" t="str">
        <f t="shared" si="286"/>
        <v>115</v>
      </c>
    </row>
    <row r="2633" spans="1:19" ht="12.75" customHeight="1" x14ac:dyDescent="0.3">
      <c r="A2633" s="2">
        <v>2638</v>
      </c>
      <c r="B2633" s="2" t="s">
        <v>1245</v>
      </c>
      <c r="C2633" s="2" t="s">
        <v>80</v>
      </c>
      <c r="D2633" s="2" t="s">
        <v>81</v>
      </c>
      <c r="F2633" s="2">
        <v>30</v>
      </c>
      <c r="G2633" s="3">
        <v>14</v>
      </c>
      <c r="H2633" s="3" t="str">
        <f>IF(E2633="","non terminato","terminato")</f>
        <v>non terminato</v>
      </c>
      <c r="J2633" s="2">
        <v>2638</v>
      </c>
      <c r="K2633" s="2" t="str">
        <f t="shared" si="280"/>
        <v>S8115940</v>
      </c>
      <c r="L2633" s="2" t="str">
        <f t="shared" si="281"/>
        <v>GRC</v>
      </c>
      <c r="M2633" s="2" t="str">
        <f t="shared" si="282"/>
        <v>zan ABEE</v>
      </c>
      <c r="N2633" s="2" t="str">
        <f t="shared" si="283"/>
        <v/>
      </c>
      <c r="O2633" s="2">
        <v>30</v>
      </c>
      <c r="P2633" s="3">
        <v>14</v>
      </c>
      <c r="Q2633" s="3">
        <f t="shared" si="284"/>
        <v>420</v>
      </c>
      <c r="R2633" s="3" t="str">
        <f t="shared" si="285"/>
        <v>GRC-zan ABEE-14</v>
      </c>
      <c r="S2633" s="3" t="str">
        <f t="shared" si="286"/>
        <v>115</v>
      </c>
    </row>
    <row r="2634" spans="1:19" ht="12.75" customHeight="1" x14ac:dyDescent="0.3">
      <c r="A2634" s="2">
        <v>2639</v>
      </c>
      <c r="B2634" s="2" t="s">
        <v>1246</v>
      </c>
      <c r="C2634" s="8" t="s">
        <v>8</v>
      </c>
      <c r="D2634" s="2" t="s">
        <v>9</v>
      </c>
      <c r="E2634" s="7" t="s">
        <v>10</v>
      </c>
      <c r="F2634" s="2">
        <v>0</v>
      </c>
      <c r="G2634" s="3">
        <v>20</v>
      </c>
      <c r="H2634" s="3" t="s">
        <v>10</v>
      </c>
      <c r="J2634" s="2">
        <v>2639</v>
      </c>
      <c r="K2634" s="2" t="str">
        <f t="shared" si="280"/>
        <v>F3898395</v>
      </c>
      <c r="L2634" s="2" t="str">
        <f t="shared" si="281"/>
        <v>ITA</v>
      </c>
      <c r="M2634" s="2" t="str">
        <f t="shared" si="282"/>
        <v>SG</v>
      </c>
      <c r="N2634" s="2" t="str">
        <f t="shared" si="283"/>
        <v>terminato</v>
      </c>
      <c r="O2634" s="2">
        <v>0</v>
      </c>
      <c r="P2634" s="3">
        <v>20</v>
      </c>
      <c r="Q2634" s="3" t="str">
        <f t="shared" si="284"/>
        <v/>
      </c>
      <c r="R2634" s="3" t="str">
        <f t="shared" si="285"/>
        <v>ITA-SG-20</v>
      </c>
      <c r="S2634" s="3" t="str">
        <f t="shared" si="286"/>
        <v>898</v>
      </c>
    </row>
    <row r="2635" spans="1:19" ht="12.75" customHeight="1" x14ac:dyDescent="0.3">
      <c r="A2635" s="2">
        <v>2640</v>
      </c>
      <c r="B2635" s="2" t="s">
        <v>1246</v>
      </c>
      <c r="C2635" s="8" t="s">
        <v>8</v>
      </c>
      <c r="D2635" s="2" t="s">
        <v>9</v>
      </c>
      <c r="F2635" s="2">
        <v>10</v>
      </c>
      <c r="G2635" s="3">
        <v>23</v>
      </c>
      <c r="H2635" s="3" t="str">
        <f>IF(E2635="","non terminato","terminato")</f>
        <v>non terminato</v>
      </c>
      <c r="J2635" s="2">
        <v>2640</v>
      </c>
      <c r="K2635" s="2" t="str">
        <f t="shared" si="280"/>
        <v>F3898395</v>
      </c>
      <c r="L2635" s="2" t="str">
        <f t="shared" si="281"/>
        <v>ITA</v>
      </c>
      <c r="M2635" s="2" t="str">
        <f t="shared" si="282"/>
        <v>SG</v>
      </c>
      <c r="N2635" s="2" t="str">
        <f t="shared" si="283"/>
        <v/>
      </c>
      <c r="O2635" s="2">
        <v>10</v>
      </c>
      <c r="P2635" s="3">
        <v>23</v>
      </c>
      <c r="Q2635" s="3">
        <f t="shared" si="284"/>
        <v>230</v>
      </c>
      <c r="R2635" s="3" t="str">
        <f t="shared" si="285"/>
        <v>ITA-SG-23</v>
      </c>
      <c r="S2635" s="3" t="str">
        <f t="shared" si="286"/>
        <v>898</v>
      </c>
    </row>
    <row r="2636" spans="1:19" ht="12.75" customHeight="1" x14ac:dyDescent="0.3">
      <c r="A2636" s="2">
        <v>2641</v>
      </c>
      <c r="B2636" s="2" t="s">
        <v>1247</v>
      </c>
      <c r="C2636" s="8" t="s">
        <v>8</v>
      </c>
      <c r="D2636" s="2" t="s">
        <v>51</v>
      </c>
      <c r="F2636" s="2">
        <v>20</v>
      </c>
      <c r="G2636" s="3">
        <v>19</v>
      </c>
      <c r="H2636" s="3" t="str">
        <f>IF(E2636="","non terminato","terminato")</f>
        <v>non terminato</v>
      </c>
      <c r="J2636" s="2">
        <v>2641</v>
      </c>
      <c r="K2636" s="2" t="str">
        <f t="shared" si="280"/>
        <v>M5969982</v>
      </c>
      <c r="L2636" s="2" t="str">
        <f t="shared" si="281"/>
        <v>ITA</v>
      </c>
      <c r="M2636" s="2" t="str">
        <f t="shared" si="282"/>
        <v>zan S.R.L.</v>
      </c>
      <c r="N2636" s="2" t="str">
        <f t="shared" si="283"/>
        <v/>
      </c>
      <c r="O2636" s="2">
        <v>20</v>
      </c>
      <c r="P2636" s="3">
        <v>19</v>
      </c>
      <c r="Q2636" s="3">
        <f t="shared" si="284"/>
        <v>380</v>
      </c>
      <c r="R2636" s="3" t="str">
        <f t="shared" si="285"/>
        <v>ITA-zan S.R.L.-19</v>
      </c>
      <c r="S2636" s="3" t="str">
        <f t="shared" si="286"/>
        <v>969</v>
      </c>
    </row>
    <row r="2637" spans="1:19" ht="12.75" customHeight="1" x14ac:dyDescent="0.3">
      <c r="A2637" s="2">
        <v>2642</v>
      </c>
      <c r="B2637" s="2" t="s">
        <v>1247</v>
      </c>
      <c r="C2637" s="8" t="s">
        <v>8</v>
      </c>
      <c r="D2637" s="2" t="s">
        <v>51</v>
      </c>
      <c r="F2637" s="2">
        <v>30</v>
      </c>
      <c r="G2637" s="3">
        <v>23</v>
      </c>
      <c r="H2637" s="3" t="str">
        <f>IF(E2637="","non terminato","terminato")</f>
        <v>non terminato</v>
      </c>
      <c r="J2637" s="2">
        <v>2642</v>
      </c>
      <c r="K2637" s="2" t="str">
        <f t="shared" si="280"/>
        <v>M5969982</v>
      </c>
      <c r="L2637" s="2" t="str">
        <f t="shared" si="281"/>
        <v>ITA</v>
      </c>
      <c r="M2637" s="2" t="str">
        <f t="shared" si="282"/>
        <v>zan S.R.L.</v>
      </c>
      <c r="N2637" s="2" t="str">
        <f t="shared" si="283"/>
        <v/>
      </c>
      <c r="O2637" s="2">
        <v>30</v>
      </c>
      <c r="P2637" s="3">
        <v>23</v>
      </c>
      <c r="Q2637" s="3">
        <f t="shared" si="284"/>
        <v>690</v>
      </c>
      <c r="R2637" s="3" t="str">
        <f t="shared" si="285"/>
        <v>ITA-zan S.R.L.-23</v>
      </c>
      <c r="S2637" s="3" t="str">
        <f t="shared" si="286"/>
        <v>969</v>
      </c>
    </row>
    <row r="2638" spans="1:19" ht="12.75" customHeight="1" x14ac:dyDescent="0.3">
      <c r="A2638" s="2">
        <v>2643</v>
      </c>
      <c r="B2638" s="2" t="s">
        <v>1247</v>
      </c>
      <c r="C2638" s="8" t="s">
        <v>8</v>
      </c>
      <c r="D2638" s="2" t="s">
        <v>51</v>
      </c>
      <c r="F2638" s="2">
        <v>10</v>
      </c>
      <c r="G2638" s="3">
        <v>20</v>
      </c>
      <c r="H2638" s="3" t="str">
        <f>IF(E2638="","non terminato","terminato")</f>
        <v>non terminato</v>
      </c>
      <c r="J2638" s="2">
        <v>2643</v>
      </c>
      <c r="K2638" s="2" t="str">
        <f t="shared" si="280"/>
        <v>M5969982</v>
      </c>
      <c r="L2638" s="2" t="str">
        <f t="shared" si="281"/>
        <v>ITA</v>
      </c>
      <c r="M2638" s="2" t="str">
        <f t="shared" si="282"/>
        <v>zan S.R.L.</v>
      </c>
      <c r="N2638" s="2" t="str">
        <f t="shared" si="283"/>
        <v/>
      </c>
      <c r="O2638" s="2">
        <v>10</v>
      </c>
      <c r="P2638" s="3">
        <v>20</v>
      </c>
      <c r="Q2638" s="3">
        <f t="shared" si="284"/>
        <v>200</v>
      </c>
      <c r="R2638" s="3" t="str">
        <f t="shared" si="285"/>
        <v>ITA-zan S.R.L.-20</v>
      </c>
      <c r="S2638" s="3" t="str">
        <f t="shared" si="286"/>
        <v>969</v>
      </c>
    </row>
    <row r="2639" spans="1:19" ht="12.75" customHeight="1" x14ac:dyDescent="0.3">
      <c r="A2639" s="2">
        <v>2644</v>
      </c>
      <c r="B2639" s="2" t="s">
        <v>1247</v>
      </c>
      <c r="C2639" s="8" t="s">
        <v>8</v>
      </c>
      <c r="D2639" s="2" t="s">
        <v>51</v>
      </c>
      <c r="E2639" s="7" t="s">
        <v>10</v>
      </c>
      <c r="F2639" s="2">
        <v>0</v>
      </c>
      <c r="G2639" s="3">
        <v>19</v>
      </c>
      <c r="H2639" s="3" t="s">
        <v>10</v>
      </c>
      <c r="J2639" s="2">
        <v>2644</v>
      </c>
      <c r="K2639" s="2" t="str">
        <f t="shared" si="280"/>
        <v>M5969982</v>
      </c>
      <c r="L2639" s="2" t="str">
        <f t="shared" si="281"/>
        <v>ITA</v>
      </c>
      <c r="M2639" s="2" t="str">
        <f t="shared" si="282"/>
        <v>zan S.R.L.</v>
      </c>
      <c r="N2639" s="2" t="str">
        <f t="shared" si="283"/>
        <v>terminato</v>
      </c>
      <c r="O2639" s="2">
        <v>0</v>
      </c>
      <c r="P2639" s="3">
        <v>19</v>
      </c>
      <c r="Q2639" s="3" t="str">
        <f t="shared" si="284"/>
        <v/>
      </c>
      <c r="R2639" s="3" t="str">
        <f t="shared" si="285"/>
        <v>ITA-zan S.R.L.-19</v>
      </c>
      <c r="S2639" s="3" t="str">
        <f t="shared" si="286"/>
        <v>969</v>
      </c>
    </row>
    <row r="2640" spans="1:19" ht="12.75" customHeight="1" x14ac:dyDescent="0.3">
      <c r="A2640" s="2">
        <v>2645</v>
      </c>
      <c r="B2640" s="2" t="s">
        <v>1248</v>
      </c>
      <c r="C2640" s="8" t="s">
        <v>8</v>
      </c>
      <c r="D2640" s="2" t="s">
        <v>91</v>
      </c>
      <c r="F2640" s="2">
        <v>30</v>
      </c>
      <c r="G2640" s="3">
        <v>35</v>
      </c>
      <c r="H2640" s="3" t="str">
        <f>IF(E2640="","non terminato","terminato")</f>
        <v>non terminato</v>
      </c>
      <c r="J2640" s="2">
        <v>2645</v>
      </c>
      <c r="K2640" s="2" t="str">
        <f t="shared" si="280"/>
        <v>D3917968</v>
      </c>
      <c r="L2640" s="2" t="str">
        <f t="shared" si="281"/>
        <v>ITA</v>
      </c>
      <c r="M2640" s="2" t="str">
        <f t="shared" si="282"/>
        <v>SG palla S.R.L.</v>
      </c>
      <c r="N2640" s="2" t="str">
        <f t="shared" si="283"/>
        <v/>
      </c>
      <c r="O2640" s="2">
        <v>30</v>
      </c>
      <c r="P2640" s="3">
        <v>35</v>
      </c>
      <c r="Q2640" s="3">
        <f t="shared" si="284"/>
        <v>1050</v>
      </c>
      <c r="R2640" s="3" t="str">
        <f t="shared" si="285"/>
        <v>ITA-SG palla S.R.L.-35</v>
      </c>
      <c r="S2640" s="3" t="str">
        <f t="shared" si="286"/>
        <v>917</v>
      </c>
    </row>
    <row r="2641" spans="1:19" ht="12.75" customHeight="1" x14ac:dyDescent="0.3">
      <c r="A2641" s="2">
        <v>2646</v>
      </c>
      <c r="B2641" s="2" t="s">
        <v>1249</v>
      </c>
      <c r="C2641" s="8" t="s">
        <v>8</v>
      </c>
      <c r="D2641" s="2" t="s">
        <v>9</v>
      </c>
      <c r="F2641" s="2">
        <v>10</v>
      </c>
      <c r="G2641" s="3">
        <v>31</v>
      </c>
      <c r="H2641" s="3" t="str">
        <f>IF(E2641="","non terminato","terminato")</f>
        <v>non terminato</v>
      </c>
      <c r="J2641" s="2">
        <v>2646</v>
      </c>
      <c r="K2641" s="2" t="str">
        <f t="shared" si="280"/>
        <v>N6402322</v>
      </c>
      <c r="L2641" s="2" t="str">
        <f t="shared" si="281"/>
        <v>ITA</v>
      </c>
      <c r="M2641" s="2" t="str">
        <f t="shared" si="282"/>
        <v>SG</v>
      </c>
      <c r="N2641" s="2" t="str">
        <f t="shared" si="283"/>
        <v/>
      </c>
      <c r="O2641" s="2">
        <v>10</v>
      </c>
      <c r="P2641" s="3">
        <v>31</v>
      </c>
      <c r="Q2641" s="3">
        <f t="shared" si="284"/>
        <v>310</v>
      </c>
      <c r="R2641" s="3" t="str">
        <f t="shared" si="285"/>
        <v>ITA-SG-31</v>
      </c>
      <c r="S2641" s="3" t="str">
        <f t="shared" si="286"/>
        <v>402</v>
      </c>
    </row>
    <row r="2642" spans="1:19" ht="12.75" customHeight="1" x14ac:dyDescent="0.3">
      <c r="A2642" s="2">
        <v>2647</v>
      </c>
      <c r="B2642" s="2" t="s">
        <v>1249</v>
      </c>
      <c r="C2642" s="8" t="s">
        <v>8</v>
      </c>
      <c r="D2642" s="2" t="s">
        <v>9</v>
      </c>
      <c r="E2642" s="7" t="s">
        <v>10</v>
      </c>
      <c r="F2642" s="2">
        <v>0</v>
      </c>
      <c r="G2642" s="3">
        <v>38</v>
      </c>
      <c r="H2642" s="3" t="s">
        <v>10</v>
      </c>
      <c r="J2642" s="2">
        <v>2647</v>
      </c>
      <c r="K2642" s="2" t="str">
        <f t="shared" si="280"/>
        <v>N6402322</v>
      </c>
      <c r="L2642" s="2" t="str">
        <f t="shared" si="281"/>
        <v>ITA</v>
      </c>
      <c r="M2642" s="2" t="str">
        <f t="shared" si="282"/>
        <v>SG</v>
      </c>
      <c r="N2642" s="2" t="str">
        <f t="shared" si="283"/>
        <v>terminato</v>
      </c>
      <c r="O2642" s="2">
        <v>0</v>
      </c>
      <c r="P2642" s="3">
        <v>38</v>
      </c>
      <c r="Q2642" s="3" t="str">
        <f t="shared" si="284"/>
        <v/>
      </c>
      <c r="R2642" s="3" t="str">
        <f t="shared" si="285"/>
        <v>ITA-SG-38</v>
      </c>
      <c r="S2642" s="3" t="str">
        <f t="shared" si="286"/>
        <v>402</v>
      </c>
    </row>
    <row r="2643" spans="1:19" ht="12.75" customHeight="1" x14ac:dyDescent="0.3">
      <c r="A2643" s="2">
        <v>2648</v>
      </c>
      <c r="B2643" s="2" t="s">
        <v>1250</v>
      </c>
      <c r="C2643" s="8" t="s">
        <v>8</v>
      </c>
      <c r="D2643" s="2" t="s">
        <v>44</v>
      </c>
      <c r="F2643" s="2">
        <v>30</v>
      </c>
      <c r="G2643" s="3">
        <v>40</v>
      </c>
      <c r="H2643" s="3" t="str">
        <f>IF(E2643="","non terminato","terminato")</f>
        <v>non terminato</v>
      </c>
      <c r="J2643" s="2">
        <v>2648</v>
      </c>
      <c r="K2643" s="2" t="str">
        <f t="shared" si="280"/>
        <v>G5813449</v>
      </c>
      <c r="L2643" s="2" t="str">
        <f t="shared" si="281"/>
        <v>ITA</v>
      </c>
      <c r="M2643" s="2" t="str">
        <f t="shared" si="282"/>
        <v>zan pin SPA</v>
      </c>
      <c r="N2643" s="2" t="str">
        <f t="shared" si="283"/>
        <v/>
      </c>
      <c r="O2643" s="2">
        <v>30</v>
      </c>
      <c r="P2643" s="3">
        <v>40</v>
      </c>
      <c r="Q2643" s="3">
        <f t="shared" si="284"/>
        <v>1200</v>
      </c>
      <c r="R2643" s="3" t="str">
        <f t="shared" si="285"/>
        <v>ITA-zan pin SPA-40</v>
      </c>
      <c r="S2643" s="3" t="str">
        <f t="shared" si="286"/>
        <v>813</v>
      </c>
    </row>
    <row r="2644" spans="1:19" ht="12.75" customHeight="1" x14ac:dyDescent="0.3">
      <c r="A2644" s="2">
        <v>2649</v>
      </c>
      <c r="B2644" s="2" t="s">
        <v>1251</v>
      </c>
      <c r="C2644" s="8" t="s">
        <v>8</v>
      </c>
      <c r="D2644" s="2" t="s">
        <v>9</v>
      </c>
      <c r="E2644" s="7" t="s">
        <v>10</v>
      </c>
      <c r="F2644" s="2">
        <v>0</v>
      </c>
      <c r="G2644" s="3">
        <v>24</v>
      </c>
      <c r="H2644" s="3" t="s">
        <v>10</v>
      </c>
      <c r="J2644" s="2">
        <v>2649</v>
      </c>
      <c r="K2644" s="2" t="str">
        <f t="shared" si="280"/>
        <v>A3884940</v>
      </c>
      <c r="L2644" s="2" t="str">
        <f t="shared" si="281"/>
        <v>ITA</v>
      </c>
      <c r="M2644" s="2" t="str">
        <f t="shared" si="282"/>
        <v>SG</v>
      </c>
      <c r="N2644" s="2" t="str">
        <f t="shared" si="283"/>
        <v>terminato</v>
      </c>
      <c r="O2644" s="2">
        <v>0</v>
      </c>
      <c r="P2644" s="3">
        <v>24</v>
      </c>
      <c r="Q2644" s="3" t="str">
        <f t="shared" si="284"/>
        <v/>
      </c>
      <c r="R2644" s="3" t="str">
        <f t="shared" si="285"/>
        <v>ITA-SG-24</v>
      </c>
      <c r="S2644" s="3" t="str">
        <f t="shared" si="286"/>
        <v>884</v>
      </c>
    </row>
    <row r="2645" spans="1:19" ht="12.75" customHeight="1" x14ac:dyDescent="0.3">
      <c r="A2645" s="2">
        <v>2650</v>
      </c>
      <c r="B2645" s="2" t="s">
        <v>1251</v>
      </c>
      <c r="C2645" s="8" t="s">
        <v>8</v>
      </c>
      <c r="D2645" s="2" t="s">
        <v>9</v>
      </c>
      <c r="F2645" s="2">
        <v>10</v>
      </c>
      <c r="G2645" s="3">
        <v>19</v>
      </c>
      <c r="H2645" s="3" t="str">
        <f>IF(E2645="","non terminato","terminato")</f>
        <v>non terminato</v>
      </c>
      <c r="J2645" s="2">
        <v>2650</v>
      </c>
      <c r="K2645" s="2" t="str">
        <f t="shared" si="280"/>
        <v>A3884940</v>
      </c>
      <c r="L2645" s="2" t="str">
        <f t="shared" si="281"/>
        <v>ITA</v>
      </c>
      <c r="M2645" s="2" t="str">
        <f t="shared" si="282"/>
        <v>SG</v>
      </c>
      <c r="N2645" s="2" t="str">
        <f t="shared" si="283"/>
        <v/>
      </c>
      <c r="O2645" s="2">
        <v>10</v>
      </c>
      <c r="P2645" s="3">
        <v>19</v>
      </c>
      <c r="Q2645" s="3">
        <f t="shared" si="284"/>
        <v>190</v>
      </c>
      <c r="R2645" s="3" t="str">
        <f t="shared" si="285"/>
        <v>ITA-SG-19</v>
      </c>
      <c r="S2645" s="3" t="str">
        <f t="shared" si="286"/>
        <v>884</v>
      </c>
    </row>
    <row r="2646" spans="1:19" ht="12.75" customHeight="1" x14ac:dyDescent="0.3">
      <c r="A2646" s="2">
        <v>2651</v>
      </c>
      <c r="B2646" s="2" t="s">
        <v>1251</v>
      </c>
      <c r="C2646" s="8" t="s">
        <v>8</v>
      </c>
      <c r="D2646" s="2" t="s">
        <v>9</v>
      </c>
      <c r="F2646" s="2">
        <v>30</v>
      </c>
      <c r="G2646" s="3">
        <v>15</v>
      </c>
      <c r="H2646" s="3" t="str">
        <f>IF(E2646="","non terminato","terminato")</f>
        <v>non terminato</v>
      </c>
      <c r="J2646" s="2">
        <v>2651</v>
      </c>
      <c r="K2646" s="2" t="str">
        <f t="shared" si="280"/>
        <v>A3884940</v>
      </c>
      <c r="L2646" s="2" t="str">
        <f t="shared" si="281"/>
        <v>ITA</v>
      </c>
      <c r="M2646" s="2" t="str">
        <f t="shared" si="282"/>
        <v>SG</v>
      </c>
      <c r="N2646" s="2" t="str">
        <f t="shared" si="283"/>
        <v/>
      </c>
      <c r="O2646" s="2">
        <v>30</v>
      </c>
      <c r="P2646" s="3">
        <v>15</v>
      </c>
      <c r="Q2646" s="3">
        <f t="shared" si="284"/>
        <v>450</v>
      </c>
      <c r="R2646" s="3" t="str">
        <f t="shared" si="285"/>
        <v>ITA-SG-15</v>
      </c>
      <c r="S2646" s="3" t="str">
        <f t="shared" si="286"/>
        <v>884</v>
      </c>
    </row>
    <row r="2647" spans="1:19" ht="12.75" customHeight="1" x14ac:dyDescent="0.3">
      <c r="A2647" s="2">
        <v>2652</v>
      </c>
      <c r="B2647" s="2" t="s">
        <v>1252</v>
      </c>
      <c r="C2647" s="2" t="s">
        <v>13</v>
      </c>
      <c r="D2647" s="2" t="s">
        <v>12</v>
      </c>
      <c r="E2647" s="7" t="s">
        <v>10</v>
      </c>
      <c r="F2647" s="2">
        <v>0</v>
      </c>
      <c r="G2647" s="3">
        <v>37</v>
      </c>
      <c r="H2647" s="3" t="s">
        <v>10</v>
      </c>
      <c r="J2647" s="2">
        <v>2652</v>
      </c>
      <c r="K2647" s="2" t="str">
        <f t="shared" si="280"/>
        <v>S4413383</v>
      </c>
      <c r="L2647" s="2" t="str">
        <f t="shared" si="281"/>
        <v>EGY</v>
      </c>
      <c r="M2647" s="2" t="str">
        <f t="shared" si="282"/>
        <v>ccc order</v>
      </c>
      <c r="N2647" s="2" t="str">
        <f t="shared" si="283"/>
        <v>terminato</v>
      </c>
      <c r="O2647" s="2">
        <v>0</v>
      </c>
      <c r="P2647" s="3">
        <v>37</v>
      </c>
      <c r="Q2647" s="3" t="str">
        <f t="shared" si="284"/>
        <v/>
      </c>
      <c r="R2647" s="3" t="str">
        <f t="shared" si="285"/>
        <v>EGY-ccc order-37</v>
      </c>
      <c r="S2647" s="3" t="str">
        <f t="shared" si="286"/>
        <v>413</v>
      </c>
    </row>
    <row r="2648" spans="1:19" ht="12.75" customHeight="1" x14ac:dyDescent="0.3">
      <c r="A2648" s="2">
        <v>2653</v>
      </c>
      <c r="B2648" s="2" t="s">
        <v>1252</v>
      </c>
      <c r="C2648" s="2" t="s">
        <v>13</v>
      </c>
      <c r="D2648" s="2" t="s">
        <v>12</v>
      </c>
      <c r="F2648" s="2">
        <v>30</v>
      </c>
      <c r="G2648" s="3">
        <v>28</v>
      </c>
      <c r="H2648" s="3" t="str">
        <f>IF(E2648="","non terminato","terminato")</f>
        <v>non terminato</v>
      </c>
      <c r="J2648" s="2">
        <v>2653</v>
      </c>
      <c r="K2648" s="2" t="str">
        <f t="shared" si="280"/>
        <v>S4413383</v>
      </c>
      <c r="L2648" s="2" t="str">
        <f t="shared" si="281"/>
        <v>EGY</v>
      </c>
      <c r="M2648" s="2" t="str">
        <f t="shared" si="282"/>
        <v>ccc order</v>
      </c>
      <c r="N2648" s="2" t="str">
        <f t="shared" si="283"/>
        <v/>
      </c>
      <c r="O2648" s="2">
        <v>30</v>
      </c>
      <c r="P2648" s="3">
        <v>28</v>
      </c>
      <c r="Q2648" s="3">
        <f t="shared" si="284"/>
        <v>840</v>
      </c>
      <c r="R2648" s="3" t="str">
        <f t="shared" si="285"/>
        <v>EGY-ccc order-28</v>
      </c>
      <c r="S2648" s="3" t="str">
        <f t="shared" si="286"/>
        <v>413</v>
      </c>
    </row>
    <row r="2649" spans="1:19" ht="12.75" customHeight="1" x14ac:dyDescent="0.3">
      <c r="A2649" s="2">
        <v>2654</v>
      </c>
      <c r="B2649" s="2" t="s">
        <v>1253</v>
      </c>
      <c r="C2649" s="2" t="s">
        <v>13</v>
      </c>
      <c r="D2649" s="2" t="s">
        <v>15</v>
      </c>
      <c r="E2649" s="7" t="s">
        <v>10</v>
      </c>
      <c r="F2649" s="2">
        <v>0</v>
      </c>
      <c r="G2649" s="3">
        <v>40</v>
      </c>
      <c r="H2649" s="3" t="s">
        <v>10</v>
      </c>
      <c r="J2649" s="2">
        <v>2654</v>
      </c>
      <c r="K2649" s="2" t="str">
        <f t="shared" si="280"/>
        <v>H7003278</v>
      </c>
      <c r="L2649" s="2" t="str">
        <f t="shared" si="281"/>
        <v>EGY</v>
      </c>
      <c r="M2649" s="2" t="str">
        <f t="shared" si="282"/>
        <v>EGYPTIAN SAE</v>
      </c>
      <c r="N2649" s="2" t="str">
        <f t="shared" si="283"/>
        <v>terminato</v>
      </c>
      <c r="O2649" s="2">
        <v>0</v>
      </c>
      <c r="P2649" s="3">
        <v>40</v>
      </c>
      <c r="Q2649" s="3" t="str">
        <f t="shared" si="284"/>
        <v/>
      </c>
      <c r="R2649" s="3" t="str">
        <f t="shared" si="285"/>
        <v>EGY-EGYPTIAN SAE-40</v>
      </c>
      <c r="S2649" s="3" t="str">
        <f t="shared" si="286"/>
        <v>003</v>
      </c>
    </row>
    <row r="2650" spans="1:19" ht="12.75" customHeight="1" x14ac:dyDescent="0.3">
      <c r="A2650" s="2">
        <v>2655</v>
      </c>
      <c r="B2650" s="2" t="s">
        <v>1254</v>
      </c>
      <c r="C2650" s="8" t="s">
        <v>8</v>
      </c>
      <c r="D2650" s="2" t="s">
        <v>94</v>
      </c>
      <c r="F2650" s="2">
        <v>30</v>
      </c>
      <c r="G2650" s="3">
        <v>32</v>
      </c>
      <c r="H2650" s="3" t="str">
        <f>IF(E2650="","non terminato","terminato")</f>
        <v>non terminato</v>
      </c>
      <c r="J2650" s="2">
        <v>2655</v>
      </c>
      <c r="K2650" s="2" t="str">
        <f t="shared" si="280"/>
        <v>M9019991</v>
      </c>
      <c r="L2650" s="2" t="str">
        <f t="shared" si="281"/>
        <v>ITA</v>
      </c>
      <c r="M2650" s="2" t="str">
        <f t="shared" si="282"/>
        <v>zan SPA</v>
      </c>
      <c r="N2650" s="2" t="str">
        <f t="shared" si="283"/>
        <v/>
      </c>
      <c r="O2650" s="2">
        <v>30</v>
      </c>
      <c r="P2650" s="3">
        <v>32</v>
      </c>
      <c r="Q2650" s="3">
        <f t="shared" si="284"/>
        <v>960</v>
      </c>
      <c r="R2650" s="3" t="str">
        <f t="shared" si="285"/>
        <v>ITA-zan SPA-32</v>
      </c>
      <c r="S2650" s="3" t="str">
        <f t="shared" si="286"/>
        <v>019</v>
      </c>
    </row>
    <row r="2651" spans="1:19" ht="12.75" customHeight="1" x14ac:dyDescent="0.3">
      <c r="A2651" s="2">
        <v>2656</v>
      </c>
      <c r="B2651" s="2" t="s">
        <v>1254</v>
      </c>
      <c r="C2651" s="8" t="s">
        <v>8</v>
      </c>
      <c r="D2651" s="2" t="s">
        <v>94</v>
      </c>
      <c r="F2651" s="2">
        <v>20</v>
      </c>
      <c r="G2651" s="3">
        <v>35</v>
      </c>
      <c r="H2651" s="3" t="str">
        <f>IF(E2651="","non terminato","terminato")</f>
        <v>non terminato</v>
      </c>
      <c r="J2651" s="2">
        <v>2656</v>
      </c>
      <c r="K2651" s="2" t="str">
        <f t="shared" si="280"/>
        <v>M9019991</v>
      </c>
      <c r="L2651" s="2" t="str">
        <f t="shared" si="281"/>
        <v>ITA</v>
      </c>
      <c r="M2651" s="2" t="str">
        <f t="shared" si="282"/>
        <v>zan SPA</v>
      </c>
      <c r="N2651" s="2" t="str">
        <f t="shared" si="283"/>
        <v/>
      </c>
      <c r="O2651" s="2">
        <v>20</v>
      </c>
      <c r="P2651" s="3">
        <v>35</v>
      </c>
      <c r="Q2651" s="3">
        <f t="shared" si="284"/>
        <v>700</v>
      </c>
      <c r="R2651" s="3" t="str">
        <f t="shared" si="285"/>
        <v>ITA-zan SPA-35</v>
      </c>
      <c r="S2651" s="3" t="str">
        <f t="shared" si="286"/>
        <v>019</v>
      </c>
    </row>
    <row r="2652" spans="1:19" ht="12.75" customHeight="1" x14ac:dyDescent="0.3">
      <c r="A2652" s="2">
        <v>2657</v>
      </c>
      <c r="B2652" s="2" t="s">
        <v>1254</v>
      </c>
      <c r="C2652" s="8" t="s">
        <v>8</v>
      </c>
      <c r="D2652" s="2" t="s">
        <v>94</v>
      </c>
      <c r="F2652" s="2">
        <v>10</v>
      </c>
      <c r="G2652" s="3">
        <v>17</v>
      </c>
      <c r="H2652" s="3" t="str">
        <f>IF(E2652="","non terminato","terminato")</f>
        <v>non terminato</v>
      </c>
      <c r="J2652" s="2">
        <v>2657</v>
      </c>
      <c r="K2652" s="2" t="str">
        <f t="shared" si="280"/>
        <v>M9019991</v>
      </c>
      <c r="L2652" s="2" t="str">
        <f t="shared" si="281"/>
        <v>ITA</v>
      </c>
      <c r="M2652" s="2" t="str">
        <f t="shared" si="282"/>
        <v>zan SPA</v>
      </c>
      <c r="N2652" s="2" t="str">
        <f t="shared" si="283"/>
        <v/>
      </c>
      <c r="O2652" s="2">
        <v>10</v>
      </c>
      <c r="P2652" s="3">
        <v>17</v>
      </c>
      <c r="Q2652" s="3">
        <f t="shared" si="284"/>
        <v>170</v>
      </c>
      <c r="R2652" s="3" t="str">
        <f t="shared" si="285"/>
        <v>ITA-zan SPA-17</v>
      </c>
      <c r="S2652" s="3" t="str">
        <f t="shared" si="286"/>
        <v>019</v>
      </c>
    </row>
    <row r="2653" spans="1:19" ht="12.75" customHeight="1" x14ac:dyDescent="0.3">
      <c r="A2653" s="2">
        <v>2658</v>
      </c>
      <c r="B2653" s="2" t="s">
        <v>1254</v>
      </c>
      <c r="C2653" s="8" t="s">
        <v>8</v>
      </c>
      <c r="D2653" s="2" t="s">
        <v>94</v>
      </c>
      <c r="E2653" s="7" t="s">
        <v>10</v>
      </c>
      <c r="F2653" s="2">
        <v>0</v>
      </c>
      <c r="G2653" s="3">
        <v>39</v>
      </c>
      <c r="H2653" s="3" t="s">
        <v>10</v>
      </c>
      <c r="J2653" s="2">
        <v>2658</v>
      </c>
      <c r="K2653" s="2" t="str">
        <f t="shared" si="280"/>
        <v>M9019991</v>
      </c>
      <c r="L2653" s="2" t="str">
        <f t="shared" si="281"/>
        <v>ITA</v>
      </c>
      <c r="M2653" s="2" t="str">
        <f t="shared" si="282"/>
        <v>zan SPA</v>
      </c>
      <c r="N2653" s="2" t="str">
        <f t="shared" si="283"/>
        <v>terminato</v>
      </c>
      <c r="O2653" s="2">
        <v>0</v>
      </c>
      <c r="P2653" s="3">
        <v>39</v>
      </c>
      <c r="Q2653" s="3" t="str">
        <f t="shared" si="284"/>
        <v/>
      </c>
      <c r="R2653" s="3" t="str">
        <f t="shared" si="285"/>
        <v>ITA-zan SPA-39</v>
      </c>
      <c r="S2653" s="3" t="str">
        <f t="shared" si="286"/>
        <v>019</v>
      </c>
    </row>
    <row r="2654" spans="1:19" ht="12.75" customHeight="1" x14ac:dyDescent="0.3">
      <c r="A2654" s="2">
        <v>2659</v>
      </c>
      <c r="B2654" s="2" t="s">
        <v>1255</v>
      </c>
      <c r="C2654" s="8" t="s">
        <v>8</v>
      </c>
      <c r="D2654" s="2" t="s">
        <v>44</v>
      </c>
      <c r="F2654" s="2">
        <v>30</v>
      </c>
      <c r="G2654" s="3">
        <v>17</v>
      </c>
      <c r="H2654" s="3" t="str">
        <f>IF(E2654="","non terminato","terminato")</f>
        <v>non terminato</v>
      </c>
      <c r="J2654" s="2">
        <v>2659</v>
      </c>
      <c r="K2654" s="2" t="str">
        <f t="shared" si="280"/>
        <v>V5680667</v>
      </c>
      <c r="L2654" s="2" t="str">
        <f t="shared" si="281"/>
        <v>ITA</v>
      </c>
      <c r="M2654" s="2" t="str">
        <f t="shared" si="282"/>
        <v>zan pin SPA</v>
      </c>
      <c r="N2654" s="2" t="str">
        <f t="shared" si="283"/>
        <v/>
      </c>
      <c r="O2654" s="2">
        <v>30</v>
      </c>
      <c r="P2654" s="3">
        <v>17</v>
      </c>
      <c r="Q2654" s="3">
        <f t="shared" si="284"/>
        <v>510</v>
      </c>
      <c r="R2654" s="3" t="str">
        <f t="shared" si="285"/>
        <v>ITA-zan pin SPA-17</v>
      </c>
      <c r="S2654" s="3" t="str">
        <f t="shared" si="286"/>
        <v>680</v>
      </c>
    </row>
    <row r="2655" spans="1:19" ht="12.75" customHeight="1" x14ac:dyDescent="0.3">
      <c r="A2655" s="2">
        <v>2660</v>
      </c>
      <c r="B2655" s="2" t="s">
        <v>1255</v>
      </c>
      <c r="C2655" s="8" t="s">
        <v>8</v>
      </c>
      <c r="D2655" s="2" t="s">
        <v>44</v>
      </c>
      <c r="F2655" s="2">
        <v>10</v>
      </c>
      <c r="G2655" s="3">
        <v>17</v>
      </c>
      <c r="H2655" s="3" t="str">
        <f>IF(E2655="","non terminato","terminato")</f>
        <v>non terminato</v>
      </c>
      <c r="J2655" s="2">
        <v>2660</v>
      </c>
      <c r="K2655" s="2" t="str">
        <f t="shared" si="280"/>
        <v>V5680667</v>
      </c>
      <c r="L2655" s="2" t="str">
        <f t="shared" si="281"/>
        <v>ITA</v>
      </c>
      <c r="M2655" s="2" t="str">
        <f t="shared" si="282"/>
        <v>zan pin SPA</v>
      </c>
      <c r="N2655" s="2" t="str">
        <f t="shared" si="283"/>
        <v/>
      </c>
      <c r="O2655" s="2">
        <v>10</v>
      </c>
      <c r="P2655" s="3">
        <v>17</v>
      </c>
      <c r="Q2655" s="3">
        <f t="shared" si="284"/>
        <v>170</v>
      </c>
      <c r="R2655" s="3" t="str">
        <f t="shared" si="285"/>
        <v>ITA-zan pin SPA-17</v>
      </c>
      <c r="S2655" s="3" t="str">
        <f t="shared" si="286"/>
        <v>680</v>
      </c>
    </row>
    <row r="2656" spans="1:19" ht="12.75" customHeight="1" x14ac:dyDescent="0.3">
      <c r="A2656" s="2">
        <v>2661</v>
      </c>
      <c r="B2656" s="2" t="s">
        <v>1255</v>
      </c>
      <c r="C2656" s="8" t="s">
        <v>8</v>
      </c>
      <c r="D2656" s="2" t="s">
        <v>44</v>
      </c>
      <c r="E2656" s="7" t="s">
        <v>10</v>
      </c>
      <c r="F2656" s="2">
        <v>0</v>
      </c>
      <c r="G2656" s="3">
        <v>32</v>
      </c>
      <c r="H2656" s="3" t="s">
        <v>10</v>
      </c>
      <c r="J2656" s="2">
        <v>2661</v>
      </c>
      <c r="K2656" s="2" t="str">
        <f t="shared" si="280"/>
        <v>V5680667</v>
      </c>
      <c r="L2656" s="2" t="str">
        <f t="shared" si="281"/>
        <v>ITA</v>
      </c>
      <c r="M2656" s="2" t="str">
        <f t="shared" si="282"/>
        <v>zan pin SPA</v>
      </c>
      <c r="N2656" s="2" t="str">
        <f t="shared" si="283"/>
        <v>terminato</v>
      </c>
      <c r="O2656" s="2">
        <v>0</v>
      </c>
      <c r="P2656" s="3">
        <v>32</v>
      </c>
      <c r="Q2656" s="3" t="str">
        <f t="shared" si="284"/>
        <v/>
      </c>
      <c r="R2656" s="3" t="str">
        <f t="shared" si="285"/>
        <v>ITA-zan pin SPA-32</v>
      </c>
      <c r="S2656" s="3" t="str">
        <f t="shared" si="286"/>
        <v>680</v>
      </c>
    </row>
    <row r="2657" spans="1:19" ht="12.75" customHeight="1" x14ac:dyDescent="0.3">
      <c r="A2657" s="2">
        <v>2662</v>
      </c>
      <c r="B2657" s="2" t="s">
        <v>1256</v>
      </c>
      <c r="C2657" s="8" t="s">
        <v>8</v>
      </c>
      <c r="D2657" s="2" t="s">
        <v>33</v>
      </c>
      <c r="E2657" s="7" t="s">
        <v>10</v>
      </c>
      <c r="F2657" s="2">
        <v>0</v>
      </c>
      <c r="G2657" s="3">
        <v>32</v>
      </c>
      <c r="H2657" s="3" t="s">
        <v>10</v>
      </c>
      <c r="J2657" s="2">
        <v>2662</v>
      </c>
      <c r="K2657" s="2" t="str">
        <f t="shared" si="280"/>
        <v>T7498510</v>
      </c>
      <c r="L2657" s="2" t="str">
        <f t="shared" si="281"/>
        <v>ITA</v>
      </c>
      <c r="M2657" s="2" t="str">
        <f t="shared" si="282"/>
        <v>zan VETRI</v>
      </c>
      <c r="N2657" s="2" t="str">
        <f t="shared" si="283"/>
        <v>terminato</v>
      </c>
      <c r="O2657" s="2">
        <v>0</v>
      </c>
      <c r="P2657" s="3">
        <v>32</v>
      </c>
      <c r="Q2657" s="3" t="str">
        <f t="shared" si="284"/>
        <v/>
      </c>
      <c r="R2657" s="3" t="str">
        <f t="shared" si="285"/>
        <v>ITA-zan VETRI-32</v>
      </c>
      <c r="S2657" s="3" t="str">
        <f t="shared" si="286"/>
        <v>498</v>
      </c>
    </row>
    <row r="2658" spans="1:19" ht="12.75" customHeight="1" x14ac:dyDescent="0.3">
      <c r="A2658" s="2">
        <v>2663</v>
      </c>
      <c r="B2658" s="2" t="s">
        <v>1256</v>
      </c>
      <c r="C2658" s="8" t="s">
        <v>8</v>
      </c>
      <c r="D2658" s="2" t="s">
        <v>33</v>
      </c>
      <c r="F2658" s="2">
        <v>10</v>
      </c>
      <c r="G2658" s="3">
        <v>21</v>
      </c>
      <c r="H2658" s="3" t="str">
        <f>IF(E2658="","non terminato","terminato")</f>
        <v>non terminato</v>
      </c>
      <c r="J2658" s="2">
        <v>2663</v>
      </c>
      <c r="K2658" s="2" t="str">
        <f t="shared" si="280"/>
        <v>T7498510</v>
      </c>
      <c r="L2658" s="2" t="str">
        <f t="shared" si="281"/>
        <v>ITA</v>
      </c>
      <c r="M2658" s="2" t="str">
        <f t="shared" si="282"/>
        <v>zan VETRI</v>
      </c>
      <c r="N2658" s="2" t="str">
        <f t="shared" si="283"/>
        <v/>
      </c>
      <c r="O2658" s="2">
        <v>10</v>
      </c>
      <c r="P2658" s="3">
        <v>21</v>
      </c>
      <c r="Q2658" s="3">
        <f t="shared" si="284"/>
        <v>210</v>
      </c>
      <c r="R2658" s="3" t="str">
        <f t="shared" si="285"/>
        <v>ITA-zan VETRI-21</v>
      </c>
      <c r="S2658" s="3" t="str">
        <f t="shared" si="286"/>
        <v>498</v>
      </c>
    </row>
    <row r="2659" spans="1:19" ht="12.75" customHeight="1" x14ac:dyDescent="0.3">
      <c r="A2659" s="2">
        <v>2664</v>
      </c>
      <c r="B2659" s="2" t="s">
        <v>1256</v>
      </c>
      <c r="C2659" s="8" t="s">
        <v>8</v>
      </c>
      <c r="D2659" s="2" t="s">
        <v>33</v>
      </c>
      <c r="F2659" s="2">
        <v>30</v>
      </c>
      <c r="G2659" s="3">
        <v>18</v>
      </c>
      <c r="H2659" s="3" t="str">
        <f>IF(E2659="","non terminato","terminato")</f>
        <v>non terminato</v>
      </c>
      <c r="J2659" s="2">
        <v>2664</v>
      </c>
      <c r="K2659" s="2" t="str">
        <f t="shared" si="280"/>
        <v>T7498510</v>
      </c>
      <c r="L2659" s="2" t="str">
        <f t="shared" si="281"/>
        <v>ITA</v>
      </c>
      <c r="M2659" s="2" t="str">
        <f t="shared" si="282"/>
        <v>zan VETRI</v>
      </c>
      <c r="N2659" s="2" t="str">
        <f t="shared" si="283"/>
        <v/>
      </c>
      <c r="O2659" s="2">
        <v>30</v>
      </c>
      <c r="P2659" s="3">
        <v>18</v>
      </c>
      <c r="Q2659" s="3">
        <f t="shared" si="284"/>
        <v>540</v>
      </c>
      <c r="R2659" s="3" t="str">
        <f t="shared" si="285"/>
        <v>ITA-zan VETRI-18</v>
      </c>
      <c r="S2659" s="3" t="str">
        <f t="shared" si="286"/>
        <v>498</v>
      </c>
    </row>
    <row r="2660" spans="1:19" ht="12.75" customHeight="1" x14ac:dyDescent="0.3">
      <c r="A2660" s="2">
        <v>2665</v>
      </c>
      <c r="B2660" s="2" t="s">
        <v>1257</v>
      </c>
      <c r="C2660" s="8" t="s">
        <v>8</v>
      </c>
      <c r="D2660" s="2" t="s">
        <v>177</v>
      </c>
      <c r="F2660" s="2">
        <v>10</v>
      </c>
      <c r="G2660" s="3">
        <v>14</v>
      </c>
      <c r="H2660" s="3" t="str">
        <f>IF(E2660="","non terminato","terminato")</f>
        <v>non terminato</v>
      </c>
      <c r="J2660" s="2">
        <v>2665</v>
      </c>
      <c r="K2660" s="2" t="str">
        <f t="shared" si="280"/>
        <v>A6152770</v>
      </c>
      <c r="L2660" s="2" t="str">
        <f t="shared" si="281"/>
        <v>ITA</v>
      </c>
      <c r="M2660" s="2" t="str">
        <f t="shared" si="282"/>
        <v>mull</v>
      </c>
      <c r="N2660" s="2" t="str">
        <f t="shared" si="283"/>
        <v/>
      </c>
      <c r="O2660" s="2">
        <v>10</v>
      </c>
      <c r="P2660" s="3">
        <v>14</v>
      </c>
      <c r="Q2660" s="3">
        <f t="shared" si="284"/>
        <v>140</v>
      </c>
      <c r="R2660" s="3" t="str">
        <f t="shared" si="285"/>
        <v>ITA-mull-14</v>
      </c>
      <c r="S2660" s="3" t="str">
        <f t="shared" si="286"/>
        <v>152</v>
      </c>
    </row>
    <row r="2661" spans="1:19" ht="12.75" customHeight="1" x14ac:dyDescent="0.3">
      <c r="A2661" s="2">
        <v>2666</v>
      </c>
      <c r="B2661" s="2" t="s">
        <v>1258</v>
      </c>
      <c r="C2661" s="8" t="s">
        <v>8</v>
      </c>
      <c r="D2661" s="2" t="s">
        <v>44</v>
      </c>
      <c r="E2661" s="7" t="s">
        <v>10</v>
      </c>
      <c r="F2661" s="2">
        <v>0</v>
      </c>
      <c r="G2661" s="3">
        <v>26</v>
      </c>
      <c r="H2661" s="3" t="s">
        <v>10</v>
      </c>
      <c r="J2661" s="2">
        <v>2666</v>
      </c>
      <c r="K2661" s="2" t="str">
        <f t="shared" si="280"/>
        <v>A9080889</v>
      </c>
      <c r="L2661" s="2" t="str">
        <f t="shared" si="281"/>
        <v>ITA</v>
      </c>
      <c r="M2661" s="2" t="str">
        <f t="shared" si="282"/>
        <v>zan pin SPA</v>
      </c>
      <c r="N2661" s="2" t="str">
        <f t="shared" si="283"/>
        <v>terminato</v>
      </c>
      <c r="O2661" s="2">
        <v>0</v>
      </c>
      <c r="P2661" s="3">
        <v>26</v>
      </c>
      <c r="Q2661" s="3" t="str">
        <f t="shared" si="284"/>
        <v/>
      </c>
      <c r="R2661" s="3" t="str">
        <f t="shared" si="285"/>
        <v>ITA-zan pin SPA-26</v>
      </c>
      <c r="S2661" s="3" t="str">
        <f t="shared" si="286"/>
        <v>080</v>
      </c>
    </row>
    <row r="2662" spans="1:19" ht="12.75" customHeight="1" x14ac:dyDescent="0.3">
      <c r="A2662" s="2">
        <v>2667</v>
      </c>
      <c r="B2662" s="2" t="s">
        <v>1259</v>
      </c>
      <c r="C2662" s="8" t="s">
        <v>8</v>
      </c>
      <c r="D2662" s="2" t="s">
        <v>9</v>
      </c>
      <c r="F2662" s="2">
        <v>10</v>
      </c>
      <c r="G2662" s="3">
        <v>13</v>
      </c>
      <c r="H2662" s="3" t="str">
        <f>IF(E2662="","non terminato","terminato")</f>
        <v>non terminato</v>
      </c>
      <c r="J2662" s="2">
        <v>2667</v>
      </c>
      <c r="K2662" s="2" t="str">
        <f t="shared" si="280"/>
        <v>L0360722</v>
      </c>
      <c r="L2662" s="2" t="str">
        <f t="shared" si="281"/>
        <v>ITA</v>
      </c>
      <c r="M2662" s="2" t="str">
        <f t="shared" si="282"/>
        <v>SG</v>
      </c>
      <c r="N2662" s="2" t="str">
        <f t="shared" si="283"/>
        <v/>
      </c>
      <c r="O2662" s="2">
        <v>10</v>
      </c>
      <c r="P2662" s="3">
        <v>13</v>
      </c>
      <c r="Q2662" s="3">
        <f t="shared" si="284"/>
        <v>130</v>
      </c>
      <c r="R2662" s="3" t="str">
        <f t="shared" si="285"/>
        <v>ITA-SG-13</v>
      </c>
      <c r="S2662" s="3" t="str">
        <f t="shared" si="286"/>
        <v>360</v>
      </c>
    </row>
    <row r="2663" spans="1:19" ht="12.75" customHeight="1" x14ac:dyDescent="0.3">
      <c r="A2663" s="2">
        <v>2668</v>
      </c>
      <c r="B2663" s="2" t="s">
        <v>1259</v>
      </c>
      <c r="C2663" s="8" t="s">
        <v>8</v>
      </c>
      <c r="D2663" s="2" t="s">
        <v>9</v>
      </c>
      <c r="E2663" s="7" t="s">
        <v>10</v>
      </c>
      <c r="F2663" s="2">
        <v>0</v>
      </c>
      <c r="G2663" s="3">
        <v>17</v>
      </c>
      <c r="H2663" s="3" t="s">
        <v>10</v>
      </c>
      <c r="J2663" s="2">
        <v>2668</v>
      </c>
      <c r="K2663" s="2" t="str">
        <f t="shared" si="280"/>
        <v>L0360722</v>
      </c>
      <c r="L2663" s="2" t="str">
        <f t="shared" si="281"/>
        <v>ITA</v>
      </c>
      <c r="M2663" s="2" t="str">
        <f t="shared" si="282"/>
        <v>SG</v>
      </c>
      <c r="N2663" s="2" t="str">
        <f t="shared" si="283"/>
        <v>terminato</v>
      </c>
      <c r="O2663" s="2">
        <v>0</v>
      </c>
      <c r="P2663" s="3">
        <v>17</v>
      </c>
      <c r="Q2663" s="3" t="str">
        <f t="shared" si="284"/>
        <v/>
      </c>
      <c r="R2663" s="3" t="str">
        <f t="shared" si="285"/>
        <v>ITA-SG-17</v>
      </c>
      <c r="S2663" s="3" t="str">
        <f t="shared" si="286"/>
        <v>360</v>
      </c>
    </row>
    <row r="2664" spans="1:19" ht="12.75" customHeight="1" x14ac:dyDescent="0.3">
      <c r="A2664" s="2">
        <v>2669</v>
      </c>
      <c r="B2664" s="2" t="s">
        <v>1259</v>
      </c>
      <c r="C2664" s="8" t="s">
        <v>8</v>
      </c>
      <c r="D2664" s="2" t="s">
        <v>9</v>
      </c>
      <c r="F2664" s="2">
        <v>30</v>
      </c>
      <c r="G2664" s="3">
        <v>19</v>
      </c>
      <c r="H2664" s="3" t="str">
        <f>IF(E2664="","non terminato","terminato")</f>
        <v>non terminato</v>
      </c>
      <c r="J2664" s="2">
        <v>2669</v>
      </c>
      <c r="K2664" s="2" t="str">
        <f t="shared" si="280"/>
        <v>L0360722</v>
      </c>
      <c r="L2664" s="2" t="str">
        <f t="shared" si="281"/>
        <v>ITA</v>
      </c>
      <c r="M2664" s="2" t="str">
        <f t="shared" si="282"/>
        <v>SG</v>
      </c>
      <c r="N2664" s="2" t="str">
        <f t="shared" si="283"/>
        <v/>
      </c>
      <c r="O2664" s="2">
        <v>30</v>
      </c>
      <c r="P2664" s="3">
        <v>19</v>
      </c>
      <c r="Q2664" s="3">
        <f t="shared" si="284"/>
        <v>570</v>
      </c>
      <c r="R2664" s="3" t="str">
        <f t="shared" si="285"/>
        <v>ITA-SG-19</v>
      </c>
      <c r="S2664" s="3" t="str">
        <f t="shared" si="286"/>
        <v>360</v>
      </c>
    </row>
    <row r="2665" spans="1:19" ht="12.75" customHeight="1" x14ac:dyDescent="0.3">
      <c r="A2665" s="2">
        <v>2670</v>
      </c>
      <c r="B2665" s="2" t="s">
        <v>1260</v>
      </c>
      <c r="C2665" s="8" t="s">
        <v>8</v>
      </c>
      <c r="D2665" s="2" t="s">
        <v>51</v>
      </c>
      <c r="E2665" s="7" t="s">
        <v>10</v>
      </c>
      <c r="F2665" s="2">
        <v>0</v>
      </c>
      <c r="G2665" s="3">
        <v>23</v>
      </c>
      <c r="H2665" s="3" t="s">
        <v>10</v>
      </c>
      <c r="J2665" s="2">
        <v>2670</v>
      </c>
      <c r="K2665" s="2" t="str">
        <f t="shared" si="280"/>
        <v>L4157091</v>
      </c>
      <c r="L2665" s="2" t="str">
        <f t="shared" si="281"/>
        <v>ITA</v>
      </c>
      <c r="M2665" s="2" t="str">
        <f t="shared" si="282"/>
        <v>zan S.R.L.</v>
      </c>
      <c r="N2665" s="2" t="str">
        <f t="shared" si="283"/>
        <v>terminato</v>
      </c>
      <c r="O2665" s="2">
        <v>0</v>
      </c>
      <c r="P2665" s="3">
        <v>23</v>
      </c>
      <c r="Q2665" s="3" t="str">
        <f t="shared" si="284"/>
        <v/>
      </c>
      <c r="R2665" s="3" t="str">
        <f t="shared" si="285"/>
        <v>ITA-zan S.R.L.-23</v>
      </c>
      <c r="S2665" s="3" t="str">
        <f t="shared" si="286"/>
        <v>157</v>
      </c>
    </row>
    <row r="2666" spans="1:19" ht="12.75" customHeight="1" x14ac:dyDescent="0.3">
      <c r="A2666" s="2">
        <v>2671</v>
      </c>
      <c r="B2666" s="2" t="s">
        <v>1260</v>
      </c>
      <c r="C2666" s="8" t="s">
        <v>8</v>
      </c>
      <c r="D2666" s="2" t="s">
        <v>51</v>
      </c>
      <c r="F2666" s="2">
        <v>20</v>
      </c>
      <c r="G2666" s="3">
        <v>10</v>
      </c>
      <c r="H2666" s="3" t="str">
        <f>IF(E2666="","non terminato","terminato")</f>
        <v>non terminato</v>
      </c>
      <c r="J2666" s="2">
        <v>2671</v>
      </c>
      <c r="K2666" s="2" t="str">
        <f t="shared" si="280"/>
        <v>L4157091</v>
      </c>
      <c r="L2666" s="2" t="str">
        <f t="shared" si="281"/>
        <v>ITA</v>
      </c>
      <c r="M2666" s="2" t="str">
        <f t="shared" si="282"/>
        <v>zan S.R.L.</v>
      </c>
      <c r="N2666" s="2" t="str">
        <f t="shared" si="283"/>
        <v/>
      </c>
      <c r="O2666" s="2">
        <v>20</v>
      </c>
      <c r="P2666" s="3">
        <v>10</v>
      </c>
      <c r="Q2666" s="3">
        <f t="shared" si="284"/>
        <v>200</v>
      </c>
      <c r="R2666" s="3" t="str">
        <f t="shared" si="285"/>
        <v>ITA-zan S.R.L.-10</v>
      </c>
      <c r="S2666" s="3" t="str">
        <f t="shared" si="286"/>
        <v>157</v>
      </c>
    </row>
    <row r="2667" spans="1:19" ht="12.75" customHeight="1" x14ac:dyDescent="0.3">
      <c r="A2667" s="2">
        <v>2672</v>
      </c>
      <c r="B2667" s="2" t="s">
        <v>1260</v>
      </c>
      <c r="C2667" s="8" t="s">
        <v>8</v>
      </c>
      <c r="D2667" s="2" t="s">
        <v>51</v>
      </c>
      <c r="F2667" s="2">
        <v>30</v>
      </c>
      <c r="G2667" s="3">
        <v>33</v>
      </c>
      <c r="H2667" s="3" t="str">
        <f>IF(E2667="","non terminato","terminato")</f>
        <v>non terminato</v>
      </c>
      <c r="J2667" s="2">
        <v>2672</v>
      </c>
      <c r="K2667" s="2" t="str">
        <f t="shared" si="280"/>
        <v>L4157091</v>
      </c>
      <c r="L2667" s="2" t="str">
        <f t="shared" si="281"/>
        <v>ITA</v>
      </c>
      <c r="M2667" s="2" t="str">
        <f t="shared" si="282"/>
        <v>zan S.R.L.</v>
      </c>
      <c r="N2667" s="2" t="str">
        <f t="shared" si="283"/>
        <v/>
      </c>
      <c r="O2667" s="2">
        <v>30</v>
      </c>
      <c r="P2667" s="3">
        <v>33</v>
      </c>
      <c r="Q2667" s="3">
        <f t="shared" si="284"/>
        <v>990</v>
      </c>
      <c r="R2667" s="3" t="str">
        <f t="shared" si="285"/>
        <v>ITA-zan S.R.L.-33</v>
      </c>
      <c r="S2667" s="3" t="str">
        <f t="shared" si="286"/>
        <v>157</v>
      </c>
    </row>
    <row r="2668" spans="1:19" ht="12.75" customHeight="1" x14ac:dyDescent="0.3">
      <c r="A2668" s="2">
        <v>2673</v>
      </c>
      <c r="B2668" s="2" t="s">
        <v>1261</v>
      </c>
      <c r="C2668" s="2" t="s">
        <v>80</v>
      </c>
      <c r="D2668" s="2" t="s">
        <v>81</v>
      </c>
      <c r="E2668" s="7" t="s">
        <v>10</v>
      </c>
      <c r="F2668" s="2">
        <v>0</v>
      </c>
      <c r="G2668" s="3">
        <v>18</v>
      </c>
      <c r="H2668" s="3" t="s">
        <v>10</v>
      </c>
      <c r="J2668" s="2">
        <v>2673</v>
      </c>
      <c r="K2668" s="2" t="str">
        <f t="shared" si="280"/>
        <v>G7534045</v>
      </c>
      <c r="L2668" s="2" t="str">
        <f t="shared" si="281"/>
        <v>GRC</v>
      </c>
      <c r="M2668" s="2" t="str">
        <f t="shared" si="282"/>
        <v>zan ABEE</v>
      </c>
      <c r="N2668" s="2" t="str">
        <f t="shared" si="283"/>
        <v>terminato</v>
      </c>
      <c r="O2668" s="2">
        <v>0</v>
      </c>
      <c r="P2668" s="3">
        <v>18</v>
      </c>
      <c r="Q2668" s="3" t="str">
        <f t="shared" si="284"/>
        <v/>
      </c>
      <c r="R2668" s="3" t="str">
        <f t="shared" si="285"/>
        <v>GRC-zan ABEE-18</v>
      </c>
      <c r="S2668" s="3" t="str">
        <f t="shared" si="286"/>
        <v>534</v>
      </c>
    </row>
    <row r="2669" spans="1:19" ht="12.75" customHeight="1" x14ac:dyDescent="0.3">
      <c r="A2669" s="2">
        <v>2674</v>
      </c>
      <c r="B2669" s="2" t="s">
        <v>1261</v>
      </c>
      <c r="C2669" s="2" t="s">
        <v>80</v>
      </c>
      <c r="D2669" s="2" t="s">
        <v>81</v>
      </c>
      <c r="F2669" s="2">
        <v>10</v>
      </c>
      <c r="G2669" s="3">
        <v>29</v>
      </c>
      <c r="H2669" s="3" t="str">
        <f>IF(E2669="","non terminato","terminato")</f>
        <v>non terminato</v>
      </c>
      <c r="J2669" s="2">
        <v>2674</v>
      </c>
      <c r="K2669" s="2" t="str">
        <f t="shared" si="280"/>
        <v>G7534045</v>
      </c>
      <c r="L2669" s="2" t="str">
        <f t="shared" si="281"/>
        <v>GRC</v>
      </c>
      <c r="M2669" s="2" t="str">
        <f t="shared" si="282"/>
        <v>zan ABEE</v>
      </c>
      <c r="N2669" s="2" t="str">
        <f t="shared" si="283"/>
        <v/>
      </c>
      <c r="O2669" s="2">
        <v>10</v>
      </c>
      <c r="P2669" s="3">
        <v>29</v>
      </c>
      <c r="Q2669" s="3">
        <f t="shared" si="284"/>
        <v>290</v>
      </c>
      <c r="R2669" s="3" t="str">
        <f t="shared" si="285"/>
        <v>GRC-zan ABEE-29</v>
      </c>
      <c r="S2669" s="3" t="str">
        <f t="shared" si="286"/>
        <v>534</v>
      </c>
    </row>
    <row r="2670" spans="1:19" ht="12.75" customHeight="1" x14ac:dyDescent="0.3">
      <c r="A2670" s="2">
        <v>2675</v>
      </c>
      <c r="B2670" s="2" t="s">
        <v>1261</v>
      </c>
      <c r="C2670" s="2" t="s">
        <v>80</v>
      </c>
      <c r="D2670" s="2" t="s">
        <v>81</v>
      </c>
      <c r="F2670" s="2">
        <v>30</v>
      </c>
      <c r="G2670" s="3">
        <v>11</v>
      </c>
      <c r="H2670" s="3" t="str">
        <f>IF(E2670="","non terminato","terminato")</f>
        <v>non terminato</v>
      </c>
      <c r="J2670" s="2">
        <v>2675</v>
      </c>
      <c r="K2670" s="2" t="str">
        <f t="shared" si="280"/>
        <v>G7534045</v>
      </c>
      <c r="L2670" s="2" t="str">
        <f t="shared" si="281"/>
        <v>GRC</v>
      </c>
      <c r="M2670" s="2" t="str">
        <f t="shared" si="282"/>
        <v>zan ABEE</v>
      </c>
      <c r="N2670" s="2" t="str">
        <f t="shared" si="283"/>
        <v/>
      </c>
      <c r="O2670" s="2">
        <v>30</v>
      </c>
      <c r="P2670" s="3">
        <v>11</v>
      </c>
      <c r="Q2670" s="3">
        <f t="shared" si="284"/>
        <v>330</v>
      </c>
      <c r="R2670" s="3" t="str">
        <f t="shared" si="285"/>
        <v>GRC-zan ABEE-11</v>
      </c>
      <c r="S2670" s="3" t="str">
        <f t="shared" si="286"/>
        <v>534</v>
      </c>
    </row>
    <row r="2671" spans="1:19" ht="12.75" customHeight="1" x14ac:dyDescent="0.3">
      <c r="A2671" s="2">
        <v>2676</v>
      </c>
      <c r="B2671" s="2" t="s">
        <v>1262</v>
      </c>
      <c r="C2671" s="8" t="s">
        <v>8</v>
      </c>
      <c r="D2671" s="2" t="s">
        <v>72</v>
      </c>
      <c r="E2671" s="7" t="s">
        <v>10</v>
      </c>
      <c r="F2671" s="2">
        <v>0</v>
      </c>
      <c r="G2671" s="3">
        <v>31</v>
      </c>
      <c r="H2671" s="3" t="s">
        <v>10</v>
      </c>
      <c r="J2671" s="2">
        <v>2676</v>
      </c>
      <c r="K2671" s="2" t="str">
        <f t="shared" si="280"/>
        <v>V6101395</v>
      </c>
      <c r="L2671" s="2" t="str">
        <f t="shared" si="281"/>
        <v>ITA</v>
      </c>
      <c r="M2671" s="2" t="str">
        <f t="shared" si="282"/>
        <v>lollo SRL</v>
      </c>
      <c r="N2671" s="2" t="str">
        <f t="shared" si="283"/>
        <v>terminato</v>
      </c>
      <c r="O2671" s="2">
        <v>0</v>
      </c>
      <c r="P2671" s="3">
        <v>31</v>
      </c>
      <c r="Q2671" s="3" t="str">
        <f t="shared" si="284"/>
        <v/>
      </c>
      <c r="R2671" s="3" t="str">
        <f t="shared" si="285"/>
        <v>ITA-lollo SRL-31</v>
      </c>
      <c r="S2671" s="3" t="str">
        <f t="shared" si="286"/>
        <v>101</v>
      </c>
    </row>
    <row r="2672" spans="1:19" ht="12.75" customHeight="1" x14ac:dyDescent="0.3">
      <c r="A2672" s="2">
        <v>2677</v>
      </c>
      <c r="B2672" s="2" t="s">
        <v>1263</v>
      </c>
      <c r="C2672" s="8" t="s">
        <v>8</v>
      </c>
      <c r="D2672" s="2" t="s">
        <v>9</v>
      </c>
      <c r="E2672" s="7" t="s">
        <v>10</v>
      </c>
      <c r="F2672" s="2">
        <v>0</v>
      </c>
      <c r="G2672" s="3">
        <v>11</v>
      </c>
      <c r="H2672" s="3" t="s">
        <v>10</v>
      </c>
      <c r="J2672" s="2">
        <v>2677</v>
      </c>
      <c r="K2672" s="2" t="str">
        <f t="shared" si="280"/>
        <v>V8566131</v>
      </c>
      <c r="L2672" s="2" t="str">
        <f t="shared" si="281"/>
        <v>ITA</v>
      </c>
      <c r="M2672" s="2" t="str">
        <f t="shared" si="282"/>
        <v>SG</v>
      </c>
      <c r="N2672" s="2" t="str">
        <f t="shared" si="283"/>
        <v>terminato</v>
      </c>
      <c r="O2672" s="2">
        <v>0</v>
      </c>
      <c r="P2672" s="3">
        <v>11</v>
      </c>
      <c r="Q2672" s="3" t="str">
        <f t="shared" si="284"/>
        <v/>
      </c>
      <c r="R2672" s="3" t="str">
        <f t="shared" si="285"/>
        <v>ITA-SG-11</v>
      </c>
      <c r="S2672" s="3" t="str">
        <f t="shared" si="286"/>
        <v>566</v>
      </c>
    </row>
    <row r="2673" spans="1:19" ht="12.75" customHeight="1" x14ac:dyDescent="0.3">
      <c r="A2673" s="2">
        <v>2678</v>
      </c>
      <c r="B2673" s="2" t="s">
        <v>1264</v>
      </c>
      <c r="C2673" s="8" t="s">
        <v>8</v>
      </c>
      <c r="D2673" s="2" t="s">
        <v>9</v>
      </c>
      <c r="F2673" s="2">
        <v>10</v>
      </c>
      <c r="G2673" s="3">
        <v>33</v>
      </c>
      <c r="H2673" s="3" t="str">
        <f>IF(E2673="","non terminato","terminato")</f>
        <v>non terminato</v>
      </c>
      <c r="J2673" s="2">
        <v>2678</v>
      </c>
      <c r="K2673" s="2" t="str">
        <f t="shared" si="280"/>
        <v>S3200651</v>
      </c>
      <c r="L2673" s="2" t="str">
        <f t="shared" si="281"/>
        <v>ITA</v>
      </c>
      <c r="M2673" s="2" t="str">
        <f t="shared" si="282"/>
        <v>SG</v>
      </c>
      <c r="N2673" s="2" t="str">
        <f t="shared" si="283"/>
        <v/>
      </c>
      <c r="O2673" s="2">
        <v>10</v>
      </c>
      <c r="P2673" s="3">
        <v>33</v>
      </c>
      <c r="Q2673" s="3">
        <f t="shared" si="284"/>
        <v>330</v>
      </c>
      <c r="R2673" s="3" t="str">
        <f t="shared" si="285"/>
        <v>ITA-SG-33</v>
      </c>
      <c r="S2673" s="3" t="str">
        <f t="shared" si="286"/>
        <v>200</v>
      </c>
    </row>
    <row r="2674" spans="1:19" ht="12.75" customHeight="1" x14ac:dyDescent="0.3">
      <c r="A2674" s="2">
        <v>2679</v>
      </c>
      <c r="B2674" s="2" t="s">
        <v>1264</v>
      </c>
      <c r="C2674" s="8" t="s">
        <v>8</v>
      </c>
      <c r="D2674" s="2" t="s">
        <v>9</v>
      </c>
      <c r="F2674" s="2">
        <v>30</v>
      </c>
      <c r="G2674" s="3">
        <v>15</v>
      </c>
      <c r="H2674" s="3" t="str">
        <f>IF(E2674="","non terminato","terminato")</f>
        <v>non terminato</v>
      </c>
      <c r="J2674" s="2">
        <v>2679</v>
      </c>
      <c r="K2674" s="2" t="str">
        <f t="shared" si="280"/>
        <v>S3200651</v>
      </c>
      <c r="L2674" s="2" t="str">
        <f t="shared" si="281"/>
        <v>ITA</v>
      </c>
      <c r="M2674" s="2" t="str">
        <f t="shared" si="282"/>
        <v>SG</v>
      </c>
      <c r="N2674" s="2" t="str">
        <f t="shared" si="283"/>
        <v/>
      </c>
      <c r="O2674" s="2">
        <v>30</v>
      </c>
      <c r="P2674" s="3">
        <v>15</v>
      </c>
      <c r="Q2674" s="3">
        <f t="shared" si="284"/>
        <v>450</v>
      </c>
      <c r="R2674" s="3" t="str">
        <f t="shared" si="285"/>
        <v>ITA-SG-15</v>
      </c>
      <c r="S2674" s="3" t="str">
        <f t="shared" si="286"/>
        <v>200</v>
      </c>
    </row>
    <row r="2675" spans="1:19" ht="12.75" customHeight="1" x14ac:dyDescent="0.3">
      <c r="A2675" s="2">
        <v>2680</v>
      </c>
      <c r="B2675" s="2" t="s">
        <v>1264</v>
      </c>
      <c r="C2675" s="8" t="s">
        <v>8</v>
      </c>
      <c r="D2675" s="2" t="s">
        <v>9</v>
      </c>
      <c r="E2675" s="7" t="s">
        <v>10</v>
      </c>
      <c r="F2675" s="2">
        <v>0</v>
      </c>
      <c r="G2675" s="3">
        <v>35</v>
      </c>
      <c r="H2675" s="3" t="s">
        <v>10</v>
      </c>
      <c r="J2675" s="2">
        <v>2680</v>
      </c>
      <c r="K2675" s="2" t="str">
        <f t="shared" si="280"/>
        <v>S3200651</v>
      </c>
      <c r="L2675" s="2" t="str">
        <f t="shared" si="281"/>
        <v>ITA</v>
      </c>
      <c r="M2675" s="2" t="str">
        <f t="shared" si="282"/>
        <v>SG</v>
      </c>
      <c r="N2675" s="2" t="str">
        <f t="shared" si="283"/>
        <v>terminato</v>
      </c>
      <c r="O2675" s="2">
        <v>0</v>
      </c>
      <c r="P2675" s="3">
        <v>35</v>
      </c>
      <c r="Q2675" s="3" t="str">
        <f t="shared" si="284"/>
        <v/>
      </c>
      <c r="R2675" s="3" t="str">
        <f t="shared" si="285"/>
        <v>ITA-SG-35</v>
      </c>
      <c r="S2675" s="3" t="str">
        <f t="shared" si="286"/>
        <v>200</v>
      </c>
    </row>
    <row r="2676" spans="1:19" ht="12.75" customHeight="1" x14ac:dyDescent="0.3">
      <c r="A2676" s="2">
        <v>2681</v>
      </c>
      <c r="B2676" s="2" t="s">
        <v>1265</v>
      </c>
      <c r="C2676" s="8" t="s">
        <v>8</v>
      </c>
      <c r="D2676" s="2" t="s">
        <v>9</v>
      </c>
      <c r="F2676" s="2">
        <v>10</v>
      </c>
      <c r="G2676" s="3">
        <v>19</v>
      </c>
      <c r="H2676" s="3" t="str">
        <f>IF(E2676="","non terminato","terminato")</f>
        <v>non terminato</v>
      </c>
      <c r="J2676" s="2">
        <v>2681</v>
      </c>
      <c r="K2676" s="2" t="str">
        <f t="shared" si="280"/>
        <v>M0614591</v>
      </c>
      <c r="L2676" s="2" t="str">
        <f t="shared" si="281"/>
        <v>ITA</v>
      </c>
      <c r="M2676" s="2" t="str">
        <f t="shared" si="282"/>
        <v>SG</v>
      </c>
      <c r="N2676" s="2" t="str">
        <f t="shared" si="283"/>
        <v/>
      </c>
      <c r="O2676" s="2">
        <v>10</v>
      </c>
      <c r="P2676" s="3">
        <v>19</v>
      </c>
      <c r="Q2676" s="3">
        <f t="shared" si="284"/>
        <v>190</v>
      </c>
      <c r="R2676" s="3" t="str">
        <f t="shared" si="285"/>
        <v>ITA-SG-19</v>
      </c>
      <c r="S2676" s="3" t="str">
        <f t="shared" si="286"/>
        <v>614</v>
      </c>
    </row>
    <row r="2677" spans="1:19" ht="12.75" customHeight="1" x14ac:dyDescent="0.3">
      <c r="A2677" s="2">
        <v>2682</v>
      </c>
      <c r="B2677" s="2" t="s">
        <v>1265</v>
      </c>
      <c r="C2677" s="8" t="s">
        <v>8</v>
      </c>
      <c r="D2677" s="2" t="s">
        <v>9</v>
      </c>
      <c r="E2677" s="7" t="s">
        <v>10</v>
      </c>
      <c r="F2677" s="2">
        <v>0</v>
      </c>
      <c r="G2677" s="3">
        <v>25</v>
      </c>
      <c r="H2677" s="3" t="s">
        <v>10</v>
      </c>
      <c r="J2677" s="2">
        <v>2682</v>
      </c>
      <c r="K2677" s="2" t="str">
        <f t="shared" si="280"/>
        <v>M0614591</v>
      </c>
      <c r="L2677" s="2" t="str">
        <f t="shared" si="281"/>
        <v>ITA</v>
      </c>
      <c r="M2677" s="2" t="str">
        <f t="shared" si="282"/>
        <v>SG</v>
      </c>
      <c r="N2677" s="2" t="str">
        <f t="shared" si="283"/>
        <v>terminato</v>
      </c>
      <c r="O2677" s="2">
        <v>0</v>
      </c>
      <c r="P2677" s="3">
        <v>25</v>
      </c>
      <c r="Q2677" s="3" t="str">
        <f t="shared" si="284"/>
        <v/>
      </c>
      <c r="R2677" s="3" t="str">
        <f t="shared" si="285"/>
        <v>ITA-SG-25</v>
      </c>
      <c r="S2677" s="3" t="str">
        <f t="shared" si="286"/>
        <v>614</v>
      </c>
    </row>
    <row r="2678" spans="1:19" ht="12.75" customHeight="1" x14ac:dyDescent="0.3">
      <c r="A2678" s="2">
        <v>2683</v>
      </c>
      <c r="B2678" s="2" t="s">
        <v>1266</v>
      </c>
      <c r="C2678" s="8" t="s">
        <v>8</v>
      </c>
      <c r="D2678" s="2" t="s">
        <v>9</v>
      </c>
      <c r="E2678" s="7" t="s">
        <v>10</v>
      </c>
      <c r="F2678" s="2">
        <v>0</v>
      </c>
      <c r="G2678" s="3">
        <v>35</v>
      </c>
      <c r="H2678" s="3" t="s">
        <v>10</v>
      </c>
      <c r="J2678" s="2">
        <v>2683</v>
      </c>
      <c r="K2678" s="2" t="str">
        <f t="shared" si="280"/>
        <v>F2248639</v>
      </c>
      <c r="L2678" s="2" t="str">
        <f t="shared" si="281"/>
        <v>ITA</v>
      </c>
      <c r="M2678" s="2" t="str">
        <f t="shared" si="282"/>
        <v>SG</v>
      </c>
      <c r="N2678" s="2" t="str">
        <f t="shared" si="283"/>
        <v>terminato</v>
      </c>
      <c r="O2678" s="2">
        <v>0</v>
      </c>
      <c r="P2678" s="3">
        <v>35</v>
      </c>
      <c r="Q2678" s="3" t="str">
        <f t="shared" si="284"/>
        <v/>
      </c>
      <c r="R2678" s="3" t="str">
        <f t="shared" si="285"/>
        <v>ITA-SG-35</v>
      </c>
      <c r="S2678" s="3" t="str">
        <f t="shared" si="286"/>
        <v>248</v>
      </c>
    </row>
    <row r="2679" spans="1:19" ht="12.75" customHeight="1" x14ac:dyDescent="0.3">
      <c r="A2679" s="2">
        <v>2684</v>
      </c>
      <c r="B2679" s="2" t="s">
        <v>1266</v>
      </c>
      <c r="C2679" s="8" t="s">
        <v>8</v>
      </c>
      <c r="D2679" s="2" t="s">
        <v>9</v>
      </c>
      <c r="F2679" s="2">
        <v>10</v>
      </c>
      <c r="G2679" s="3">
        <v>22</v>
      </c>
      <c r="H2679" s="3" t="str">
        <f>IF(E2679="","non terminato","terminato")</f>
        <v>non terminato</v>
      </c>
      <c r="J2679" s="2">
        <v>2684</v>
      </c>
      <c r="K2679" s="2" t="str">
        <f t="shared" si="280"/>
        <v>F2248639</v>
      </c>
      <c r="L2679" s="2" t="str">
        <f t="shared" si="281"/>
        <v>ITA</v>
      </c>
      <c r="M2679" s="2" t="str">
        <f t="shared" si="282"/>
        <v>SG</v>
      </c>
      <c r="N2679" s="2" t="str">
        <f t="shared" si="283"/>
        <v/>
      </c>
      <c r="O2679" s="2">
        <v>10</v>
      </c>
      <c r="P2679" s="3">
        <v>22</v>
      </c>
      <c r="Q2679" s="3">
        <f t="shared" si="284"/>
        <v>220</v>
      </c>
      <c r="R2679" s="3" t="str">
        <f t="shared" si="285"/>
        <v>ITA-SG-22</v>
      </c>
      <c r="S2679" s="3" t="str">
        <f t="shared" si="286"/>
        <v>248</v>
      </c>
    </row>
    <row r="2680" spans="1:19" ht="12.75" customHeight="1" x14ac:dyDescent="0.3">
      <c r="A2680" s="2">
        <v>2685</v>
      </c>
      <c r="B2680" s="2" t="s">
        <v>1267</v>
      </c>
      <c r="C2680" s="8" t="s">
        <v>8</v>
      </c>
      <c r="D2680" s="2" t="s">
        <v>9</v>
      </c>
      <c r="E2680" s="7" t="s">
        <v>10</v>
      </c>
      <c r="F2680" s="2">
        <v>0</v>
      </c>
      <c r="G2680" s="3">
        <v>28</v>
      </c>
      <c r="H2680" s="3" t="s">
        <v>10</v>
      </c>
      <c r="J2680" s="2">
        <v>2685</v>
      </c>
      <c r="K2680" s="2" t="str">
        <f t="shared" si="280"/>
        <v>P1777155</v>
      </c>
      <c r="L2680" s="2" t="str">
        <f t="shared" si="281"/>
        <v>ITA</v>
      </c>
      <c r="M2680" s="2" t="str">
        <f t="shared" si="282"/>
        <v>SG</v>
      </c>
      <c r="N2680" s="2" t="str">
        <f t="shared" si="283"/>
        <v>terminato</v>
      </c>
      <c r="O2680" s="2">
        <v>0</v>
      </c>
      <c r="P2680" s="3">
        <v>28</v>
      </c>
      <c r="Q2680" s="3" t="str">
        <f t="shared" si="284"/>
        <v/>
      </c>
      <c r="R2680" s="3" t="str">
        <f t="shared" si="285"/>
        <v>ITA-SG-28</v>
      </c>
      <c r="S2680" s="3" t="str">
        <f t="shared" si="286"/>
        <v>777</v>
      </c>
    </row>
    <row r="2681" spans="1:19" ht="12.75" customHeight="1" x14ac:dyDescent="0.3">
      <c r="A2681" s="2">
        <v>2686</v>
      </c>
      <c r="B2681" s="2" t="s">
        <v>1267</v>
      </c>
      <c r="C2681" s="8" t="s">
        <v>8</v>
      </c>
      <c r="D2681" s="2" t="s">
        <v>9</v>
      </c>
      <c r="F2681" s="2">
        <v>10</v>
      </c>
      <c r="G2681" s="3">
        <v>21</v>
      </c>
      <c r="H2681" s="3" t="str">
        <f>IF(E2681="","non terminato","terminato")</f>
        <v>non terminato</v>
      </c>
      <c r="J2681" s="2">
        <v>2686</v>
      </c>
      <c r="K2681" s="2" t="str">
        <f t="shared" si="280"/>
        <v>P1777155</v>
      </c>
      <c r="L2681" s="2" t="str">
        <f t="shared" si="281"/>
        <v>ITA</v>
      </c>
      <c r="M2681" s="2" t="str">
        <f t="shared" si="282"/>
        <v>SG</v>
      </c>
      <c r="N2681" s="2" t="str">
        <f t="shared" si="283"/>
        <v/>
      </c>
      <c r="O2681" s="2">
        <v>10</v>
      </c>
      <c r="P2681" s="3">
        <v>21</v>
      </c>
      <c r="Q2681" s="3">
        <f t="shared" si="284"/>
        <v>210</v>
      </c>
      <c r="R2681" s="3" t="str">
        <f t="shared" si="285"/>
        <v>ITA-SG-21</v>
      </c>
      <c r="S2681" s="3" t="str">
        <f t="shared" si="286"/>
        <v>777</v>
      </c>
    </row>
    <row r="2682" spans="1:19" ht="12.75" customHeight="1" x14ac:dyDescent="0.3">
      <c r="A2682" s="2">
        <v>2687</v>
      </c>
      <c r="B2682" s="2" t="s">
        <v>1267</v>
      </c>
      <c r="C2682" s="8" t="s">
        <v>8</v>
      </c>
      <c r="D2682" s="2" t="s">
        <v>9</v>
      </c>
      <c r="F2682" s="2">
        <v>30</v>
      </c>
      <c r="G2682" s="3">
        <v>36</v>
      </c>
      <c r="H2682" s="3" t="str">
        <f>IF(E2682="","non terminato","terminato")</f>
        <v>non terminato</v>
      </c>
      <c r="J2682" s="2">
        <v>2687</v>
      </c>
      <c r="K2682" s="2" t="str">
        <f t="shared" si="280"/>
        <v>P1777155</v>
      </c>
      <c r="L2682" s="2" t="str">
        <f t="shared" si="281"/>
        <v>ITA</v>
      </c>
      <c r="M2682" s="2" t="str">
        <f t="shared" si="282"/>
        <v>SG</v>
      </c>
      <c r="N2682" s="2" t="str">
        <f t="shared" si="283"/>
        <v/>
      </c>
      <c r="O2682" s="2">
        <v>30</v>
      </c>
      <c r="P2682" s="3">
        <v>36</v>
      </c>
      <c r="Q2682" s="3">
        <f t="shared" si="284"/>
        <v>1080</v>
      </c>
      <c r="R2682" s="3" t="str">
        <f t="shared" si="285"/>
        <v>ITA-SG-36</v>
      </c>
      <c r="S2682" s="3" t="str">
        <f t="shared" si="286"/>
        <v>777</v>
      </c>
    </row>
    <row r="2683" spans="1:19" ht="12.75" customHeight="1" x14ac:dyDescent="0.3">
      <c r="A2683" s="2">
        <v>2688</v>
      </c>
      <c r="B2683" s="2" t="s">
        <v>1267</v>
      </c>
      <c r="C2683" s="8" t="s">
        <v>8</v>
      </c>
      <c r="D2683" s="2" t="s">
        <v>9</v>
      </c>
      <c r="F2683" s="2">
        <v>20</v>
      </c>
      <c r="G2683" s="3">
        <v>36</v>
      </c>
      <c r="H2683" s="3" t="str">
        <f>IF(E2683="","non terminato","terminato")</f>
        <v>non terminato</v>
      </c>
      <c r="J2683" s="2">
        <v>2688</v>
      </c>
      <c r="K2683" s="2" t="str">
        <f t="shared" si="280"/>
        <v>P1777155</v>
      </c>
      <c r="L2683" s="2" t="str">
        <f t="shared" si="281"/>
        <v>ITA</v>
      </c>
      <c r="M2683" s="2" t="str">
        <f t="shared" si="282"/>
        <v>SG</v>
      </c>
      <c r="N2683" s="2" t="str">
        <f t="shared" si="283"/>
        <v/>
      </c>
      <c r="O2683" s="2">
        <v>20</v>
      </c>
      <c r="P2683" s="3">
        <v>36</v>
      </c>
      <c r="Q2683" s="3">
        <f t="shared" si="284"/>
        <v>720</v>
      </c>
      <c r="R2683" s="3" t="str">
        <f t="shared" si="285"/>
        <v>ITA-SG-36</v>
      </c>
      <c r="S2683" s="3" t="str">
        <f t="shared" si="286"/>
        <v>777</v>
      </c>
    </row>
    <row r="2684" spans="1:19" ht="12.75" customHeight="1" x14ac:dyDescent="0.3">
      <c r="A2684" s="2">
        <v>2689</v>
      </c>
      <c r="B2684" s="2" t="s">
        <v>1268</v>
      </c>
      <c r="C2684" s="8" t="s">
        <v>8</v>
      </c>
      <c r="D2684" s="2" t="s">
        <v>9</v>
      </c>
      <c r="F2684" s="2">
        <v>10</v>
      </c>
      <c r="G2684" s="3">
        <v>20</v>
      </c>
      <c r="H2684" s="3" t="str">
        <f>IF(E2684="","non terminato","terminato")</f>
        <v>non terminato</v>
      </c>
      <c r="J2684" s="2">
        <v>2689</v>
      </c>
      <c r="K2684" s="2" t="str">
        <f t="shared" si="280"/>
        <v>R1587545</v>
      </c>
      <c r="L2684" s="2" t="str">
        <f t="shared" si="281"/>
        <v>ITA</v>
      </c>
      <c r="M2684" s="2" t="str">
        <f t="shared" si="282"/>
        <v>SG</v>
      </c>
      <c r="N2684" s="2" t="str">
        <f t="shared" si="283"/>
        <v/>
      </c>
      <c r="O2684" s="2">
        <v>10</v>
      </c>
      <c r="P2684" s="3">
        <v>20</v>
      </c>
      <c r="Q2684" s="3">
        <f t="shared" si="284"/>
        <v>200</v>
      </c>
      <c r="R2684" s="3" t="str">
        <f t="shared" si="285"/>
        <v>ITA-SG-20</v>
      </c>
      <c r="S2684" s="3" t="str">
        <f t="shared" si="286"/>
        <v>587</v>
      </c>
    </row>
    <row r="2685" spans="1:19" ht="12.75" customHeight="1" x14ac:dyDescent="0.3">
      <c r="A2685" s="2">
        <v>2690</v>
      </c>
      <c r="B2685" s="2" t="s">
        <v>1268</v>
      </c>
      <c r="C2685" s="8" t="s">
        <v>8</v>
      </c>
      <c r="D2685" s="2" t="s">
        <v>9</v>
      </c>
      <c r="E2685" s="7" t="s">
        <v>10</v>
      </c>
      <c r="F2685" s="2">
        <v>0</v>
      </c>
      <c r="G2685" s="3">
        <v>25</v>
      </c>
      <c r="H2685" s="3" t="s">
        <v>10</v>
      </c>
      <c r="J2685" s="2">
        <v>2690</v>
      </c>
      <c r="K2685" s="2" t="str">
        <f t="shared" si="280"/>
        <v>R1587545</v>
      </c>
      <c r="L2685" s="2" t="str">
        <f t="shared" si="281"/>
        <v>ITA</v>
      </c>
      <c r="M2685" s="2" t="str">
        <f t="shared" si="282"/>
        <v>SG</v>
      </c>
      <c r="N2685" s="2" t="str">
        <f t="shared" si="283"/>
        <v>terminato</v>
      </c>
      <c r="O2685" s="2">
        <v>0</v>
      </c>
      <c r="P2685" s="3">
        <v>25</v>
      </c>
      <c r="Q2685" s="3" t="str">
        <f t="shared" si="284"/>
        <v/>
      </c>
      <c r="R2685" s="3" t="str">
        <f t="shared" si="285"/>
        <v>ITA-SG-25</v>
      </c>
      <c r="S2685" s="3" t="str">
        <f t="shared" si="286"/>
        <v>587</v>
      </c>
    </row>
    <row r="2686" spans="1:19" ht="12.75" customHeight="1" x14ac:dyDescent="0.3">
      <c r="A2686" s="2">
        <v>2691</v>
      </c>
      <c r="B2686" s="2" t="s">
        <v>1269</v>
      </c>
      <c r="C2686" s="8" t="s">
        <v>8</v>
      </c>
      <c r="D2686" s="2" t="s">
        <v>44</v>
      </c>
      <c r="F2686" s="2">
        <v>30</v>
      </c>
      <c r="G2686" s="3">
        <v>16</v>
      </c>
      <c r="H2686" s="3" t="str">
        <f>IF(E2686="","non terminato","terminato")</f>
        <v>non terminato</v>
      </c>
      <c r="J2686" s="2">
        <v>2691</v>
      </c>
      <c r="K2686" s="2" t="str">
        <f t="shared" si="280"/>
        <v>G3791803</v>
      </c>
      <c r="L2686" s="2" t="str">
        <f t="shared" si="281"/>
        <v>ITA</v>
      </c>
      <c r="M2686" s="2" t="str">
        <f t="shared" si="282"/>
        <v>zan pin SPA</v>
      </c>
      <c r="N2686" s="2" t="str">
        <f t="shared" si="283"/>
        <v/>
      </c>
      <c r="O2686" s="2">
        <v>30</v>
      </c>
      <c r="P2686" s="3">
        <v>16</v>
      </c>
      <c r="Q2686" s="3">
        <f t="shared" si="284"/>
        <v>480</v>
      </c>
      <c r="R2686" s="3" t="str">
        <f t="shared" si="285"/>
        <v>ITA-zan pin SPA-16</v>
      </c>
      <c r="S2686" s="3" t="str">
        <f t="shared" si="286"/>
        <v>791</v>
      </c>
    </row>
    <row r="2687" spans="1:19" ht="12.75" customHeight="1" x14ac:dyDescent="0.3">
      <c r="A2687" s="2">
        <v>2692</v>
      </c>
      <c r="B2687" s="2" t="s">
        <v>1269</v>
      </c>
      <c r="C2687" s="8" t="s">
        <v>8</v>
      </c>
      <c r="D2687" s="2" t="s">
        <v>44</v>
      </c>
      <c r="F2687" s="2">
        <v>10</v>
      </c>
      <c r="G2687" s="3">
        <v>21</v>
      </c>
      <c r="H2687" s="3" t="str">
        <f>IF(E2687="","non terminato","terminato")</f>
        <v>non terminato</v>
      </c>
      <c r="J2687" s="2">
        <v>2692</v>
      </c>
      <c r="K2687" s="2" t="str">
        <f t="shared" si="280"/>
        <v>G3791803</v>
      </c>
      <c r="L2687" s="2" t="str">
        <f t="shared" si="281"/>
        <v>ITA</v>
      </c>
      <c r="M2687" s="2" t="str">
        <f t="shared" si="282"/>
        <v>zan pin SPA</v>
      </c>
      <c r="N2687" s="2" t="str">
        <f t="shared" si="283"/>
        <v/>
      </c>
      <c r="O2687" s="2">
        <v>10</v>
      </c>
      <c r="P2687" s="3">
        <v>21</v>
      </c>
      <c r="Q2687" s="3">
        <f t="shared" si="284"/>
        <v>210</v>
      </c>
      <c r="R2687" s="3" t="str">
        <f t="shared" si="285"/>
        <v>ITA-zan pin SPA-21</v>
      </c>
      <c r="S2687" s="3" t="str">
        <f t="shared" si="286"/>
        <v>791</v>
      </c>
    </row>
    <row r="2688" spans="1:19" ht="12.75" customHeight="1" x14ac:dyDescent="0.3">
      <c r="A2688" s="2">
        <v>2693</v>
      </c>
      <c r="B2688" s="2" t="s">
        <v>1269</v>
      </c>
      <c r="C2688" s="8" t="s">
        <v>8</v>
      </c>
      <c r="D2688" s="2" t="s">
        <v>44</v>
      </c>
      <c r="E2688" s="7" t="s">
        <v>10</v>
      </c>
      <c r="F2688" s="2">
        <v>0</v>
      </c>
      <c r="G2688" s="3">
        <v>17</v>
      </c>
      <c r="H2688" s="3" t="s">
        <v>10</v>
      </c>
      <c r="J2688" s="2">
        <v>2693</v>
      </c>
      <c r="K2688" s="2" t="str">
        <f t="shared" si="280"/>
        <v>G3791803</v>
      </c>
      <c r="L2688" s="2" t="str">
        <f t="shared" si="281"/>
        <v>ITA</v>
      </c>
      <c r="M2688" s="2" t="str">
        <f t="shared" si="282"/>
        <v>zan pin SPA</v>
      </c>
      <c r="N2688" s="2" t="str">
        <f t="shared" si="283"/>
        <v>terminato</v>
      </c>
      <c r="O2688" s="2">
        <v>0</v>
      </c>
      <c r="P2688" s="3">
        <v>17</v>
      </c>
      <c r="Q2688" s="3" t="str">
        <f t="shared" si="284"/>
        <v/>
      </c>
      <c r="R2688" s="3" t="str">
        <f t="shared" si="285"/>
        <v>ITA-zan pin SPA-17</v>
      </c>
      <c r="S2688" s="3" t="str">
        <f t="shared" si="286"/>
        <v>791</v>
      </c>
    </row>
    <row r="2689" spans="1:19" ht="12.75" customHeight="1" x14ac:dyDescent="0.3">
      <c r="A2689" s="2">
        <v>2694</v>
      </c>
      <c r="B2689" s="2" t="s">
        <v>1270</v>
      </c>
      <c r="C2689" s="8" t="s">
        <v>8</v>
      </c>
      <c r="D2689" s="2" t="s">
        <v>33</v>
      </c>
      <c r="E2689" s="7" t="s">
        <v>10</v>
      </c>
      <c r="F2689" s="2">
        <v>0</v>
      </c>
      <c r="G2689" s="3">
        <v>33</v>
      </c>
      <c r="H2689" s="3" t="s">
        <v>10</v>
      </c>
      <c r="J2689" s="2">
        <v>2694</v>
      </c>
      <c r="K2689" s="2" t="str">
        <f t="shared" si="280"/>
        <v>P0285911</v>
      </c>
      <c r="L2689" s="2" t="str">
        <f t="shared" si="281"/>
        <v>ITA</v>
      </c>
      <c r="M2689" s="2" t="str">
        <f t="shared" si="282"/>
        <v>zan VETRI</v>
      </c>
      <c r="N2689" s="2" t="str">
        <f t="shared" si="283"/>
        <v>terminato</v>
      </c>
      <c r="O2689" s="2">
        <v>0</v>
      </c>
      <c r="P2689" s="3">
        <v>33</v>
      </c>
      <c r="Q2689" s="3" t="str">
        <f t="shared" si="284"/>
        <v/>
      </c>
      <c r="R2689" s="3" t="str">
        <f t="shared" si="285"/>
        <v>ITA-zan VETRI-33</v>
      </c>
      <c r="S2689" s="3" t="str">
        <f t="shared" si="286"/>
        <v>285</v>
      </c>
    </row>
    <row r="2690" spans="1:19" ht="12.75" customHeight="1" x14ac:dyDescent="0.3">
      <c r="A2690" s="2">
        <v>2695</v>
      </c>
      <c r="B2690" s="2" t="s">
        <v>1271</v>
      </c>
      <c r="C2690" s="8" t="s">
        <v>8</v>
      </c>
      <c r="D2690" s="2" t="s">
        <v>94</v>
      </c>
      <c r="F2690" s="2">
        <v>30</v>
      </c>
      <c r="G2690" s="3">
        <v>40</v>
      </c>
      <c r="H2690" s="3" t="str">
        <f>IF(E2690="","non terminato","terminato")</f>
        <v>non terminato</v>
      </c>
      <c r="J2690" s="2">
        <v>2695</v>
      </c>
      <c r="K2690" s="2" t="str">
        <f t="shared" ref="K2690:K2753" si="287">TRIM(B2690)</f>
        <v>S3114511</v>
      </c>
      <c r="L2690" s="2" t="str">
        <f t="shared" ref="L2690:L2753" si="288">TRIM(C2690)</f>
        <v>ITA</v>
      </c>
      <c r="M2690" s="2" t="str">
        <f t="shared" ref="M2690:M2753" si="289">TRIM(D2690)</f>
        <v>zan SPA</v>
      </c>
      <c r="N2690" s="2" t="str">
        <f t="shared" ref="N2690:N2753" si="290">TRIM(E2690)</f>
        <v/>
      </c>
      <c r="O2690" s="2">
        <v>30</v>
      </c>
      <c r="P2690" s="3">
        <v>40</v>
      </c>
      <c r="Q2690" s="3">
        <f t="shared" si="284"/>
        <v>1200</v>
      </c>
      <c r="R2690" s="3" t="str">
        <f t="shared" si="285"/>
        <v>ITA-zan SPA-40</v>
      </c>
      <c r="S2690" s="3" t="str">
        <f t="shared" si="286"/>
        <v>114</v>
      </c>
    </row>
    <row r="2691" spans="1:19" ht="12.75" customHeight="1" x14ac:dyDescent="0.3">
      <c r="A2691" s="2">
        <v>2696</v>
      </c>
      <c r="B2691" s="2" t="s">
        <v>1271</v>
      </c>
      <c r="C2691" s="8" t="s">
        <v>8</v>
      </c>
      <c r="D2691" s="2" t="s">
        <v>94</v>
      </c>
      <c r="F2691" s="2">
        <v>10</v>
      </c>
      <c r="G2691" s="3">
        <v>37</v>
      </c>
      <c r="H2691" s="3" t="str">
        <f>IF(E2691="","non terminato","terminato")</f>
        <v>non terminato</v>
      </c>
      <c r="J2691" s="2">
        <v>2696</v>
      </c>
      <c r="K2691" s="2" t="str">
        <f t="shared" si="287"/>
        <v>S3114511</v>
      </c>
      <c r="L2691" s="2" t="str">
        <f t="shared" si="288"/>
        <v>ITA</v>
      </c>
      <c r="M2691" s="2" t="str">
        <f t="shared" si="289"/>
        <v>zan SPA</v>
      </c>
      <c r="N2691" s="2" t="str">
        <f t="shared" si="290"/>
        <v/>
      </c>
      <c r="O2691" s="2">
        <v>10</v>
      </c>
      <c r="P2691" s="3">
        <v>37</v>
      </c>
      <c r="Q2691" s="3">
        <f t="shared" ref="Q2691:Q2754" si="291">IF(F2691=0,"",F2691*G2691)</f>
        <v>370</v>
      </c>
      <c r="R2691" s="3" t="str">
        <f t="shared" ref="R2691:R2754" si="292">_xlfn.CONCAT(C2691,"-",D2691,"-",G2691)</f>
        <v>ITA-zan SPA-37</v>
      </c>
      <c r="S2691" s="3" t="str">
        <f t="shared" ref="S2691:S2754" si="293">MID(B2691,3,3)</f>
        <v>114</v>
      </c>
    </row>
    <row r="2692" spans="1:19" ht="12.75" customHeight="1" x14ac:dyDescent="0.3">
      <c r="A2692" s="2">
        <v>2697</v>
      </c>
      <c r="B2692" s="2" t="s">
        <v>1271</v>
      </c>
      <c r="C2692" s="8" t="s">
        <v>8</v>
      </c>
      <c r="D2692" s="2" t="s">
        <v>94</v>
      </c>
      <c r="E2692" s="7" t="s">
        <v>10</v>
      </c>
      <c r="F2692" s="2">
        <v>0</v>
      </c>
      <c r="G2692" s="3">
        <v>15</v>
      </c>
      <c r="H2692" s="3" t="s">
        <v>10</v>
      </c>
      <c r="J2692" s="2">
        <v>2697</v>
      </c>
      <c r="K2692" s="2" t="str">
        <f t="shared" si="287"/>
        <v>S3114511</v>
      </c>
      <c r="L2692" s="2" t="str">
        <f t="shared" si="288"/>
        <v>ITA</v>
      </c>
      <c r="M2692" s="2" t="str">
        <f t="shared" si="289"/>
        <v>zan SPA</v>
      </c>
      <c r="N2692" s="2" t="str">
        <f t="shared" si="290"/>
        <v>terminato</v>
      </c>
      <c r="O2692" s="2">
        <v>0</v>
      </c>
      <c r="P2692" s="3">
        <v>15</v>
      </c>
      <c r="Q2692" s="3" t="str">
        <f t="shared" si="291"/>
        <v/>
      </c>
      <c r="R2692" s="3" t="str">
        <f t="shared" si="292"/>
        <v>ITA-zan SPA-15</v>
      </c>
      <c r="S2692" s="3" t="str">
        <f t="shared" si="293"/>
        <v>114</v>
      </c>
    </row>
    <row r="2693" spans="1:19" ht="12.75" customHeight="1" x14ac:dyDescent="0.3">
      <c r="A2693" s="2">
        <v>2698</v>
      </c>
      <c r="B2693" s="2" t="s">
        <v>1271</v>
      </c>
      <c r="C2693" s="8" t="s">
        <v>8</v>
      </c>
      <c r="D2693" s="2" t="s">
        <v>94</v>
      </c>
      <c r="F2693" s="2">
        <v>20</v>
      </c>
      <c r="G2693" s="3">
        <v>19</v>
      </c>
      <c r="H2693" s="3" t="str">
        <f>IF(E2693="","non terminato","terminato")</f>
        <v>non terminato</v>
      </c>
      <c r="J2693" s="2">
        <v>2698</v>
      </c>
      <c r="K2693" s="2" t="str">
        <f t="shared" si="287"/>
        <v>S3114511</v>
      </c>
      <c r="L2693" s="2" t="str">
        <f t="shared" si="288"/>
        <v>ITA</v>
      </c>
      <c r="M2693" s="2" t="str">
        <f t="shared" si="289"/>
        <v>zan SPA</v>
      </c>
      <c r="N2693" s="2" t="str">
        <f t="shared" si="290"/>
        <v/>
      </c>
      <c r="O2693" s="2">
        <v>20</v>
      </c>
      <c r="P2693" s="3">
        <v>19</v>
      </c>
      <c r="Q2693" s="3">
        <f t="shared" si="291"/>
        <v>380</v>
      </c>
      <c r="R2693" s="3" t="str">
        <f t="shared" si="292"/>
        <v>ITA-zan SPA-19</v>
      </c>
      <c r="S2693" s="3" t="str">
        <f t="shared" si="293"/>
        <v>114</v>
      </c>
    </row>
    <row r="2694" spans="1:19" ht="12.75" customHeight="1" x14ac:dyDescent="0.3">
      <c r="A2694" s="2">
        <v>2699</v>
      </c>
      <c r="B2694" s="2" t="s">
        <v>1272</v>
      </c>
      <c r="C2694" s="8" t="s">
        <v>8</v>
      </c>
      <c r="D2694" s="2" t="s">
        <v>62</v>
      </c>
      <c r="E2694" s="7" t="s">
        <v>10</v>
      </c>
      <c r="F2694" s="2">
        <v>0</v>
      </c>
      <c r="G2694" s="3">
        <v>19</v>
      </c>
      <c r="H2694" s="3" t="s">
        <v>10</v>
      </c>
      <c r="J2694" s="2">
        <v>2699</v>
      </c>
      <c r="K2694" s="2" t="str">
        <f t="shared" si="287"/>
        <v>D5995032</v>
      </c>
      <c r="L2694" s="2" t="str">
        <f t="shared" si="288"/>
        <v>ITA</v>
      </c>
      <c r="M2694" s="2" t="str">
        <f t="shared" si="289"/>
        <v>zan PAM</v>
      </c>
      <c r="N2694" s="2" t="str">
        <f t="shared" si="290"/>
        <v>terminato</v>
      </c>
      <c r="O2694" s="2">
        <v>0</v>
      </c>
      <c r="P2694" s="3">
        <v>19</v>
      </c>
      <c r="Q2694" s="3" t="str">
        <f t="shared" si="291"/>
        <v/>
      </c>
      <c r="R2694" s="3" t="str">
        <f t="shared" si="292"/>
        <v>ITA-zan PAM-19</v>
      </c>
      <c r="S2694" s="3" t="str">
        <f t="shared" si="293"/>
        <v>995</v>
      </c>
    </row>
    <row r="2695" spans="1:19" ht="12.75" customHeight="1" x14ac:dyDescent="0.3">
      <c r="A2695" s="2">
        <v>2700</v>
      </c>
      <c r="B2695" s="2" t="s">
        <v>1272</v>
      </c>
      <c r="C2695" s="8" t="s">
        <v>8</v>
      </c>
      <c r="D2695" s="2" t="s">
        <v>62</v>
      </c>
      <c r="F2695" s="2">
        <v>10</v>
      </c>
      <c r="G2695" s="3">
        <v>33</v>
      </c>
      <c r="H2695" s="3" t="str">
        <f>IF(E2695="","non terminato","terminato")</f>
        <v>non terminato</v>
      </c>
      <c r="J2695" s="2">
        <v>2700</v>
      </c>
      <c r="K2695" s="2" t="str">
        <f t="shared" si="287"/>
        <v>D5995032</v>
      </c>
      <c r="L2695" s="2" t="str">
        <f t="shared" si="288"/>
        <v>ITA</v>
      </c>
      <c r="M2695" s="2" t="str">
        <f t="shared" si="289"/>
        <v>zan PAM</v>
      </c>
      <c r="N2695" s="2" t="str">
        <f t="shared" si="290"/>
        <v/>
      </c>
      <c r="O2695" s="2">
        <v>10</v>
      </c>
      <c r="P2695" s="3">
        <v>33</v>
      </c>
      <c r="Q2695" s="3">
        <f t="shared" si="291"/>
        <v>330</v>
      </c>
      <c r="R2695" s="3" t="str">
        <f t="shared" si="292"/>
        <v>ITA-zan PAM-33</v>
      </c>
      <c r="S2695" s="3" t="str">
        <f t="shared" si="293"/>
        <v>995</v>
      </c>
    </row>
    <row r="2696" spans="1:19" ht="12.75" customHeight="1" x14ac:dyDescent="0.3">
      <c r="A2696" s="2">
        <v>2701</v>
      </c>
      <c r="B2696" s="2" t="s">
        <v>1272</v>
      </c>
      <c r="C2696" s="8" t="s">
        <v>8</v>
      </c>
      <c r="D2696" s="2" t="s">
        <v>62</v>
      </c>
      <c r="F2696" s="2">
        <v>30</v>
      </c>
      <c r="G2696" s="3">
        <v>11</v>
      </c>
      <c r="H2696" s="3" t="str">
        <f>IF(E2696="","non terminato","terminato")</f>
        <v>non terminato</v>
      </c>
      <c r="J2696" s="2">
        <v>2701</v>
      </c>
      <c r="K2696" s="2" t="str">
        <f t="shared" si="287"/>
        <v>D5995032</v>
      </c>
      <c r="L2696" s="2" t="str">
        <f t="shared" si="288"/>
        <v>ITA</v>
      </c>
      <c r="M2696" s="2" t="str">
        <f t="shared" si="289"/>
        <v>zan PAM</v>
      </c>
      <c r="N2696" s="2" t="str">
        <f t="shared" si="290"/>
        <v/>
      </c>
      <c r="O2696" s="2">
        <v>30</v>
      </c>
      <c r="P2696" s="3">
        <v>11</v>
      </c>
      <c r="Q2696" s="3">
        <f t="shared" si="291"/>
        <v>330</v>
      </c>
      <c r="R2696" s="3" t="str">
        <f t="shared" si="292"/>
        <v>ITA-zan PAM-11</v>
      </c>
      <c r="S2696" s="3" t="str">
        <f t="shared" si="293"/>
        <v>995</v>
      </c>
    </row>
    <row r="2697" spans="1:19" ht="12.75" customHeight="1" x14ac:dyDescent="0.3">
      <c r="A2697" s="2">
        <v>2702</v>
      </c>
      <c r="B2697" s="2" t="s">
        <v>1273</v>
      </c>
      <c r="C2697" s="2" t="s">
        <v>13</v>
      </c>
      <c r="D2697" s="2" t="s">
        <v>15</v>
      </c>
      <c r="F2697" s="2">
        <v>30</v>
      </c>
      <c r="G2697" s="3">
        <v>10</v>
      </c>
      <c r="H2697" s="3" t="str">
        <f>IF(E2697="","non terminato","terminato")</f>
        <v>non terminato</v>
      </c>
      <c r="J2697" s="2">
        <v>2702</v>
      </c>
      <c r="K2697" s="2" t="str">
        <f t="shared" si="287"/>
        <v>A4630197</v>
      </c>
      <c r="L2697" s="2" t="str">
        <f t="shared" si="288"/>
        <v>EGY</v>
      </c>
      <c r="M2697" s="2" t="str">
        <f t="shared" si="289"/>
        <v>EGYPTIAN SAE</v>
      </c>
      <c r="N2697" s="2" t="str">
        <f t="shared" si="290"/>
        <v/>
      </c>
      <c r="O2697" s="2">
        <v>30</v>
      </c>
      <c r="P2697" s="3">
        <v>10</v>
      </c>
      <c r="Q2697" s="3">
        <f t="shared" si="291"/>
        <v>300</v>
      </c>
      <c r="R2697" s="3" t="str">
        <f t="shared" si="292"/>
        <v>EGY-EGYPTIAN SAE-10</v>
      </c>
      <c r="S2697" s="3" t="str">
        <f t="shared" si="293"/>
        <v>630</v>
      </c>
    </row>
    <row r="2698" spans="1:19" ht="12.75" customHeight="1" x14ac:dyDescent="0.3">
      <c r="A2698" s="2">
        <v>2703</v>
      </c>
      <c r="B2698" s="2" t="s">
        <v>1273</v>
      </c>
      <c r="C2698" s="2" t="s">
        <v>13</v>
      </c>
      <c r="D2698" s="2" t="s">
        <v>15</v>
      </c>
      <c r="E2698" s="7" t="s">
        <v>10</v>
      </c>
      <c r="F2698" s="2">
        <v>0</v>
      </c>
      <c r="G2698" s="3">
        <v>33</v>
      </c>
      <c r="H2698" s="3" t="s">
        <v>10</v>
      </c>
      <c r="J2698" s="2">
        <v>2703</v>
      </c>
      <c r="K2698" s="2" t="str">
        <f t="shared" si="287"/>
        <v>A4630197</v>
      </c>
      <c r="L2698" s="2" t="str">
        <f t="shared" si="288"/>
        <v>EGY</v>
      </c>
      <c r="M2698" s="2" t="str">
        <f t="shared" si="289"/>
        <v>EGYPTIAN SAE</v>
      </c>
      <c r="N2698" s="2" t="str">
        <f t="shared" si="290"/>
        <v>terminato</v>
      </c>
      <c r="O2698" s="2">
        <v>0</v>
      </c>
      <c r="P2698" s="3">
        <v>33</v>
      </c>
      <c r="Q2698" s="3" t="str">
        <f t="shared" si="291"/>
        <v/>
      </c>
      <c r="R2698" s="3" t="str">
        <f t="shared" si="292"/>
        <v>EGY-EGYPTIAN SAE-33</v>
      </c>
      <c r="S2698" s="3" t="str">
        <f t="shared" si="293"/>
        <v>630</v>
      </c>
    </row>
    <row r="2699" spans="1:19" ht="12.75" customHeight="1" x14ac:dyDescent="0.3">
      <c r="A2699" s="2">
        <v>2704</v>
      </c>
      <c r="B2699" s="2" t="s">
        <v>1274</v>
      </c>
      <c r="C2699" s="2" t="s">
        <v>80</v>
      </c>
      <c r="D2699" s="2" t="s">
        <v>81</v>
      </c>
      <c r="F2699" s="2">
        <v>30</v>
      </c>
      <c r="G2699" s="3">
        <v>12</v>
      </c>
      <c r="H2699" s="3" t="str">
        <f>IF(E2699="","non terminato","terminato")</f>
        <v>non terminato</v>
      </c>
      <c r="J2699" s="2">
        <v>2704</v>
      </c>
      <c r="K2699" s="2" t="str">
        <f t="shared" si="287"/>
        <v>R2169169</v>
      </c>
      <c r="L2699" s="2" t="str">
        <f t="shared" si="288"/>
        <v>GRC</v>
      </c>
      <c r="M2699" s="2" t="str">
        <f t="shared" si="289"/>
        <v>zan ABEE</v>
      </c>
      <c r="N2699" s="2" t="str">
        <f t="shared" si="290"/>
        <v/>
      </c>
      <c r="O2699" s="2">
        <v>30</v>
      </c>
      <c r="P2699" s="3">
        <v>12</v>
      </c>
      <c r="Q2699" s="3">
        <f t="shared" si="291"/>
        <v>360</v>
      </c>
      <c r="R2699" s="3" t="str">
        <f t="shared" si="292"/>
        <v>GRC-zan ABEE-12</v>
      </c>
      <c r="S2699" s="3" t="str">
        <f t="shared" si="293"/>
        <v>169</v>
      </c>
    </row>
    <row r="2700" spans="1:19" ht="12.75" customHeight="1" x14ac:dyDescent="0.3">
      <c r="A2700" s="2">
        <v>2705</v>
      </c>
      <c r="B2700" s="2" t="s">
        <v>1274</v>
      </c>
      <c r="C2700" s="2" t="s">
        <v>80</v>
      </c>
      <c r="D2700" s="2" t="s">
        <v>81</v>
      </c>
      <c r="F2700" s="2">
        <v>10</v>
      </c>
      <c r="G2700" s="3">
        <v>40</v>
      </c>
      <c r="H2700" s="3" t="str">
        <f>IF(E2700="","non terminato","terminato")</f>
        <v>non terminato</v>
      </c>
      <c r="J2700" s="2">
        <v>2705</v>
      </c>
      <c r="K2700" s="2" t="str">
        <f t="shared" si="287"/>
        <v>R2169169</v>
      </c>
      <c r="L2700" s="2" t="str">
        <f t="shared" si="288"/>
        <v>GRC</v>
      </c>
      <c r="M2700" s="2" t="str">
        <f t="shared" si="289"/>
        <v>zan ABEE</v>
      </c>
      <c r="N2700" s="2" t="str">
        <f t="shared" si="290"/>
        <v/>
      </c>
      <c r="O2700" s="2">
        <v>10</v>
      </c>
      <c r="P2700" s="3">
        <v>40</v>
      </c>
      <c r="Q2700" s="3">
        <f t="shared" si="291"/>
        <v>400</v>
      </c>
      <c r="R2700" s="3" t="str">
        <f t="shared" si="292"/>
        <v>GRC-zan ABEE-40</v>
      </c>
      <c r="S2700" s="3" t="str">
        <f t="shared" si="293"/>
        <v>169</v>
      </c>
    </row>
    <row r="2701" spans="1:19" ht="12.75" customHeight="1" x14ac:dyDescent="0.3">
      <c r="A2701" s="2">
        <v>2706</v>
      </c>
      <c r="B2701" s="2" t="s">
        <v>1274</v>
      </c>
      <c r="C2701" s="2" t="s">
        <v>80</v>
      </c>
      <c r="D2701" s="2" t="s">
        <v>81</v>
      </c>
      <c r="E2701" s="7" t="s">
        <v>10</v>
      </c>
      <c r="F2701" s="2">
        <v>0</v>
      </c>
      <c r="G2701" s="3">
        <v>29</v>
      </c>
      <c r="H2701" s="3" t="s">
        <v>10</v>
      </c>
      <c r="J2701" s="2">
        <v>2706</v>
      </c>
      <c r="K2701" s="2" t="str">
        <f t="shared" si="287"/>
        <v>R2169169</v>
      </c>
      <c r="L2701" s="2" t="str">
        <f t="shared" si="288"/>
        <v>GRC</v>
      </c>
      <c r="M2701" s="2" t="str">
        <f t="shared" si="289"/>
        <v>zan ABEE</v>
      </c>
      <c r="N2701" s="2" t="str">
        <f t="shared" si="290"/>
        <v>terminato</v>
      </c>
      <c r="O2701" s="2">
        <v>0</v>
      </c>
      <c r="P2701" s="3">
        <v>29</v>
      </c>
      <c r="Q2701" s="3" t="str">
        <f t="shared" si="291"/>
        <v/>
      </c>
      <c r="R2701" s="3" t="str">
        <f t="shared" si="292"/>
        <v>GRC-zan ABEE-29</v>
      </c>
      <c r="S2701" s="3" t="str">
        <f t="shared" si="293"/>
        <v>169</v>
      </c>
    </row>
    <row r="2702" spans="1:19" ht="12.75" customHeight="1" x14ac:dyDescent="0.3">
      <c r="A2702" s="2">
        <v>2707</v>
      </c>
      <c r="B2702" s="2" t="s">
        <v>1275</v>
      </c>
      <c r="C2702" s="8" t="s">
        <v>8</v>
      </c>
      <c r="D2702" s="2" t="s">
        <v>9</v>
      </c>
      <c r="E2702" s="7" t="s">
        <v>10</v>
      </c>
      <c r="F2702" s="2">
        <v>0</v>
      </c>
      <c r="G2702" s="3">
        <v>37</v>
      </c>
      <c r="H2702" s="3" t="s">
        <v>10</v>
      </c>
      <c r="J2702" s="2">
        <v>2707</v>
      </c>
      <c r="K2702" s="2" t="str">
        <f t="shared" si="287"/>
        <v>P6536523</v>
      </c>
      <c r="L2702" s="2" t="str">
        <f t="shared" si="288"/>
        <v>ITA</v>
      </c>
      <c r="M2702" s="2" t="str">
        <f t="shared" si="289"/>
        <v>SG</v>
      </c>
      <c r="N2702" s="2" t="str">
        <f t="shared" si="290"/>
        <v>terminato</v>
      </c>
      <c r="O2702" s="2">
        <v>0</v>
      </c>
      <c r="P2702" s="3">
        <v>37</v>
      </c>
      <c r="Q2702" s="3" t="str">
        <f t="shared" si="291"/>
        <v/>
      </c>
      <c r="R2702" s="3" t="str">
        <f t="shared" si="292"/>
        <v>ITA-SG-37</v>
      </c>
      <c r="S2702" s="3" t="str">
        <f t="shared" si="293"/>
        <v>536</v>
      </c>
    </row>
    <row r="2703" spans="1:19" ht="12.75" customHeight="1" x14ac:dyDescent="0.3">
      <c r="A2703" s="2">
        <v>2708</v>
      </c>
      <c r="B2703" s="2" t="s">
        <v>1275</v>
      </c>
      <c r="C2703" s="8" t="s">
        <v>8</v>
      </c>
      <c r="D2703" s="2" t="s">
        <v>9</v>
      </c>
      <c r="F2703" s="2">
        <v>30</v>
      </c>
      <c r="G2703" s="3">
        <v>29</v>
      </c>
      <c r="H2703" s="3" t="str">
        <f>IF(E2703="","non terminato","terminato")</f>
        <v>non terminato</v>
      </c>
      <c r="J2703" s="2">
        <v>2708</v>
      </c>
      <c r="K2703" s="2" t="str">
        <f t="shared" si="287"/>
        <v>P6536523</v>
      </c>
      <c r="L2703" s="2" t="str">
        <f t="shared" si="288"/>
        <v>ITA</v>
      </c>
      <c r="M2703" s="2" t="str">
        <f t="shared" si="289"/>
        <v>SG</v>
      </c>
      <c r="N2703" s="2" t="str">
        <f t="shared" si="290"/>
        <v/>
      </c>
      <c r="O2703" s="2">
        <v>30</v>
      </c>
      <c r="P2703" s="3">
        <v>29</v>
      </c>
      <c r="Q2703" s="3">
        <f t="shared" si="291"/>
        <v>870</v>
      </c>
      <c r="R2703" s="3" t="str">
        <f t="shared" si="292"/>
        <v>ITA-SG-29</v>
      </c>
      <c r="S2703" s="3" t="str">
        <f t="shared" si="293"/>
        <v>536</v>
      </c>
    </row>
    <row r="2704" spans="1:19" ht="12.75" customHeight="1" x14ac:dyDescent="0.3">
      <c r="A2704" s="2">
        <v>2709</v>
      </c>
      <c r="B2704" s="2" t="s">
        <v>1276</v>
      </c>
      <c r="C2704" s="8" t="s">
        <v>8</v>
      </c>
      <c r="D2704" s="2" t="s">
        <v>44</v>
      </c>
      <c r="E2704" s="7" t="s">
        <v>10</v>
      </c>
      <c r="F2704" s="2">
        <v>0</v>
      </c>
      <c r="G2704" s="3">
        <v>20</v>
      </c>
      <c r="H2704" s="3" t="s">
        <v>10</v>
      </c>
      <c r="J2704" s="2">
        <v>2709</v>
      </c>
      <c r="K2704" s="2" t="str">
        <f t="shared" si="287"/>
        <v>A0228002</v>
      </c>
      <c r="L2704" s="2" t="str">
        <f t="shared" si="288"/>
        <v>ITA</v>
      </c>
      <c r="M2704" s="2" t="str">
        <f t="shared" si="289"/>
        <v>zan pin SPA</v>
      </c>
      <c r="N2704" s="2" t="str">
        <f t="shared" si="290"/>
        <v>terminato</v>
      </c>
      <c r="O2704" s="2">
        <v>0</v>
      </c>
      <c r="P2704" s="3">
        <v>20</v>
      </c>
      <c r="Q2704" s="3" t="str">
        <f t="shared" si="291"/>
        <v/>
      </c>
      <c r="R2704" s="3" t="str">
        <f t="shared" si="292"/>
        <v>ITA-zan pin SPA-20</v>
      </c>
      <c r="S2704" s="3" t="str">
        <f t="shared" si="293"/>
        <v>228</v>
      </c>
    </row>
    <row r="2705" spans="1:19" ht="12.75" customHeight="1" x14ac:dyDescent="0.3">
      <c r="A2705" s="2">
        <v>2710</v>
      </c>
      <c r="B2705" s="2" t="s">
        <v>1277</v>
      </c>
      <c r="C2705" s="8" t="s">
        <v>8</v>
      </c>
      <c r="D2705" s="2" t="s">
        <v>9</v>
      </c>
      <c r="F2705" s="2">
        <v>10</v>
      </c>
      <c r="G2705" s="3">
        <v>13</v>
      </c>
      <c r="H2705" s="3" t="str">
        <f>IF(E2705="","non terminato","terminato")</f>
        <v>non terminato</v>
      </c>
      <c r="J2705" s="2">
        <v>2710</v>
      </c>
      <c r="K2705" s="2" t="str">
        <f t="shared" si="287"/>
        <v>A0224304</v>
      </c>
      <c r="L2705" s="2" t="str">
        <f t="shared" si="288"/>
        <v>ITA</v>
      </c>
      <c r="M2705" s="2" t="str">
        <f t="shared" si="289"/>
        <v>SG</v>
      </c>
      <c r="N2705" s="2" t="str">
        <f t="shared" si="290"/>
        <v/>
      </c>
      <c r="O2705" s="2">
        <v>10</v>
      </c>
      <c r="P2705" s="3">
        <v>13</v>
      </c>
      <c r="Q2705" s="3">
        <f t="shared" si="291"/>
        <v>130</v>
      </c>
      <c r="R2705" s="3" t="str">
        <f t="shared" si="292"/>
        <v>ITA-SG-13</v>
      </c>
      <c r="S2705" s="3" t="str">
        <f t="shared" si="293"/>
        <v>224</v>
      </c>
    </row>
    <row r="2706" spans="1:19" ht="12.75" customHeight="1" x14ac:dyDescent="0.3">
      <c r="A2706" s="2">
        <v>2711</v>
      </c>
      <c r="B2706" s="2" t="s">
        <v>1277</v>
      </c>
      <c r="C2706" s="8" t="s">
        <v>8</v>
      </c>
      <c r="D2706" s="2" t="s">
        <v>9</v>
      </c>
      <c r="E2706" s="7" t="s">
        <v>10</v>
      </c>
      <c r="F2706" s="2">
        <v>0</v>
      </c>
      <c r="G2706" s="3">
        <v>32</v>
      </c>
      <c r="H2706" s="3" t="s">
        <v>10</v>
      </c>
      <c r="J2706" s="2">
        <v>2711</v>
      </c>
      <c r="K2706" s="2" t="str">
        <f t="shared" si="287"/>
        <v>A0224304</v>
      </c>
      <c r="L2706" s="2" t="str">
        <f t="shared" si="288"/>
        <v>ITA</v>
      </c>
      <c r="M2706" s="2" t="str">
        <f t="shared" si="289"/>
        <v>SG</v>
      </c>
      <c r="N2706" s="2" t="str">
        <f t="shared" si="290"/>
        <v>terminato</v>
      </c>
      <c r="O2706" s="2">
        <v>0</v>
      </c>
      <c r="P2706" s="3">
        <v>32</v>
      </c>
      <c r="Q2706" s="3" t="str">
        <f t="shared" si="291"/>
        <v/>
      </c>
      <c r="R2706" s="3" t="str">
        <f t="shared" si="292"/>
        <v>ITA-SG-32</v>
      </c>
      <c r="S2706" s="3" t="str">
        <f t="shared" si="293"/>
        <v>224</v>
      </c>
    </row>
    <row r="2707" spans="1:19" ht="12.75" customHeight="1" x14ac:dyDescent="0.3">
      <c r="A2707" s="2">
        <v>2712</v>
      </c>
      <c r="B2707" s="2" t="s">
        <v>1277</v>
      </c>
      <c r="C2707" s="8" t="s">
        <v>8</v>
      </c>
      <c r="D2707" s="2" t="s">
        <v>9</v>
      </c>
      <c r="F2707" s="2">
        <v>30</v>
      </c>
      <c r="G2707" s="3">
        <v>27</v>
      </c>
      <c r="H2707" s="3" t="str">
        <f>IF(E2707="","non terminato","terminato")</f>
        <v>non terminato</v>
      </c>
      <c r="J2707" s="2">
        <v>2712</v>
      </c>
      <c r="K2707" s="2" t="str">
        <f t="shared" si="287"/>
        <v>A0224304</v>
      </c>
      <c r="L2707" s="2" t="str">
        <f t="shared" si="288"/>
        <v>ITA</v>
      </c>
      <c r="M2707" s="2" t="str">
        <f t="shared" si="289"/>
        <v>SG</v>
      </c>
      <c r="N2707" s="2" t="str">
        <f t="shared" si="290"/>
        <v/>
      </c>
      <c r="O2707" s="2">
        <v>30</v>
      </c>
      <c r="P2707" s="3">
        <v>27</v>
      </c>
      <c r="Q2707" s="3">
        <f t="shared" si="291"/>
        <v>810</v>
      </c>
      <c r="R2707" s="3" t="str">
        <f t="shared" si="292"/>
        <v>ITA-SG-27</v>
      </c>
      <c r="S2707" s="3" t="str">
        <f t="shared" si="293"/>
        <v>224</v>
      </c>
    </row>
    <row r="2708" spans="1:19" ht="12.75" customHeight="1" x14ac:dyDescent="0.3">
      <c r="A2708" s="2">
        <v>2713</v>
      </c>
      <c r="B2708" s="2" t="s">
        <v>1278</v>
      </c>
      <c r="C2708" s="8" t="s">
        <v>8</v>
      </c>
      <c r="D2708" s="2" t="s">
        <v>9</v>
      </c>
      <c r="E2708" s="7" t="s">
        <v>10</v>
      </c>
      <c r="F2708" s="2">
        <v>0</v>
      </c>
      <c r="G2708" s="3">
        <v>10</v>
      </c>
      <c r="H2708" s="3" t="s">
        <v>10</v>
      </c>
      <c r="J2708" s="2">
        <v>2713</v>
      </c>
      <c r="K2708" s="2" t="str">
        <f t="shared" si="287"/>
        <v>R5816643</v>
      </c>
      <c r="L2708" s="2" t="str">
        <f t="shared" si="288"/>
        <v>ITA</v>
      </c>
      <c r="M2708" s="2" t="str">
        <f t="shared" si="289"/>
        <v>SG</v>
      </c>
      <c r="N2708" s="2" t="str">
        <f t="shared" si="290"/>
        <v>terminato</v>
      </c>
      <c r="O2708" s="2">
        <v>0</v>
      </c>
      <c r="P2708" s="3">
        <v>10</v>
      </c>
      <c r="Q2708" s="3" t="str">
        <f t="shared" si="291"/>
        <v/>
      </c>
      <c r="R2708" s="3" t="str">
        <f t="shared" si="292"/>
        <v>ITA-SG-10</v>
      </c>
      <c r="S2708" s="3" t="str">
        <f t="shared" si="293"/>
        <v>816</v>
      </c>
    </row>
    <row r="2709" spans="1:19" ht="12.75" customHeight="1" x14ac:dyDescent="0.3">
      <c r="A2709" s="2">
        <v>2714</v>
      </c>
      <c r="B2709" s="2" t="s">
        <v>1278</v>
      </c>
      <c r="C2709" s="8" t="s">
        <v>8</v>
      </c>
      <c r="D2709" s="2" t="s">
        <v>9</v>
      </c>
      <c r="F2709" s="2">
        <v>10</v>
      </c>
      <c r="G2709" s="3">
        <v>29</v>
      </c>
      <c r="H2709" s="3" t="str">
        <f>IF(E2709="","non terminato","terminato")</f>
        <v>non terminato</v>
      </c>
      <c r="J2709" s="2">
        <v>2714</v>
      </c>
      <c r="K2709" s="2" t="str">
        <f t="shared" si="287"/>
        <v>R5816643</v>
      </c>
      <c r="L2709" s="2" t="str">
        <f t="shared" si="288"/>
        <v>ITA</v>
      </c>
      <c r="M2709" s="2" t="str">
        <f t="shared" si="289"/>
        <v>SG</v>
      </c>
      <c r="N2709" s="2" t="str">
        <f t="shared" si="290"/>
        <v/>
      </c>
      <c r="O2709" s="2">
        <v>10</v>
      </c>
      <c r="P2709" s="3">
        <v>29</v>
      </c>
      <c r="Q2709" s="3">
        <f t="shared" si="291"/>
        <v>290</v>
      </c>
      <c r="R2709" s="3" t="str">
        <f t="shared" si="292"/>
        <v>ITA-SG-29</v>
      </c>
      <c r="S2709" s="3" t="str">
        <f t="shared" si="293"/>
        <v>816</v>
      </c>
    </row>
    <row r="2710" spans="1:19" ht="12.75" customHeight="1" x14ac:dyDescent="0.3">
      <c r="A2710" s="2">
        <v>2715</v>
      </c>
      <c r="B2710" s="2" t="s">
        <v>1279</v>
      </c>
      <c r="C2710" s="8" t="s">
        <v>8</v>
      </c>
      <c r="D2710" s="2" t="s">
        <v>44</v>
      </c>
      <c r="F2710" s="2">
        <v>10</v>
      </c>
      <c r="G2710" s="3">
        <v>20</v>
      </c>
      <c r="H2710" s="3" t="str">
        <f>IF(E2710="","non terminato","terminato")</f>
        <v>non terminato</v>
      </c>
      <c r="J2710" s="2">
        <v>2715</v>
      </c>
      <c r="K2710" s="2" t="str">
        <f t="shared" si="287"/>
        <v>L9177432</v>
      </c>
      <c r="L2710" s="2" t="str">
        <f t="shared" si="288"/>
        <v>ITA</v>
      </c>
      <c r="M2710" s="2" t="str">
        <f t="shared" si="289"/>
        <v>zan pin SPA</v>
      </c>
      <c r="N2710" s="2" t="str">
        <f t="shared" si="290"/>
        <v/>
      </c>
      <c r="O2710" s="2">
        <v>10</v>
      </c>
      <c r="P2710" s="3">
        <v>20</v>
      </c>
      <c r="Q2710" s="3">
        <f t="shared" si="291"/>
        <v>200</v>
      </c>
      <c r="R2710" s="3" t="str">
        <f t="shared" si="292"/>
        <v>ITA-zan pin SPA-20</v>
      </c>
      <c r="S2710" s="3" t="str">
        <f t="shared" si="293"/>
        <v>177</v>
      </c>
    </row>
    <row r="2711" spans="1:19" ht="12.75" customHeight="1" x14ac:dyDescent="0.3">
      <c r="A2711" s="2">
        <v>2716</v>
      </c>
      <c r="B2711" s="2" t="s">
        <v>1279</v>
      </c>
      <c r="C2711" s="8" t="s">
        <v>8</v>
      </c>
      <c r="D2711" s="2" t="s">
        <v>44</v>
      </c>
      <c r="E2711" s="7" t="s">
        <v>10</v>
      </c>
      <c r="F2711" s="2">
        <v>0</v>
      </c>
      <c r="G2711" s="3">
        <v>31</v>
      </c>
      <c r="H2711" s="3" t="s">
        <v>10</v>
      </c>
      <c r="J2711" s="2">
        <v>2716</v>
      </c>
      <c r="K2711" s="2" t="str">
        <f t="shared" si="287"/>
        <v>L9177432</v>
      </c>
      <c r="L2711" s="2" t="str">
        <f t="shared" si="288"/>
        <v>ITA</v>
      </c>
      <c r="M2711" s="2" t="str">
        <f t="shared" si="289"/>
        <v>zan pin SPA</v>
      </c>
      <c r="N2711" s="2" t="str">
        <f t="shared" si="290"/>
        <v>terminato</v>
      </c>
      <c r="O2711" s="2">
        <v>0</v>
      </c>
      <c r="P2711" s="3">
        <v>31</v>
      </c>
      <c r="Q2711" s="3" t="str">
        <f t="shared" si="291"/>
        <v/>
      </c>
      <c r="R2711" s="3" t="str">
        <f t="shared" si="292"/>
        <v>ITA-zan pin SPA-31</v>
      </c>
      <c r="S2711" s="3" t="str">
        <f t="shared" si="293"/>
        <v>177</v>
      </c>
    </row>
    <row r="2712" spans="1:19" ht="12.75" customHeight="1" x14ac:dyDescent="0.3">
      <c r="A2712" s="2">
        <v>2717</v>
      </c>
      <c r="B2712" s="2" t="s">
        <v>1280</v>
      </c>
      <c r="C2712" s="8" t="s">
        <v>8</v>
      </c>
      <c r="D2712" s="2" t="s">
        <v>51</v>
      </c>
      <c r="F2712" s="2">
        <v>10</v>
      </c>
      <c r="G2712" s="3">
        <v>26</v>
      </c>
      <c r="H2712" s="3" t="str">
        <f>IF(E2712="","non terminato","terminato")</f>
        <v>non terminato</v>
      </c>
      <c r="J2712" s="2">
        <v>2717</v>
      </c>
      <c r="K2712" s="2" t="str">
        <f t="shared" si="287"/>
        <v>G5064937</v>
      </c>
      <c r="L2712" s="2" t="str">
        <f t="shared" si="288"/>
        <v>ITA</v>
      </c>
      <c r="M2712" s="2" t="str">
        <f t="shared" si="289"/>
        <v>zan S.R.L.</v>
      </c>
      <c r="N2712" s="2" t="str">
        <f t="shared" si="290"/>
        <v/>
      </c>
      <c r="O2712" s="2">
        <v>10</v>
      </c>
      <c r="P2712" s="3">
        <v>26</v>
      </c>
      <c r="Q2712" s="3">
        <f t="shared" si="291"/>
        <v>260</v>
      </c>
      <c r="R2712" s="3" t="str">
        <f t="shared" si="292"/>
        <v>ITA-zan S.R.L.-26</v>
      </c>
      <c r="S2712" s="3" t="str">
        <f t="shared" si="293"/>
        <v>064</v>
      </c>
    </row>
    <row r="2713" spans="1:19" ht="12.75" customHeight="1" x14ac:dyDescent="0.3">
      <c r="A2713" s="2">
        <v>2718</v>
      </c>
      <c r="B2713" s="2" t="s">
        <v>1280</v>
      </c>
      <c r="C2713" s="8" t="s">
        <v>8</v>
      </c>
      <c r="D2713" s="2" t="s">
        <v>51</v>
      </c>
      <c r="F2713" s="2">
        <v>30</v>
      </c>
      <c r="G2713" s="3">
        <v>33</v>
      </c>
      <c r="H2713" s="3" t="str">
        <f>IF(E2713="","non terminato","terminato")</f>
        <v>non terminato</v>
      </c>
      <c r="J2713" s="2">
        <v>2718</v>
      </c>
      <c r="K2713" s="2" t="str">
        <f t="shared" si="287"/>
        <v>G5064937</v>
      </c>
      <c r="L2713" s="2" t="str">
        <f t="shared" si="288"/>
        <v>ITA</v>
      </c>
      <c r="M2713" s="2" t="str">
        <f t="shared" si="289"/>
        <v>zan S.R.L.</v>
      </c>
      <c r="N2713" s="2" t="str">
        <f t="shared" si="290"/>
        <v/>
      </c>
      <c r="O2713" s="2">
        <v>30</v>
      </c>
      <c r="P2713" s="3">
        <v>33</v>
      </c>
      <c r="Q2713" s="3">
        <f t="shared" si="291"/>
        <v>990</v>
      </c>
      <c r="R2713" s="3" t="str">
        <f t="shared" si="292"/>
        <v>ITA-zan S.R.L.-33</v>
      </c>
      <c r="S2713" s="3" t="str">
        <f t="shared" si="293"/>
        <v>064</v>
      </c>
    </row>
    <row r="2714" spans="1:19" ht="12.75" customHeight="1" x14ac:dyDescent="0.3">
      <c r="A2714" s="2">
        <v>2719</v>
      </c>
      <c r="B2714" s="2" t="s">
        <v>1281</v>
      </c>
      <c r="C2714" s="8" t="s">
        <v>8</v>
      </c>
      <c r="D2714" s="2" t="s">
        <v>9</v>
      </c>
      <c r="E2714" s="7" t="s">
        <v>10</v>
      </c>
      <c r="F2714" s="2">
        <v>0</v>
      </c>
      <c r="G2714" s="3">
        <v>13</v>
      </c>
      <c r="H2714" s="3" t="s">
        <v>10</v>
      </c>
      <c r="J2714" s="2">
        <v>2719</v>
      </c>
      <c r="K2714" s="2" t="str">
        <f t="shared" si="287"/>
        <v>L0324772</v>
      </c>
      <c r="L2714" s="2" t="str">
        <f t="shared" si="288"/>
        <v>ITA</v>
      </c>
      <c r="M2714" s="2" t="str">
        <f t="shared" si="289"/>
        <v>SG</v>
      </c>
      <c r="N2714" s="2" t="str">
        <f t="shared" si="290"/>
        <v>terminato</v>
      </c>
      <c r="O2714" s="2">
        <v>0</v>
      </c>
      <c r="P2714" s="3">
        <v>13</v>
      </c>
      <c r="Q2714" s="3" t="str">
        <f t="shared" si="291"/>
        <v/>
      </c>
      <c r="R2714" s="3" t="str">
        <f t="shared" si="292"/>
        <v>ITA-SG-13</v>
      </c>
      <c r="S2714" s="3" t="str">
        <f t="shared" si="293"/>
        <v>324</v>
      </c>
    </row>
    <row r="2715" spans="1:19" ht="12.75" customHeight="1" x14ac:dyDescent="0.3">
      <c r="A2715" s="2">
        <v>2720</v>
      </c>
      <c r="B2715" s="2" t="s">
        <v>1282</v>
      </c>
      <c r="C2715" s="8" t="s">
        <v>8</v>
      </c>
      <c r="D2715" s="2" t="s">
        <v>62</v>
      </c>
      <c r="E2715" s="7" t="s">
        <v>10</v>
      </c>
      <c r="F2715" s="2">
        <v>0</v>
      </c>
      <c r="G2715" s="3">
        <v>24</v>
      </c>
      <c r="H2715" s="3" t="s">
        <v>10</v>
      </c>
      <c r="J2715" s="2">
        <v>2720</v>
      </c>
      <c r="K2715" s="2" t="str">
        <f t="shared" si="287"/>
        <v>C4604294</v>
      </c>
      <c r="L2715" s="2" t="str">
        <f t="shared" si="288"/>
        <v>ITA</v>
      </c>
      <c r="M2715" s="2" t="str">
        <f t="shared" si="289"/>
        <v>zan PAM</v>
      </c>
      <c r="N2715" s="2" t="str">
        <f t="shared" si="290"/>
        <v>terminato</v>
      </c>
      <c r="O2715" s="2">
        <v>0</v>
      </c>
      <c r="P2715" s="3">
        <v>24</v>
      </c>
      <c r="Q2715" s="3" t="str">
        <f t="shared" si="291"/>
        <v/>
      </c>
      <c r="R2715" s="3" t="str">
        <f t="shared" si="292"/>
        <v>ITA-zan PAM-24</v>
      </c>
      <c r="S2715" s="3" t="str">
        <f t="shared" si="293"/>
        <v>604</v>
      </c>
    </row>
    <row r="2716" spans="1:19" ht="12.75" customHeight="1" x14ac:dyDescent="0.3">
      <c r="A2716" s="2">
        <v>2721</v>
      </c>
      <c r="B2716" s="2" t="s">
        <v>1282</v>
      </c>
      <c r="C2716" s="8" t="s">
        <v>8</v>
      </c>
      <c r="D2716" s="2" t="s">
        <v>62</v>
      </c>
      <c r="F2716" s="2">
        <v>10</v>
      </c>
      <c r="G2716" s="3">
        <v>35</v>
      </c>
      <c r="H2716" s="3" t="str">
        <f>IF(E2716="","non terminato","terminato")</f>
        <v>non terminato</v>
      </c>
      <c r="J2716" s="2">
        <v>2721</v>
      </c>
      <c r="K2716" s="2" t="str">
        <f t="shared" si="287"/>
        <v>C4604294</v>
      </c>
      <c r="L2716" s="2" t="str">
        <f t="shared" si="288"/>
        <v>ITA</v>
      </c>
      <c r="M2716" s="2" t="str">
        <f t="shared" si="289"/>
        <v>zan PAM</v>
      </c>
      <c r="N2716" s="2" t="str">
        <f t="shared" si="290"/>
        <v/>
      </c>
      <c r="O2716" s="2">
        <v>10</v>
      </c>
      <c r="P2716" s="3">
        <v>35</v>
      </c>
      <c r="Q2716" s="3">
        <f t="shared" si="291"/>
        <v>350</v>
      </c>
      <c r="R2716" s="3" t="str">
        <f t="shared" si="292"/>
        <v>ITA-zan PAM-35</v>
      </c>
      <c r="S2716" s="3" t="str">
        <f t="shared" si="293"/>
        <v>604</v>
      </c>
    </row>
    <row r="2717" spans="1:19" ht="12.75" customHeight="1" x14ac:dyDescent="0.3">
      <c r="A2717" s="2">
        <v>2722</v>
      </c>
      <c r="B2717" s="2" t="s">
        <v>1282</v>
      </c>
      <c r="C2717" s="8" t="s">
        <v>8</v>
      </c>
      <c r="D2717" s="2" t="s">
        <v>62</v>
      </c>
      <c r="F2717" s="2">
        <v>30</v>
      </c>
      <c r="G2717" s="3">
        <v>19</v>
      </c>
      <c r="H2717" s="3" t="str">
        <f>IF(E2717="","non terminato","terminato")</f>
        <v>non terminato</v>
      </c>
      <c r="J2717" s="2">
        <v>2722</v>
      </c>
      <c r="K2717" s="2" t="str">
        <f t="shared" si="287"/>
        <v>C4604294</v>
      </c>
      <c r="L2717" s="2" t="str">
        <f t="shared" si="288"/>
        <v>ITA</v>
      </c>
      <c r="M2717" s="2" t="str">
        <f t="shared" si="289"/>
        <v>zan PAM</v>
      </c>
      <c r="N2717" s="2" t="str">
        <f t="shared" si="290"/>
        <v/>
      </c>
      <c r="O2717" s="2">
        <v>30</v>
      </c>
      <c r="P2717" s="3">
        <v>19</v>
      </c>
      <c r="Q2717" s="3">
        <f t="shared" si="291"/>
        <v>570</v>
      </c>
      <c r="R2717" s="3" t="str">
        <f t="shared" si="292"/>
        <v>ITA-zan PAM-19</v>
      </c>
      <c r="S2717" s="3" t="str">
        <f t="shared" si="293"/>
        <v>604</v>
      </c>
    </row>
    <row r="2718" spans="1:19" ht="12.75" customHeight="1" x14ac:dyDescent="0.3">
      <c r="A2718" s="2">
        <v>2723</v>
      </c>
      <c r="B2718" s="2" t="s">
        <v>1283</v>
      </c>
      <c r="C2718" s="8" t="s">
        <v>8</v>
      </c>
      <c r="D2718" s="2" t="s">
        <v>44</v>
      </c>
      <c r="E2718" s="7" t="s">
        <v>10</v>
      </c>
      <c r="F2718" s="2">
        <v>0</v>
      </c>
      <c r="G2718" s="3">
        <v>26</v>
      </c>
      <c r="H2718" s="3" t="s">
        <v>10</v>
      </c>
      <c r="J2718" s="2">
        <v>2723</v>
      </c>
      <c r="K2718" s="2" t="str">
        <f t="shared" si="287"/>
        <v>D4654079</v>
      </c>
      <c r="L2718" s="2" t="str">
        <f t="shared" si="288"/>
        <v>ITA</v>
      </c>
      <c r="M2718" s="2" t="str">
        <f t="shared" si="289"/>
        <v>zan pin SPA</v>
      </c>
      <c r="N2718" s="2" t="str">
        <f t="shared" si="290"/>
        <v>terminato</v>
      </c>
      <c r="O2718" s="2">
        <v>0</v>
      </c>
      <c r="P2718" s="3">
        <v>26</v>
      </c>
      <c r="Q2718" s="3" t="str">
        <f t="shared" si="291"/>
        <v/>
      </c>
      <c r="R2718" s="3" t="str">
        <f t="shared" si="292"/>
        <v>ITA-zan pin SPA-26</v>
      </c>
      <c r="S2718" s="3" t="str">
        <f t="shared" si="293"/>
        <v>654</v>
      </c>
    </row>
    <row r="2719" spans="1:19" ht="12.75" customHeight="1" x14ac:dyDescent="0.3">
      <c r="A2719" s="2">
        <v>2724</v>
      </c>
      <c r="B2719" s="2" t="s">
        <v>1284</v>
      </c>
      <c r="C2719" s="8" t="s">
        <v>8</v>
      </c>
      <c r="D2719" s="2" t="s">
        <v>9</v>
      </c>
      <c r="F2719" s="2">
        <v>10</v>
      </c>
      <c r="G2719" s="3">
        <v>36</v>
      </c>
      <c r="H2719" s="3" t="str">
        <f>IF(E2719="","non terminato","terminato")</f>
        <v>non terminato</v>
      </c>
      <c r="J2719" s="2">
        <v>2724</v>
      </c>
      <c r="K2719" s="2" t="str">
        <f t="shared" si="287"/>
        <v>M3633499</v>
      </c>
      <c r="L2719" s="2" t="str">
        <f t="shared" si="288"/>
        <v>ITA</v>
      </c>
      <c r="M2719" s="2" t="str">
        <f t="shared" si="289"/>
        <v>SG</v>
      </c>
      <c r="N2719" s="2" t="str">
        <f t="shared" si="290"/>
        <v/>
      </c>
      <c r="O2719" s="2">
        <v>10</v>
      </c>
      <c r="P2719" s="3">
        <v>36</v>
      </c>
      <c r="Q2719" s="3">
        <f t="shared" si="291"/>
        <v>360</v>
      </c>
      <c r="R2719" s="3" t="str">
        <f t="shared" si="292"/>
        <v>ITA-SG-36</v>
      </c>
      <c r="S2719" s="3" t="str">
        <f t="shared" si="293"/>
        <v>633</v>
      </c>
    </row>
    <row r="2720" spans="1:19" ht="12.75" customHeight="1" x14ac:dyDescent="0.3">
      <c r="A2720" s="2">
        <v>2725</v>
      </c>
      <c r="B2720" s="2" t="s">
        <v>1284</v>
      </c>
      <c r="C2720" s="8" t="s">
        <v>8</v>
      </c>
      <c r="D2720" s="2" t="s">
        <v>9</v>
      </c>
      <c r="E2720" s="7" t="s">
        <v>10</v>
      </c>
      <c r="F2720" s="2">
        <v>0</v>
      </c>
      <c r="G2720" s="3">
        <v>37</v>
      </c>
      <c r="H2720" s="3" t="s">
        <v>10</v>
      </c>
      <c r="J2720" s="2">
        <v>2725</v>
      </c>
      <c r="K2720" s="2" t="str">
        <f t="shared" si="287"/>
        <v>M3633499</v>
      </c>
      <c r="L2720" s="2" t="str">
        <f t="shared" si="288"/>
        <v>ITA</v>
      </c>
      <c r="M2720" s="2" t="str">
        <f t="shared" si="289"/>
        <v>SG</v>
      </c>
      <c r="N2720" s="2" t="str">
        <f t="shared" si="290"/>
        <v>terminato</v>
      </c>
      <c r="O2720" s="2">
        <v>0</v>
      </c>
      <c r="P2720" s="3">
        <v>37</v>
      </c>
      <c r="Q2720" s="3" t="str">
        <f t="shared" si="291"/>
        <v/>
      </c>
      <c r="R2720" s="3" t="str">
        <f t="shared" si="292"/>
        <v>ITA-SG-37</v>
      </c>
      <c r="S2720" s="3" t="str">
        <f t="shared" si="293"/>
        <v>633</v>
      </c>
    </row>
    <row r="2721" spans="1:19" ht="12.75" customHeight="1" x14ac:dyDescent="0.3">
      <c r="A2721" s="2">
        <v>2726</v>
      </c>
      <c r="B2721" s="2" t="s">
        <v>1285</v>
      </c>
      <c r="C2721" s="8" t="s">
        <v>8</v>
      </c>
      <c r="D2721" s="2" t="s">
        <v>9</v>
      </c>
      <c r="F2721" s="2">
        <v>10</v>
      </c>
      <c r="G2721" s="3">
        <v>11</v>
      </c>
      <c r="H2721" s="3" t="str">
        <f>IF(E2721="","non terminato","terminato")</f>
        <v>non terminato</v>
      </c>
      <c r="J2721" s="2">
        <v>2726</v>
      </c>
      <c r="K2721" s="2" t="str">
        <f t="shared" si="287"/>
        <v>L1341247</v>
      </c>
      <c r="L2721" s="2" t="str">
        <f t="shared" si="288"/>
        <v>ITA</v>
      </c>
      <c r="M2721" s="2" t="str">
        <f t="shared" si="289"/>
        <v>SG</v>
      </c>
      <c r="N2721" s="2" t="str">
        <f t="shared" si="290"/>
        <v/>
      </c>
      <c r="O2721" s="2">
        <v>10</v>
      </c>
      <c r="P2721" s="3">
        <v>11</v>
      </c>
      <c r="Q2721" s="3">
        <f t="shared" si="291"/>
        <v>110</v>
      </c>
      <c r="R2721" s="3" t="str">
        <f t="shared" si="292"/>
        <v>ITA-SG-11</v>
      </c>
      <c r="S2721" s="3" t="str">
        <f t="shared" si="293"/>
        <v>341</v>
      </c>
    </row>
    <row r="2722" spans="1:19" ht="12.75" customHeight="1" x14ac:dyDescent="0.3">
      <c r="A2722" s="2">
        <v>2727</v>
      </c>
      <c r="B2722" s="2" t="s">
        <v>1285</v>
      </c>
      <c r="C2722" s="8" t="s">
        <v>8</v>
      </c>
      <c r="D2722" s="2" t="s">
        <v>9</v>
      </c>
      <c r="E2722" s="7" t="s">
        <v>10</v>
      </c>
      <c r="F2722" s="2">
        <v>0</v>
      </c>
      <c r="G2722" s="3">
        <v>39</v>
      </c>
      <c r="H2722" s="3" t="s">
        <v>10</v>
      </c>
      <c r="J2722" s="2">
        <v>2727</v>
      </c>
      <c r="K2722" s="2" t="str">
        <f t="shared" si="287"/>
        <v>L1341247</v>
      </c>
      <c r="L2722" s="2" t="str">
        <f t="shared" si="288"/>
        <v>ITA</v>
      </c>
      <c r="M2722" s="2" t="str">
        <f t="shared" si="289"/>
        <v>SG</v>
      </c>
      <c r="N2722" s="2" t="str">
        <f t="shared" si="290"/>
        <v>terminato</v>
      </c>
      <c r="O2722" s="2">
        <v>0</v>
      </c>
      <c r="P2722" s="3">
        <v>39</v>
      </c>
      <c r="Q2722" s="3" t="str">
        <f t="shared" si="291"/>
        <v/>
      </c>
      <c r="R2722" s="3" t="str">
        <f t="shared" si="292"/>
        <v>ITA-SG-39</v>
      </c>
      <c r="S2722" s="3" t="str">
        <f t="shared" si="293"/>
        <v>341</v>
      </c>
    </row>
    <row r="2723" spans="1:19" ht="12.75" customHeight="1" x14ac:dyDescent="0.3">
      <c r="A2723" s="2">
        <v>2728</v>
      </c>
      <c r="B2723" s="2" t="s">
        <v>1286</v>
      </c>
      <c r="C2723" s="8" t="s">
        <v>8</v>
      </c>
      <c r="D2723" s="2" t="s">
        <v>94</v>
      </c>
      <c r="F2723" s="2">
        <v>30</v>
      </c>
      <c r="G2723" s="3">
        <v>14</v>
      </c>
      <c r="H2723" s="3" t="str">
        <f>IF(E2723="","non terminato","terminato")</f>
        <v>non terminato</v>
      </c>
      <c r="J2723" s="2">
        <v>2728</v>
      </c>
      <c r="K2723" s="2" t="str">
        <f t="shared" si="287"/>
        <v>C6456992</v>
      </c>
      <c r="L2723" s="2" t="str">
        <f t="shared" si="288"/>
        <v>ITA</v>
      </c>
      <c r="M2723" s="2" t="str">
        <f t="shared" si="289"/>
        <v>zan SPA</v>
      </c>
      <c r="N2723" s="2" t="str">
        <f t="shared" si="290"/>
        <v/>
      </c>
      <c r="O2723" s="2">
        <v>30</v>
      </c>
      <c r="P2723" s="3">
        <v>14</v>
      </c>
      <c r="Q2723" s="3">
        <f t="shared" si="291"/>
        <v>420</v>
      </c>
      <c r="R2723" s="3" t="str">
        <f t="shared" si="292"/>
        <v>ITA-zan SPA-14</v>
      </c>
      <c r="S2723" s="3" t="str">
        <f t="shared" si="293"/>
        <v>456</v>
      </c>
    </row>
    <row r="2724" spans="1:19" ht="12.75" customHeight="1" x14ac:dyDescent="0.3">
      <c r="A2724" s="2">
        <v>2729</v>
      </c>
      <c r="B2724" s="2" t="s">
        <v>1287</v>
      </c>
      <c r="C2724" s="8" t="s">
        <v>8</v>
      </c>
      <c r="D2724" s="2" t="s">
        <v>51</v>
      </c>
      <c r="E2724" s="7" t="s">
        <v>10</v>
      </c>
      <c r="F2724" s="2">
        <v>0</v>
      </c>
      <c r="G2724" s="3">
        <v>37</v>
      </c>
      <c r="H2724" s="3" t="s">
        <v>10</v>
      </c>
      <c r="J2724" s="2">
        <v>2729</v>
      </c>
      <c r="K2724" s="2" t="str">
        <f t="shared" si="287"/>
        <v>M4672668</v>
      </c>
      <c r="L2724" s="2" t="str">
        <f t="shared" si="288"/>
        <v>ITA</v>
      </c>
      <c r="M2724" s="2" t="str">
        <f t="shared" si="289"/>
        <v>zan S.R.L.</v>
      </c>
      <c r="N2724" s="2" t="str">
        <f t="shared" si="290"/>
        <v>terminato</v>
      </c>
      <c r="O2724" s="2">
        <v>0</v>
      </c>
      <c r="P2724" s="3">
        <v>37</v>
      </c>
      <c r="Q2724" s="3" t="str">
        <f t="shared" si="291"/>
        <v/>
      </c>
      <c r="R2724" s="3" t="str">
        <f t="shared" si="292"/>
        <v>ITA-zan S.R.L.-37</v>
      </c>
      <c r="S2724" s="3" t="str">
        <f t="shared" si="293"/>
        <v>672</v>
      </c>
    </row>
    <row r="2725" spans="1:19" ht="12.75" customHeight="1" x14ac:dyDescent="0.3">
      <c r="A2725" s="2">
        <v>2730</v>
      </c>
      <c r="B2725" s="2" t="s">
        <v>1287</v>
      </c>
      <c r="C2725" s="8" t="s">
        <v>8</v>
      </c>
      <c r="D2725" s="2" t="s">
        <v>51</v>
      </c>
      <c r="F2725" s="2">
        <v>30</v>
      </c>
      <c r="G2725" s="3">
        <v>24</v>
      </c>
      <c r="H2725" s="3" t="str">
        <f>IF(E2725="","non terminato","terminato")</f>
        <v>non terminato</v>
      </c>
      <c r="J2725" s="2">
        <v>2730</v>
      </c>
      <c r="K2725" s="2" t="str">
        <f t="shared" si="287"/>
        <v>M4672668</v>
      </c>
      <c r="L2725" s="2" t="str">
        <f t="shared" si="288"/>
        <v>ITA</v>
      </c>
      <c r="M2725" s="2" t="str">
        <f t="shared" si="289"/>
        <v>zan S.R.L.</v>
      </c>
      <c r="N2725" s="2" t="str">
        <f t="shared" si="290"/>
        <v/>
      </c>
      <c r="O2725" s="2">
        <v>30</v>
      </c>
      <c r="P2725" s="3">
        <v>24</v>
      </c>
      <c r="Q2725" s="3">
        <f t="shared" si="291"/>
        <v>720</v>
      </c>
      <c r="R2725" s="3" t="str">
        <f t="shared" si="292"/>
        <v>ITA-zan S.R.L.-24</v>
      </c>
      <c r="S2725" s="3" t="str">
        <f t="shared" si="293"/>
        <v>672</v>
      </c>
    </row>
    <row r="2726" spans="1:19" ht="12.75" customHeight="1" x14ac:dyDescent="0.3">
      <c r="A2726" s="2">
        <v>2731</v>
      </c>
      <c r="B2726" s="2" t="s">
        <v>1288</v>
      </c>
      <c r="C2726" s="8" t="s">
        <v>8</v>
      </c>
      <c r="D2726" s="2" t="s">
        <v>9</v>
      </c>
      <c r="F2726" s="2">
        <v>10</v>
      </c>
      <c r="G2726" s="3">
        <v>37</v>
      </c>
      <c r="H2726" s="3" t="str">
        <f>IF(E2726="","non terminato","terminato")</f>
        <v>non terminato</v>
      </c>
      <c r="J2726" s="2">
        <v>2731</v>
      </c>
      <c r="K2726" s="2" t="str">
        <f t="shared" si="287"/>
        <v>S1969675</v>
      </c>
      <c r="L2726" s="2" t="str">
        <f t="shared" si="288"/>
        <v>ITA</v>
      </c>
      <c r="M2726" s="2" t="str">
        <f t="shared" si="289"/>
        <v>SG</v>
      </c>
      <c r="N2726" s="2" t="str">
        <f t="shared" si="290"/>
        <v/>
      </c>
      <c r="O2726" s="2">
        <v>10</v>
      </c>
      <c r="P2726" s="3">
        <v>37</v>
      </c>
      <c r="Q2726" s="3">
        <f t="shared" si="291"/>
        <v>370</v>
      </c>
      <c r="R2726" s="3" t="str">
        <f t="shared" si="292"/>
        <v>ITA-SG-37</v>
      </c>
      <c r="S2726" s="3" t="str">
        <f t="shared" si="293"/>
        <v>969</v>
      </c>
    </row>
    <row r="2727" spans="1:19" ht="12.75" customHeight="1" x14ac:dyDescent="0.3">
      <c r="A2727" s="2">
        <v>2732</v>
      </c>
      <c r="B2727" s="2" t="s">
        <v>1288</v>
      </c>
      <c r="C2727" s="8" t="s">
        <v>8</v>
      </c>
      <c r="D2727" s="2" t="s">
        <v>9</v>
      </c>
      <c r="E2727" s="7" t="s">
        <v>10</v>
      </c>
      <c r="F2727" s="2">
        <v>0</v>
      </c>
      <c r="G2727" s="3">
        <v>26</v>
      </c>
      <c r="H2727" s="3" t="s">
        <v>10</v>
      </c>
      <c r="J2727" s="2">
        <v>2732</v>
      </c>
      <c r="K2727" s="2" t="str">
        <f t="shared" si="287"/>
        <v>S1969675</v>
      </c>
      <c r="L2727" s="2" t="str">
        <f t="shared" si="288"/>
        <v>ITA</v>
      </c>
      <c r="M2727" s="2" t="str">
        <f t="shared" si="289"/>
        <v>SG</v>
      </c>
      <c r="N2727" s="2" t="str">
        <f t="shared" si="290"/>
        <v>terminato</v>
      </c>
      <c r="O2727" s="2">
        <v>0</v>
      </c>
      <c r="P2727" s="3">
        <v>26</v>
      </c>
      <c r="Q2727" s="3" t="str">
        <f t="shared" si="291"/>
        <v/>
      </c>
      <c r="R2727" s="3" t="str">
        <f t="shared" si="292"/>
        <v>ITA-SG-26</v>
      </c>
      <c r="S2727" s="3" t="str">
        <f t="shared" si="293"/>
        <v>969</v>
      </c>
    </row>
    <row r="2728" spans="1:19" ht="12.75" customHeight="1" x14ac:dyDescent="0.3">
      <c r="A2728" s="2">
        <v>2733</v>
      </c>
      <c r="B2728" s="2" t="s">
        <v>1289</v>
      </c>
      <c r="C2728" s="8" t="s">
        <v>8</v>
      </c>
      <c r="D2728" s="2" t="s">
        <v>9</v>
      </c>
      <c r="F2728" s="2">
        <v>30</v>
      </c>
      <c r="G2728" s="3">
        <v>37</v>
      </c>
      <c r="H2728" s="3" t="str">
        <f>IF(E2728="","non terminato","terminato")</f>
        <v>non terminato</v>
      </c>
      <c r="J2728" s="2">
        <v>2733</v>
      </c>
      <c r="K2728" s="2" t="str">
        <f t="shared" si="287"/>
        <v>G9958062</v>
      </c>
      <c r="L2728" s="2" t="str">
        <f t="shared" si="288"/>
        <v>ITA</v>
      </c>
      <c r="M2728" s="2" t="str">
        <f t="shared" si="289"/>
        <v>SG</v>
      </c>
      <c r="N2728" s="2" t="str">
        <f t="shared" si="290"/>
        <v/>
      </c>
      <c r="O2728" s="2">
        <v>30</v>
      </c>
      <c r="P2728" s="3">
        <v>37</v>
      </c>
      <c r="Q2728" s="3">
        <f t="shared" si="291"/>
        <v>1110</v>
      </c>
      <c r="R2728" s="3" t="str">
        <f t="shared" si="292"/>
        <v>ITA-SG-37</v>
      </c>
      <c r="S2728" s="3" t="str">
        <f t="shared" si="293"/>
        <v>958</v>
      </c>
    </row>
    <row r="2729" spans="1:19" ht="12.75" customHeight="1" x14ac:dyDescent="0.3">
      <c r="A2729" s="2">
        <v>2734</v>
      </c>
      <c r="B2729" s="2" t="s">
        <v>1289</v>
      </c>
      <c r="C2729" s="8" t="s">
        <v>8</v>
      </c>
      <c r="D2729" s="2" t="s">
        <v>9</v>
      </c>
      <c r="E2729" s="7" t="s">
        <v>10</v>
      </c>
      <c r="F2729" s="2">
        <v>0</v>
      </c>
      <c r="G2729" s="3">
        <v>30</v>
      </c>
      <c r="H2729" s="3" t="s">
        <v>10</v>
      </c>
      <c r="J2729" s="2">
        <v>2734</v>
      </c>
      <c r="K2729" s="2" t="str">
        <f t="shared" si="287"/>
        <v>G9958062</v>
      </c>
      <c r="L2729" s="2" t="str">
        <f t="shared" si="288"/>
        <v>ITA</v>
      </c>
      <c r="M2729" s="2" t="str">
        <f t="shared" si="289"/>
        <v>SG</v>
      </c>
      <c r="N2729" s="2" t="str">
        <f t="shared" si="290"/>
        <v>terminato</v>
      </c>
      <c r="O2729" s="2">
        <v>0</v>
      </c>
      <c r="P2729" s="3">
        <v>30</v>
      </c>
      <c r="Q2729" s="3" t="str">
        <f t="shared" si="291"/>
        <v/>
      </c>
      <c r="R2729" s="3" t="str">
        <f t="shared" si="292"/>
        <v>ITA-SG-30</v>
      </c>
      <c r="S2729" s="3" t="str">
        <f t="shared" si="293"/>
        <v>958</v>
      </c>
    </row>
    <row r="2730" spans="1:19" ht="12.75" customHeight="1" x14ac:dyDescent="0.3">
      <c r="A2730" s="2">
        <v>2735</v>
      </c>
      <c r="B2730" s="2" t="s">
        <v>1289</v>
      </c>
      <c r="C2730" s="8" t="s">
        <v>8</v>
      </c>
      <c r="D2730" s="2" t="s">
        <v>9</v>
      </c>
      <c r="F2730" s="2">
        <v>10</v>
      </c>
      <c r="G2730" s="3">
        <v>11</v>
      </c>
      <c r="H2730" s="3" t="str">
        <f>IF(E2730="","non terminato","terminato")</f>
        <v>non terminato</v>
      </c>
      <c r="J2730" s="2">
        <v>2735</v>
      </c>
      <c r="K2730" s="2" t="str">
        <f t="shared" si="287"/>
        <v>G9958062</v>
      </c>
      <c r="L2730" s="2" t="str">
        <f t="shared" si="288"/>
        <v>ITA</v>
      </c>
      <c r="M2730" s="2" t="str">
        <f t="shared" si="289"/>
        <v>SG</v>
      </c>
      <c r="N2730" s="2" t="str">
        <f t="shared" si="290"/>
        <v/>
      </c>
      <c r="O2730" s="2">
        <v>10</v>
      </c>
      <c r="P2730" s="3">
        <v>11</v>
      </c>
      <c r="Q2730" s="3">
        <f t="shared" si="291"/>
        <v>110</v>
      </c>
      <c r="R2730" s="3" t="str">
        <f t="shared" si="292"/>
        <v>ITA-SG-11</v>
      </c>
      <c r="S2730" s="3" t="str">
        <f t="shared" si="293"/>
        <v>958</v>
      </c>
    </row>
    <row r="2731" spans="1:19" ht="12.75" customHeight="1" x14ac:dyDescent="0.3">
      <c r="A2731" s="2">
        <v>2736</v>
      </c>
      <c r="B2731" s="2" t="s">
        <v>1290</v>
      </c>
      <c r="C2731" s="8" t="s">
        <v>8</v>
      </c>
      <c r="D2731" s="2" t="s">
        <v>33</v>
      </c>
      <c r="F2731" s="2">
        <v>30</v>
      </c>
      <c r="G2731" s="3">
        <v>22</v>
      </c>
      <c r="H2731" s="3" t="str">
        <f>IF(E2731="","non terminato","terminato")</f>
        <v>non terminato</v>
      </c>
      <c r="J2731" s="2">
        <v>2736</v>
      </c>
      <c r="K2731" s="2" t="str">
        <f t="shared" si="287"/>
        <v>S8545189</v>
      </c>
      <c r="L2731" s="2" t="str">
        <f t="shared" si="288"/>
        <v>ITA</v>
      </c>
      <c r="M2731" s="2" t="str">
        <f t="shared" si="289"/>
        <v>zan VETRI</v>
      </c>
      <c r="N2731" s="2" t="str">
        <f t="shared" si="290"/>
        <v/>
      </c>
      <c r="O2731" s="2">
        <v>30</v>
      </c>
      <c r="P2731" s="3">
        <v>22</v>
      </c>
      <c r="Q2731" s="3">
        <f t="shared" si="291"/>
        <v>660</v>
      </c>
      <c r="R2731" s="3" t="str">
        <f t="shared" si="292"/>
        <v>ITA-zan VETRI-22</v>
      </c>
      <c r="S2731" s="3" t="str">
        <f t="shared" si="293"/>
        <v>545</v>
      </c>
    </row>
    <row r="2732" spans="1:19" ht="12.75" customHeight="1" x14ac:dyDescent="0.3">
      <c r="A2732" s="2">
        <v>2737</v>
      </c>
      <c r="B2732" s="2" t="s">
        <v>1290</v>
      </c>
      <c r="C2732" s="8" t="s">
        <v>8</v>
      </c>
      <c r="D2732" s="2" t="s">
        <v>33</v>
      </c>
      <c r="F2732" s="2">
        <v>20</v>
      </c>
      <c r="G2732" s="3">
        <v>21</v>
      </c>
      <c r="H2732" s="3" t="str">
        <f>IF(E2732="","non terminato","terminato")</f>
        <v>non terminato</v>
      </c>
      <c r="J2732" s="2">
        <v>2737</v>
      </c>
      <c r="K2732" s="2" t="str">
        <f t="shared" si="287"/>
        <v>S8545189</v>
      </c>
      <c r="L2732" s="2" t="str">
        <f t="shared" si="288"/>
        <v>ITA</v>
      </c>
      <c r="M2732" s="2" t="str">
        <f t="shared" si="289"/>
        <v>zan VETRI</v>
      </c>
      <c r="N2732" s="2" t="str">
        <f t="shared" si="290"/>
        <v/>
      </c>
      <c r="O2732" s="2">
        <v>20</v>
      </c>
      <c r="P2732" s="3">
        <v>21</v>
      </c>
      <c r="Q2732" s="3">
        <f t="shared" si="291"/>
        <v>420</v>
      </c>
      <c r="R2732" s="3" t="str">
        <f t="shared" si="292"/>
        <v>ITA-zan VETRI-21</v>
      </c>
      <c r="S2732" s="3" t="str">
        <f t="shared" si="293"/>
        <v>545</v>
      </c>
    </row>
    <row r="2733" spans="1:19" ht="12.75" customHeight="1" x14ac:dyDescent="0.3">
      <c r="A2733" s="2">
        <v>2738</v>
      </c>
      <c r="B2733" s="2" t="s">
        <v>1290</v>
      </c>
      <c r="C2733" s="8" t="s">
        <v>8</v>
      </c>
      <c r="D2733" s="2" t="s">
        <v>33</v>
      </c>
      <c r="E2733" s="7" t="s">
        <v>10</v>
      </c>
      <c r="F2733" s="2">
        <v>0</v>
      </c>
      <c r="G2733" s="3">
        <v>25</v>
      </c>
      <c r="H2733" s="3" t="s">
        <v>10</v>
      </c>
      <c r="J2733" s="2">
        <v>2738</v>
      </c>
      <c r="K2733" s="2" t="str">
        <f t="shared" si="287"/>
        <v>S8545189</v>
      </c>
      <c r="L2733" s="2" t="str">
        <f t="shared" si="288"/>
        <v>ITA</v>
      </c>
      <c r="M2733" s="2" t="str">
        <f t="shared" si="289"/>
        <v>zan VETRI</v>
      </c>
      <c r="N2733" s="2" t="str">
        <f t="shared" si="290"/>
        <v>terminato</v>
      </c>
      <c r="O2733" s="2">
        <v>0</v>
      </c>
      <c r="P2733" s="3">
        <v>25</v>
      </c>
      <c r="Q2733" s="3" t="str">
        <f t="shared" si="291"/>
        <v/>
      </c>
      <c r="R2733" s="3" t="str">
        <f t="shared" si="292"/>
        <v>ITA-zan VETRI-25</v>
      </c>
      <c r="S2733" s="3" t="str">
        <f t="shared" si="293"/>
        <v>545</v>
      </c>
    </row>
    <row r="2734" spans="1:19" ht="12.75" customHeight="1" x14ac:dyDescent="0.3">
      <c r="A2734" s="2">
        <v>2739</v>
      </c>
      <c r="B2734" s="2" t="s">
        <v>1291</v>
      </c>
      <c r="C2734" s="8" t="s">
        <v>8</v>
      </c>
      <c r="D2734" s="2" t="s">
        <v>44</v>
      </c>
      <c r="E2734" s="7" t="s">
        <v>10</v>
      </c>
      <c r="F2734" s="2">
        <v>0</v>
      </c>
      <c r="G2734" s="3">
        <v>19</v>
      </c>
      <c r="H2734" s="3" t="s">
        <v>10</v>
      </c>
      <c r="J2734" s="2">
        <v>2739</v>
      </c>
      <c r="K2734" s="2" t="str">
        <f t="shared" si="287"/>
        <v>M8304991</v>
      </c>
      <c r="L2734" s="2" t="str">
        <f t="shared" si="288"/>
        <v>ITA</v>
      </c>
      <c r="M2734" s="2" t="str">
        <f t="shared" si="289"/>
        <v>zan pin SPA</v>
      </c>
      <c r="N2734" s="2" t="str">
        <f t="shared" si="290"/>
        <v>terminato</v>
      </c>
      <c r="O2734" s="2">
        <v>0</v>
      </c>
      <c r="P2734" s="3">
        <v>19</v>
      </c>
      <c r="Q2734" s="3" t="str">
        <f t="shared" si="291"/>
        <v/>
      </c>
      <c r="R2734" s="3" t="str">
        <f t="shared" si="292"/>
        <v>ITA-zan pin SPA-19</v>
      </c>
      <c r="S2734" s="3" t="str">
        <f t="shared" si="293"/>
        <v>304</v>
      </c>
    </row>
    <row r="2735" spans="1:19" ht="12.75" customHeight="1" x14ac:dyDescent="0.3">
      <c r="A2735" s="2">
        <v>2740</v>
      </c>
      <c r="B2735" s="2" t="s">
        <v>1292</v>
      </c>
      <c r="C2735" s="8" t="s">
        <v>8</v>
      </c>
      <c r="D2735" s="2" t="s">
        <v>44</v>
      </c>
      <c r="E2735" s="7" t="s">
        <v>10</v>
      </c>
      <c r="F2735" s="2">
        <v>0</v>
      </c>
      <c r="G2735" s="3">
        <v>40</v>
      </c>
      <c r="H2735" s="3" t="s">
        <v>10</v>
      </c>
      <c r="J2735" s="2">
        <v>2740</v>
      </c>
      <c r="K2735" s="2" t="str">
        <f t="shared" si="287"/>
        <v>L0614782</v>
      </c>
      <c r="L2735" s="2" t="str">
        <f t="shared" si="288"/>
        <v>ITA</v>
      </c>
      <c r="M2735" s="2" t="str">
        <f t="shared" si="289"/>
        <v>zan pin SPA</v>
      </c>
      <c r="N2735" s="2" t="str">
        <f t="shared" si="290"/>
        <v>terminato</v>
      </c>
      <c r="O2735" s="2">
        <v>0</v>
      </c>
      <c r="P2735" s="3">
        <v>40</v>
      </c>
      <c r="Q2735" s="3" t="str">
        <f t="shared" si="291"/>
        <v/>
      </c>
      <c r="R2735" s="3" t="str">
        <f t="shared" si="292"/>
        <v>ITA-zan pin SPA-40</v>
      </c>
      <c r="S2735" s="3" t="str">
        <f t="shared" si="293"/>
        <v>614</v>
      </c>
    </row>
    <row r="2736" spans="1:19" ht="12.75" customHeight="1" x14ac:dyDescent="0.3">
      <c r="A2736" s="2">
        <v>2741</v>
      </c>
      <c r="B2736" s="2" t="s">
        <v>1293</v>
      </c>
      <c r="C2736" s="8" t="s">
        <v>8</v>
      </c>
      <c r="D2736" s="2" t="s">
        <v>91</v>
      </c>
      <c r="F2736" s="2">
        <v>10</v>
      </c>
      <c r="G2736" s="3">
        <v>22</v>
      </c>
      <c r="H2736" s="3" t="str">
        <f>IF(E2736="","non terminato","terminato")</f>
        <v>non terminato</v>
      </c>
      <c r="J2736" s="2">
        <v>2741</v>
      </c>
      <c r="K2736" s="2" t="str">
        <f t="shared" si="287"/>
        <v>E6862846</v>
      </c>
      <c r="L2736" s="2" t="str">
        <f t="shared" si="288"/>
        <v>ITA</v>
      </c>
      <c r="M2736" s="2" t="str">
        <f t="shared" si="289"/>
        <v>SG palla S.R.L.</v>
      </c>
      <c r="N2736" s="2" t="str">
        <f t="shared" si="290"/>
        <v/>
      </c>
      <c r="O2736" s="2">
        <v>10</v>
      </c>
      <c r="P2736" s="3">
        <v>22</v>
      </c>
      <c r="Q2736" s="3">
        <f t="shared" si="291"/>
        <v>220</v>
      </c>
      <c r="R2736" s="3" t="str">
        <f t="shared" si="292"/>
        <v>ITA-SG palla S.R.L.-22</v>
      </c>
      <c r="S2736" s="3" t="str">
        <f t="shared" si="293"/>
        <v>862</v>
      </c>
    </row>
    <row r="2737" spans="1:19" ht="12.75" customHeight="1" x14ac:dyDescent="0.3">
      <c r="A2737" s="2">
        <v>2742</v>
      </c>
      <c r="B2737" s="2" t="s">
        <v>1294</v>
      </c>
      <c r="C2737" s="8" t="s">
        <v>8</v>
      </c>
      <c r="D2737" s="2" t="s">
        <v>9</v>
      </c>
      <c r="E2737" s="7" t="s">
        <v>10</v>
      </c>
      <c r="F2737" s="2">
        <v>0</v>
      </c>
      <c r="G2737" s="3">
        <v>13</v>
      </c>
      <c r="H2737" s="3" t="s">
        <v>10</v>
      </c>
      <c r="J2737" s="2">
        <v>2742</v>
      </c>
      <c r="K2737" s="2" t="str">
        <f t="shared" si="287"/>
        <v>R6371251</v>
      </c>
      <c r="L2737" s="2" t="str">
        <f t="shared" si="288"/>
        <v>ITA</v>
      </c>
      <c r="M2737" s="2" t="str">
        <f t="shared" si="289"/>
        <v>SG</v>
      </c>
      <c r="N2737" s="2" t="str">
        <f t="shared" si="290"/>
        <v>terminato</v>
      </c>
      <c r="O2737" s="2">
        <v>0</v>
      </c>
      <c r="P2737" s="3">
        <v>13</v>
      </c>
      <c r="Q2737" s="3" t="str">
        <f t="shared" si="291"/>
        <v/>
      </c>
      <c r="R2737" s="3" t="str">
        <f t="shared" si="292"/>
        <v>ITA-SG-13</v>
      </c>
      <c r="S2737" s="3" t="str">
        <f t="shared" si="293"/>
        <v>371</v>
      </c>
    </row>
    <row r="2738" spans="1:19" ht="12.75" customHeight="1" x14ac:dyDescent="0.3">
      <c r="A2738" s="2">
        <v>2743</v>
      </c>
      <c r="B2738" s="2" t="s">
        <v>1294</v>
      </c>
      <c r="C2738" s="8" t="s">
        <v>8</v>
      </c>
      <c r="D2738" s="2" t="s">
        <v>9</v>
      </c>
      <c r="F2738" s="2">
        <v>10</v>
      </c>
      <c r="G2738" s="3">
        <v>15</v>
      </c>
      <c r="H2738" s="3" t="str">
        <f>IF(E2738="","non terminato","terminato")</f>
        <v>non terminato</v>
      </c>
      <c r="J2738" s="2">
        <v>2743</v>
      </c>
      <c r="K2738" s="2" t="str">
        <f t="shared" si="287"/>
        <v>R6371251</v>
      </c>
      <c r="L2738" s="2" t="str">
        <f t="shared" si="288"/>
        <v>ITA</v>
      </c>
      <c r="M2738" s="2" t="str">
        <f t="shared" si="289"/>
        <v>SG</v>
      </c>
      <c r="N2738" s="2" t="str">
        <f t="shared" si="290"/>
        <v/>
      </c>
      <c r="O2738" s="2">
        <v>10</v>
      </c>
      <c r="P2738" s="3">
        <v>15</v>
      </c>
      <c r="Q2738" s="3">
        <f t="shared" si="291"/>
        <v>150</v>
      </c>
      <c r="R2738" s="3" t="str">
        <f t="shared" si="292"/>
        <v>ITA-SG-15</v>
      </c>
      <c r="S2738" s="3" t="str">
        <f t="shared" si="293"/>
        <v>371</v>
      </c>
    </row>
    <row r="2739" spans="1:19" ht="12.75" customHeight="1" x14ac:dyDescent="0.3">
      <c r="A2739" s="2">
        <v>2744</v>
      </c>
      <c r="B2739" s="2" t="s">
        <v>1294</v>
      </c>
      <c r="C2739" s="8" t="s">
        <v>8</v>
      </c>
      <c r="D2739" s="2" t="s">
        <v>9</v>
      </c>
      <c r="F2739" s="2">
        <v>30</v>
      </c>
      <c r="G2739" s="3">
        <v>22</v>
      </c>
      <c r="H2739" s="3" t="str">
        <f>IF(E2739="","non terminato","terminato")</f>
        <v>non terminato</v>
      </c>
      <c r="J2739" s="2">
        <v>2744</v>
      </c>
      <c r="K2739" s="2" t="str">
        <f t="shared" si="287"/>
        <v>R6371251</v>
      </c>
      <c r="L2739" s="2" t="str">
        <f t="shared" si="288"/>
        <v>ITA</v>
      </c>
      <c r="M2739" s="2" t="str">
        <f t="shared" si="289"/>
        <v>SG</v>
      </c>
      <c r="N2739" s="2" t="str">
        <f t="shared" si="290"/>
        <v/>
      </c>
      <c r="O2739" s="2">
        <v>30</v>
      </c>
      <c r="P2739" s="3">
        <v>22</v>
      </c>
      <c r="Q2739" s="3">
        <f t="shared" si="291"/>
        <v>660</v>
      </c>
      <c r="R2739" s="3" t="str">
        <f t="shared" si="292"/>
        <v>ITA-SG-22</v>
      </c>
      <c r="S2739" s="3" t="str">
        <f t="shared" si="293"/>
        <v>371</v>
      </c>
    </row>
    <row r="2740" spans="1:19" ht="12.75" customHeight="1" x14ac:dyDescent="0.3">
      <c r="A2740" s="2">
        <v>2745</v>
      </c>
      <c r="B2740" s="2" t="s">
        <v>1295</v>
      </c>
      <c r="C2740" s="8" t="s">
        <v>8</v>
      </c>
      <c r="D2740" s="2" t="s">
        <v>9</v>
      </c>
      <c r="E2740" s="7" t="s">
        <v>10</v>
      </c>
      <c r="F2740" s="2">
        <v>0</v>
      </c>
      <c r="G2740" s="3">
        <v>32</v>
      </c>
      <c r="H2740" s="3" t="s">
        <v>10</v>
      </c>
      <c r="J2740" s="2">
        <v>2745</v>
      </c>
      <c r="K2740" s="2" t="str">
        <f t="shared" si="287"/>
        <v>F0200876</v>
      </c>
      <c r="L2740" s="2" t="str">
        <f t="shared" si="288"/>
        <v>ITA</v>
      </c>
      <c r="M2740" s="2" t="str">
        <f t="shared" si="289"/>
        <v>SG</v>
      </c>
      <c r="N2740" s="2" t="str">
        <f t="shared" si="290"/>
        <v>terminato</v>
      </c>
      <c r="O2740" s="2">
        <v>0</v>
      </c>
      <c r="P2740" s="3">
        <v>32</v>
      </c>
      <c r="Q2740" s="3" t="str">
        <f t="shared" si="291"/>
        <v/>
      </c>
      <c r="R2740" s="3" t="str">
        <f t="shared" si="292"/>
        <v>ITA-SG-32</v>
      </c>
      <c r="S2740" s="3" t="str">
        <f t="shared" si="293"/>
        <v>200</v>
      </c>
    </row>
    <row r="2741" spans="1:19" ht="12.75" customHeight="1" x14ac:dyDescent="0.3">
      <c r="A2741" s="2">
        <v>2746</v>
      </c>
      <c r="B2741" s="2" t="s">
        <v>1295</v>
      </c>
      <c r="C2741" s="8" t="s">
        <v>8</v>
      </c>
      <c r="D2741" s="2" t="s">
        <v>9</v>
      </c>
      <c r="F2741" s="2">
        <v>30</v>
      </c>
      <c r="G2741" s="3">
        <v>40</v>
      </c>
      <c r="H2741" s="3" t="str">
        <f>IF(E2741="","non terminato","terminato")</f>
        <v>non terminato</v>
      </c>
      <c r="J2741" s="2">
        <v>2746</v>
      </c>
      <c r="K2741" s="2" t="str">
        <f t="shared" si="287"/>
        <v>F0200876</v>
      </c>
      <c r="L2741" s="2" t="str">
        <f t="shared" si="288"/>
        <v>ITA</v>
      </c>
      <c r="M2741" s="2" t="str">
        <f t="shared" si="289"/>
        <v>SG</v>
      </c>
      <c r="N2741" s="2" t="str">
        <f t="shared" si="290"/>
        <v/>
      </c>
      <c r="O2741" s="2">
        <v>30</v>
      </c>
      <c r="P2741" s="3">
        <v>40</v>
      </c>
      <c r="Q2741" s="3">
        <f t="shared" si="291"/>
        <v>1200</v>
      </c>
      <c r="R2741" s="3" t="str">
        <f t="shared" si="292"/>
        <v>ITA-SG-40</v>
      </c>
      <c r="S2741" s="3" t="str">
        <f t="shared" si="293"/>
        <v>200</v>
      </c>
    </row>
    <row r="2742" spans="1:19" ht="12.75" customHeight="1" x14ac:dyDescent="0.3">
      <c r="A2742" s="2">
        <v>2747</v>
      </c>
      <c r="B2742" s="2" t="s">
        <v>1295</v>
      </c>
      <c r="C2742" s="8" t="s">
        <v>8</v>
      </c>
      <c r="D2742" s="2" t="s">
        <v>9</v>
      </c>
      <c r="F2742" s="2">
        <v>10</v>
      </c>
      <c r="G2742" s="3">
        <v>27</v>
      </c>
      <c r="H2742" s="3" t="str">
        <f>IF(E2742="","non terminato","terminato")</f>
        <v>non terminato</v>
      </c>
      <c r="J2742" s="2">
        <v>2747</v>
      </c>
      <c r="K2742" s="2" t="str">
        <f t="shared" si="287"/>
        <v>F0200876</v>
      </c>
      <c r="L2742" s="2" t="str">
        <f t="shared" si="288"/>
        <v>ITA</v>
      </c>
      <c r="M2742" s="2" t="str">
        <f t="shared" si="289"/>
        <v>SG</v>
      </c>
      <c r="N2742" s="2" t="str">
        <f t="shared" si="290"/>
        <v/>
      </c>
      <c r="O2742" s="2">
        <v>10</v>
      </c>
      <c r="P2742" s="3">
        <v>27</v>
      </c>
      <c r="Q2742" s="3">
        <f t="shared" si="291"/>
        <v>270</v>
      </c>
      <c r="R2742" s="3" t="str">
        <f t="shared" si="292"/>
        <v>ITA-SG-27</v>
      </c>
      <c r="S2742" s="3" t="str">
        <f t="shared" si="293"/>
        <v>200</v>
      </c>
    </row>
    <row r="2743" spans="1:19" ht="12.75" customHeight="1" x14ac:dyDescent="0.3">
      <c r="A2743" s="2">
        <v>2748</v>
      </c>
      <c r="B2743" s="2" t="s">
        <v>1296</v>
      </c>
      <c r="C2743" s="8" t="s">
        <v>8</v>
      </c>
      <c r="D2743" s="2" t="s">
        <v>33</v>
      </c>
      <c r="E2743" s="7" t="s">
        <v>10</v>
      </c>
      <c r="F2743" s="2">
        <v>0</v>
      </c>
      <c r="G2743" s="3">
        <v>34</v>
      </c>
      <c r="H2743" s="3" t="s">
        <v>10</v>
      </c>
      <c r="J2743" s="2">
        <v>2748</v>
      </c>
      <c r="K2743" s="2" t="str">
        <f t="shared" si="287"/>
        <v>D0817346</v>
      </c>
      <c r="L2743" s="2" t="str">
        <f t="shared" si="288"/>
        <v>ITA</v>
      </c>
      <c r="M2743" s="2" t="str">
        <f t="shared" si="289"/>
        <v>zan VETRI</v>
      </c>
      <c r="N2743" s="2" t="str">
        <f t="shared" si="290"/>
        <v>terminato</v>
      </c>
      <c r="O2743" s="2">
        <v>0</v>
      </c>
      <c r="P2743" s="3">
        <v>34</v>
      </c>
      <c r="Q2743" s="3" t="str">
        <f t="shared" si="291"/>
        <v/>
      </c>
      <c r="R2743" s="3" t="str">
        <f t="shared" si="292"/>
        <v>ITA-zan VETRI-34</v>
      </c>
      <c r="S2743" s="3" t="str">
        <f t="shared" si="293"/>
        <v>817</v>
      </c>
    </row>
    <row r="2744" spans="1:19" ht="12.75" customHeight="1" x14ac:dyDescent="0.3">
      <c r="A2744" s="2">
        <v>2749</v>
      </c>
      <c r="B2744" s="2" t="s">
        <v>1297</v>
      </c>
      <c r="C2744" s="8" t="s">
        <v>8</v>
      </c>
      <c r="D2744" s="2" t="s">
        <v>44</v>
      </c>
      <c r="F2744" s="2">
        <v>20</v>
      </c>
      <c r="G2744" s="3">
        <v>34</v>
      </c>
      <c r="H2744" s="3" t="str">
        <f>IF(E2744="","non terminato","terminato")</f>
        <v>non terminato</v>
      </c>
      <c r="J2744" s="2">
        <v>2749</v>
      </c>
      <c r="K2744" s="2" t="str">
        <f t="shared" si="287"/>
        <v>C9601068</v>
      </c>
      <c r="L2744" s="2" t="str">
        <f t="shared" si="288"/>
        <v>ITA</v>
      </c>
      <c r="M2744" s="2" t="str">
        <f t="shared" si="289"/>
        <v>zan pin SPA</v>
      </c>
      <c r="N2744" s="2" t="str">
        <f t="shared" si="290"/>
        <v/>
      </c>
      <c r="O2744" s="2">
        <v>20</v>
      </c>
      <c r="P2744" s="3">
        <v>34</v>
      </c>
      <c r="Q2744" s="3">
        <f t="shared" si="291"/>
        <v>680</v>
      </c>
      <c r="R2744" s="3" t="str">
        <f t="shared" si="292"/>
        <v>ITA-zan pin SPA-34</v>
      </c>
      <c r="S2744" s="3" t="str">
        <f t="shared" si="293"/>
        <v>601</v>
      </c>
    </row>
    <row r="2745" spans="1:19" ht="12.75" customHeight="1" x14ac:dyDescent="0.3">
      <c r="A2745" s="2">
        <v>2750</v>
      </c>
      <c r="B2745" s="2" t="s">
        <v>1297</v>
      </c>
      <c r="C2745" s="8" t="s">
        <v>8</v>
      </c>
      <c r="D2745" s="2" t="s">
        <v>44</v>
      </c>
      <c r="E2745" s="7" t="s">
        <v>10</v>
      </c>
      <c r="F2745" s="2">
        <v>0</v>
      </c>
      <c r="G2745" s="3">
        <v>25</v>
      </c>
      <c r="H2745" s="3" t="s">
        <v>10</v>
      </c>
      <c r="J2745" s="2">
        <v>2750</v>
      </c>
      <c r="K2745" s="2" t="str">
        <f t="shared" si="287"/>
        <v>C9601068</v>
      </c>
      <c r="L2745" s="2" t="str">
        <f t="shared" si="288"/>
        <v>ITA</v>
      </c>
      <c r="M2745" s="2" t="str">
        <f t="shared" si="289"/>
        <v>zan pin SPA</v>
      </c>
      <c r="N2745" s="2" t="str">
        <f t="shared" si="290"/>
        <v>terminato</v>
      </c>
      <c r="O2745" s="2">
        <v>0</v>
      </c>
      <c r="P2745" s="3">
        <v>25</v>
      </c>
      <c r="Q2745" s="3" t="str">
        <f t="shared" si="291"/>
        <v/>
      </c>
      <c r="R2745" s="3" t="str">
        <f t="shared" si="292"/>
        <v>ITA-zan pin SPA-25</v>
      </c>
      <c r="S2745" s="3" t="str">
        <f t="shared" si="293"/>
        <v>601</v>
      </c>
    </row>
    <row r="2746" spans="1:19" ht="12.75" customHeight="1" x14ac:dyDescent="0.3">
      <c r="A2746" s="2">
        <v>2751</v>
      </c>
      <c r="B2746" s="2" t="s">
        <v>1297</v>
      </c>
      <c r="C2746" s="8" t="s">
        <v>8</v>
      </c>
      <c r="D2746" s="2" t="s">
        <v>44</v>
      </c>
      <c r="F2746" s="2">
        <v>30</v>
      </c>
      <c r="G2746" s="3">
        <v>40</v>
      </c>
      <c r="H2746" s="3" t="str">
        <f>IF(E2746="","non terminato","terminato")</f>
        <v>non terminato</v>
      </c>
      <c r="J2746" s="2">
        <v>2751</v>
      </c>
      <c r="K2746" s="2" t="str">
        <f t="shared" si="287"/>
        <v>C9601068</v>
      </c>
      <c r="L2746" s="2" t="str">
        <f t="shared" si="288"/>
        <v>ITA</v>
      </c>
      <c r="M2746" s="2" t="str">
        <f t="shared" si="289"/>
        <v>zan pin SPA</v>
      </c>
      <c r="N2746" s="2" t="str">
        <f t="shared" si="290"/>
        <v/>
      </c>
      <c r="O2746" s="2">
        <v>30</v>
      </c>
      <c r="P2746" s="3">
        <v>40</v>
      </c>
      <c r="Q2746" s="3">
        <f t="shared" si="291"/>
        <v>1200</v>
      </c>
      <c r="R2746" s="3" t="str">
        <f t="shared" si="292"/>
        <v>ITA-zan pin SPA-40</v>
      </c>
      <c r="S2746" s="3" t="str">
        <f t="shared" si="293"/>
        <v>601</v>
      </c>
    </row>
    <row r="2747" spans="1:19" ht="12.75" customHeight="1" x14ac:dyDescent="0.3">
      <c r="A2747" s="2">
        <v>2752</v>
      </c>
      <c r="B2747" s="2" t="s">
        <v>1297</v>
      </c>
      <c r="C2747" s="8" t="s">
        <v>8</v>
      </c>
      <c r="D2747" s="2" t="s">
        <v>44</v>
      </c>
      <c r="F2747" s="2">
        <v>10</v>
      </c>
      <c r="G2747" s="3">
        <v>25</v>
      </c>
      <c r="H2747" s="3" t="str">
        <f>IF(E2747="","non terminato","terminato")</f>
        <v>non terminato</v>
      </c>
      <c r="J2747" s="2">
        <v>2752</v>
      </c>
      <c r="K2747" s="2" t="str">
        <f t="shared" si="287"/>
        <v>C9601068</v>
      </c>
      <c r="L2747" s="2" t="str">
        <f t="shared" si="288"/>
        <v>ITA</v>
      </c>
      <c r="M2747" s="2" t="str">
        <f t="shared" si="289"/>
        <v>zan pin SPA</v>
      </c>
      <c r="N2747" s="2" t="str">
        <f t="shared" si="290"/>
        <v/>
      </c>
      <c r="O2747" s="2">
        <v>10</v>
      </c>
      <c r="P2747" s="3">
        <v>25</v>
      </c>
      <c r="Q2747" s="3">
        <f t="shared" si="291"/>
        <v>250</v>
      </c>
      <c r="R2747" s="3" t="str">
        <f t="shared" si="292"/>
        <v>ITA-zan pin SPA-25</v>
      </c>
      <c r="S2747" s="3" t="str">
        <f t="shared" si="293"/>
        <v>601</v>
      </c>
    </row>
    <row r="2748" spans="1:19" ht="12.75" customHeight="1" x14ac:dyDescent="0.3">
      <c r="A2748" s="2">
        <v>2753</v>
      </c>
      <c r="B2748" s="2" t="s">
        <v>1298</v>
      </c>
      <c r="C2748" s="8" t="s">
        <v>8</v>
      </c>
      <c r="D2748" s="2" t="s">
        <v>9</v>
      </c>
      <c r="E2748" s="7" t="s">
        <v>10</v>
      </c>
      <c r="F2748" s="2">
        <v>0</v>
      </c>
      <c r="G2748" s="3">
        <v>36</v>
      </c>
      <c r="H2748" s="3" t="s">
        <v>10</v>
      </c>
      <c r="J2748" s="2">
        <v>2753</v>
      </c>
      <c r="K2748" s="2" t="str">
        <f t="shared" si="287"/>
        <v>A5784516</v>
      </c>
      <c r="L2748" s="2" t="str">
        <f t="shared" si="288"/>
        <v>ITA</v>
      </c>
      <c r="M2748" s="2" t="str">
        <f t="shared" si="289"/>
        <v>SG</v>
      </c>
      <c r="N2748" s="2" t="str">
        <f t="shared" si="290"/>
        <v>terminato</v>
      </c>
      <c r="O2748" s="2">
        <v>0</v>
      </c>
      <c r="P2748" s="3">
        <v>36</v>
      </c>
      <c r="Q2748" s="3" t="str">
        <f t="shared" si="291"/>
        <v/>
      </c>
      <c r="R2748" s="3" t="str">
        <f t="shared" si="292"/>
        <v>ITA-SG-36</v>
      </c>
      <c r="S2748" s="3" t="str">
        <f t="shared" si="293"/>
        <v>784</v>
      </c>
    </row>
    <row r="2749" spans="1:19" ht="12.75" customHeight="1" x14ac:dyDescent="0.3">
      <c r="A2749" s="2">
        <v>2754</v>
      </c>
      <c r="B2749" s="2" t="s">
        <v>1298</v>
      </c>
      <c r="C2749" s="8" t="s">
        <v>8</v>
      </c>
      <c r="D2749" s="2" t="s">
        <v>9</v>
      </c>
      <c r="F2749" s="2">
        <v>10</v>
      </c>
      <c r="G2749" s="3">
        <v>32</v>
      </c>
      <c r="H2749" s="3" t="str">
        <f>IF(E2749="","non terminato","terminato")</f>
        <v>non terminato</v>
      </c>
      <c r="J2749" s="2">
        <v>2754</v>
      </c>
      <c r="K2749" s="2" t="str">
        <f t="shared" si="287"/>
        <v>A5784516</v>
      </c>
      <c r="L2749" s="2" t="str">
        <f t="shared" si="288"/>
        <v>ITA</v>
      </c>
      <c r="M2749" s="2" t="str">
        <f t="shared" si="289"/>
        <v>SG</v>
      </c>
      <c r="N2749" s="2" t="str">
        <f t="shared" si="290"/>
        <v/>
      </c>
      <c r="O2749" s="2">
        <v>10</v>
      </c>
      <c r="P2749" s="3">
        <v>32</v>
      </c>
      <c r="Q2749" s="3">
        <f t="shared" si="291"/>
        <v>320</v>
      </c>
      <c r="R2749" s="3" t="str">
        <f t="shared" si="292"/>
        <v>ITA-SG-32</v>
      </c>
      <c r="S2749" s="3" t="str">
        <f t="shared" si="293"/>
        <v>784</v>
      </c>
    </row>
    <row r="2750" spans="1:19" ht="12.75" customHeight="1" x14ac:dyDescent="0.3">
      <c r="A2750" s="2">
        <v>2755</v>
      </c>
      <c r="B2750" s="2" t="s">
        <v>1299</v>
      </c>
      <c r="C2750" s="8" t="s">
        <v>8</v>
      </c>
      <c r="D2750" s="2" t="s">
        <v>9</v>
      </c>
      <c r="E2750" s="7" t="s">
        <v>10</v>
      </c>
      <c r="F2750" s="2">
        <v>0</v>
      </c>
      <c r="G2750" s="3">
        <v>23</v>
      </c>
      <c r="H2750" s="3" t="s">
        <v>10</v>
      </c>
      <c r="J2750" s="2">
        <v>2755</v>
      </c>
      <c r="K2750" s="2" t="str">
        <f t="shared" si="287"/>
        <v>L2532556</v>
      </c>
      <c r="L2750" s="2" t="str">
        <f t="shared" si="288"/>
        <v>ITA</v>
      </c>
      <c r="M2750" s="2" t="str">
        <f t="shared" si="289"/>
        <v>SG</v>
      </c>
      <c r="N2750" s="2" t="str">
        <f t="shared" si="290"/>
        <v>terminato</v>
      </c>
      <c r="O2750" s="2">
        <v>0</v>
      </c>
      <c r="P2750" s="3">
        <v>23</v>
      </c>
      <c r="Q2750" s="3" t="str">
        <f t="shared" si="291"/>
        <v/>
      </c>
      <c r="R2750" s="3" t="str">
        <f t="shared" si="292"/>
        <v>ITA-SG-23</v>
      </c>
      <c r="S2750" s="3" t="str">
        <f t="shared" si="293"/>
        <v>532</v>
      </c>
    </row>
    <row r="2751" spans="1:19" ht="12.75" customHeight="1" x14ac:dyDescent="0.3">
      <c r="A2751" s="2">
        <v>2756</v>
      </c>
      <c r="B2751" s="2" t="s">
        <v>1299</v>
      </c>
      <c r="C2751" s="8" t="s">
        <v>8</v>
      </c>
      <c r="D2751" s="2" t="s">
        <v>9</v>
      </c>
      <c r="F2751" s="2">
        <v>10</v>
      </c>
      <c r="G2751" s="3">
        <v>23</v>
      </c>
      <c r="H2751" s="3" t="str">
        <f>IF(E2751="","non terminato","terminato")</f>
        <v>non terminato</v>
      </c>
      <c r="J2751" s="2">
        <v>2756</v>
      </c>
      <c r="K2751" s="2" t="str">
        <f t="shared" si="287"/>
        <v>L2532556</v>
      </c>
      <c r="L2751" s="2" t="str">
        <f t="shared" si="288"/>
        <v>ITA</v>
      </c>
      <c r="M2751" s="2" t="str">
        <f t="shared" si="289"/>
        <v>SG</v>
      </c>
      <c r="N2751" s="2" t="str">
        <f t="shared" si="290"/>
        <v/>
      </c>
      <c r="O2751" s="2">
        <v>10</v>
      </c>
      <c r="P2751" s="3">
        <v>23</v>
      </c>
      <c r="Q2751" s="3">
        <f t="shared" si="291"/>
        <v>230</v>
      </c>
      <c r="R2751" s="3" t="str">
        <f t="shared" si="292"/>
        <v>ITA-SG-23</v>
      </c>
      <c r="S2751" s="3" t="str">
        <f t="shared" si="293"/>
        <v>532</v>
      </c>
    </row>
    <row r="2752" spans="1:19" ht="12.75" customHeight="1" x14ac:dyDescent="0.3">
      <c r="A2752" s="2">
        <v>2757</v>
      </c>
      <c r="B2752" s="2" t="s">
        <v>1300</v>
      </c>
      <c r="C2752" s="8" t="s">
        <v>8</v>
      </c>
      <c r="D2752" s="2" t="s">
        <v>72</v>
      </c>
      <c r="E2752" s="7" t="s">
        <v>10</v>
      </c>
      <c r="F2752" s="2">
        <v>0</v>
      </c>
      <c r="G2752" s="3">
        <v>12</v>
      </c>
      <c r="H2752" s="3" t="s">
        <v>10</v>
      </c>
      <c r="J2752" s="2">
        <v>2757</v>
      </c>
      <c r="K2752" s="2" t="str">
        <f t="shared" si="287"/>
        <v>S2204749</v>
      </c>
      <c r="L2752" s="2" t="str">
        <f t="shared" si="288"/>
        <v>ITA</v>
      </c>
      <c r="M2752" s="2" t="str">
        <f t="shared" si="289"/>
        <v>lollo SRL</v>
      </c>
      <c r="N2752" s="2" t="str">
        <f t="shared" si="290"/>
        <v>terminato</v>
      </c>
      <c r="O2752" s="2">
        <v>0</v>
      </c>
      <c r="P2752" s="3">
        <v>12</v>
      </c>
      <c r="Q2752" s="3" t="str">
        <f t="shared" si="291"/>
        <v/>
      </c>
      <c r="R2752" s="3" t="str">
        <f t="shared" si="292"/>
        <v>ITA-lollo SRL-12</v>
      </c>
      <c r="S2752" s="3" t="str">
        <f t="shared" si="293"/>
        <v>204</v>
      </c>
    </row>
    <row r="2753" spans="1:19" ht="12.75" customHeight="1" x14ac:dyDescent="0.3">
      <c r="A2753" s="2">
        <v>2758</v>
      </c>
      <c r="B2753" s="2" t="s">
        <v>1301</v>
      </c>
      <c r="C2753" s="8" t="s">
        <v>8</v>
      </c>
      <c r="D2753" s="2" t="s">
        <v>51</v>
      </c>
      <c r="F2753" s="2">
        <v>30</v>
      </c>
      <c r="G2753" s="3">
        <v>20</v>
      </c>
      <c r="H2753" s="3" t="str">
        <f>IF(E2753="","non terminato","terminato")</f>
        <v>non terminato</v>
      </c>
      <c r="J2753" s="2">
        <v>2758</v>
      </c>
      <c r="K2753" s="2" t="str">
        <f t="shared" si="287"/>
        <v>N2370615</v>
      </c>
      <c r="L2753" s="2" t="str">
        <f t="shared" si="288"/>
        <v>ITA</v>
      </c>
      <c r="M2753" s="2" t="str">
        <f t="shared" si="289"/>
        <v>zan S.R.L.</v>
      </c>
      <c r="N2753" s="2" t="str">
        <f t="shared" si="290"/>
        <v/>
      </c>
      <c r="O2753" s="2">
        <v>30</v>
      </c>
      <c r="P2753" s="3">
        <v>20</v>
      </c>
      <c r="Q2753" s="3">
        <f t="shared" si="291"/>
        <v>600</v>
      </c>
      <c r="R2753" s="3" t="str">
        <f t="shared" si="292"/>
        <v>ITA-zan S.R.L.-20</v>
      </c>
      <c r="S2753" s="3" t="str">
        <f t="shared" si="293"/>
        <v>370</v>
      </c>
    </row>
    <row r="2754" spans="1:19" ht="12.75" customHeight="1" x14ac:dyDescent="0.3">
      <c r="A2754" s="2">
        <v>2759</v>
      </c>
      <c r="B2754" s="2" t="s">
        <v>1301</v>
      </c>
      <c r="C2754" s="8" t="s">
        <v>8</v>
      </c>
      <c r="D2754" s="2" t="s">
        <v>51</v>
      </c>
      <c r="E2754" s="7" t="s">
        <v>10</v>
      </c>
      <c r="F2754" s="2">
        <v>0</v>
      </c>
      <c r="G2754" s="3">
        <v>15</v>
      </c>
      <c r="H2754" s="3" t="s">
        <v>10</v>
      </c>
      <c r="J2754" s="2">
        <v>2759</v>
      </c>
      <c r="K2754" s="2" t="str">
        <f t="shared" ref="K2754:K2817" si="294">TRIM(B2754)</f>
        <v>N2370615</v>
      </c>
      <c r="L2754" s="2" t="str">
        <f t="shared" ref="L2754:L2817" si="295">TRIM(C2754)</f>
        <v>ITA</v>
      </c>
      <c r="M2754" s="2" t="str">
        <f t="shared" ref="M2754:M2817" si="296">TRIM(D2754)</f>
        <v>zan S.R.L.</v>
      </c>
      <c r="N2754" s="2" t="str">
        <f t="shared" ref="N2754:N2817" si="297">TRIM(E2754)</f>
        <v>terminato</v>
      </c>
      <c r="O2754" s="2">
        <v>0</v>
      </c>
      <c r="P2754" s="3">
        <v>15</v>
      </c>
      <c r="Q2754" s="3" t="str">
        <f t="shared" si="291"/>
        <v/>
      </c>
      <c r="R2754" s="3" t="str">
        <f t="shared" si="292"/>
        <v>ITA-zan S.R.L.-15</v>
      </c>
      <c r="S2754" s="3" t="str">
        <f t="shared" si="293"/>
        <v>370</v>
      </c>
    </row>
    <row r="2755" spans="1:19" ht="12.75" customHeight="1" x14ac:dyDescent="0.3">
      <c r="A2755" s="2">
        <v>2760</v>
      </c>
      <c r="B2755" s="2" t="s">
        <v>1301</v>
      </c>
      <c r="C2755" s="8" t="s">
        <v>8</v>
      </c>
      <c r="D2755" s="2" t="s">
        <v>51</v>
      </c>
      <c r="F2755" s="2">
        <v>10</v>
      </c>
      <c r="G2755" s="3">
        <v>20</v>
      </c>
      <c r="H2755" s="3" t="str">
        <f>IF(E2755="","non terminato","terminato")</f>
        <v>non terminato</v>
      </c>
      <c r="J2755" s="2">
        <v>2760</v>
      </c>
      <c r="K2755" s="2" t="str">
        <f t="shared" si="294"/>
        <v>N2370615</v>
      </c>
      <c r="L2755" s="2" t="str">
        <f t="shared" si="295"/>
        <v>ITA</v>
      </c>
      <c r="M2755" s="2" t="str">
        <f t="shared" si="296"/>
        <v>zan S.R.L.</v>
      </c>
      <c r="N2755" s="2" t="str">
        <f t="shared" si="297"/>
        <v/>
      </c>
      <c r="O2755" s="2">
        <v>10</v>
      </c>
      <c r="P2755" s="3">
        <v>20</v>
      </c>
      <c r="Q2755" s="3">
        <f t="shared" ref="Q2755:Q2818" si="298">IF(F2755=0,"",F2755*G2755)</f>
        <v>200</v>
      </c>
      <c r="R2755" s="3" t="str">
        <f t="shared" ref="R2755:R2818" si="299">_xlfn.CONCAT(C2755,"-",D2755,"-",G2755)</f>
        <v>ITA-zan S.R.L.-20</v>
      </c>
      <c r="S2755" s="3" t="str">
        <f t="shared" ref="S2755:S2818" si="300">MID(B2755,3,3)</f>
        <v>370</v>
      </c>
    </row>
    <row r="2756" spans="1:19" ht="12.75" customHeight="1" x14ac:dyDescent="0.3">
      <c r="A2756" s="2">
        <v>2761</v>
      </c>
      <c r="B2756" s="2" t="s">
        <v>1301</v>
      </c>
      <c r="C2756" s="8" t="s">
        <v>8</v>
      </c>
      <c r="D2756" s="2" t="s">
        <v>51</v>
      </c>
      <c r="F2756" s="2">
        <v>20</v>
      </c>
      <c r="G2756" s="3">
        <v>10</v>
      </c>
      <c r="H2756" s="3" t="str">
        <f>IF(E2756="","non terminato","terminato")</f>
        <v>non terminato</v>
      </c>
      <c r="J2756" s="2">
        <v>2761</v>
      </c>
      <c r="K2756" s="2" t="str">
        <f t="shared" si="294"/>
        <v>N2370615</v>
      </c>
      <c r="L2756" s="2" t="str">
        <f t="shared" si="295"/>
        <v>ITA</v>
      </c>
      <c r="M2756" s="2" t="str">
        <f t="shared" si="296"/>
        <v>zan S.R.L.</v>
      </c>
      <c r="N2756" s="2" t="str">
        <f t="shared" si="297"/>
        <v/>
      </c>
      <c r="O2756" s="2">
        <v>20</v>
      </c>
      <c r="P2756" s="3">
        <v>10</v>
      </c>
      <c r="Q2756" s="3">
        <f t="shared" si="298"/>
        <v>200</v>
      </c>
      <c r="R2756" s="3" t="str">
        <f t="shared" si="299"/>
        <v>ITA-zan S.R.L.-10</v>
      </c>
      <c r="S2756" s="3" t="str">
        <f t="shared" si="300"/>
        <v>370</v>
      </c>
    </row>
    <row r="2757" spans="1:19" ht="12.75" customHeight="1" x14ac:dyDescent="0.3">
      <c r="A2757" s="2">
        <v>2762</v>
      </c>
      <c r="B2757" s="2" t="s">
        <v>1302</v>
      </c>
      <c r="C2757" s="8" t="s">
        <v>8</v>
      </c>
      <c r="D2757" s="2" t="s">
        <v>33</v>
      </c>
      <c r="E2757" s="7" t="s">
        <v>10</v>
      </c>
      <c r="F2757" s="2">
        <v>0</v>
      </c>
      <c r="G2757" s="3">
        <v>18</v>
      </c>
      <c r="H2757" s="3" t="s">
        <v>10</v>
      </c>
      <c r="J2757" s="2">
        <v>2762</v>
      </c>
      <c r="K2757" s="2" t="str">
        <f t="shared" si="294"/>
        <v>G2474586</v>
      </c>
      <c r="L2757" s="2" t="str">
        <f t="shared" si="295"/>
        <v>ITA</v>
      </c>
      <c r="M2757" s="2" t="str">
        <f t="shared" si="296"/>
        <v>zan VETRI</v>
      </c>
      <c r="N2757" s="2" t="str">
        <f t="shared" si="297"/>
        <v>terminato</v>
      </c>
      <c r="O2757" s="2">
        <v>0</v>
      </c>
      <c r="P2757" s="3">
        <v>18</v>
      </c>
      <c r="Q2757" s="3" t="str">
        <f t="shared" si="298"/>
        <v/>
      </c>
      <c r="R2757" s="3" t="str">
        <f t="shared" si="299"/>
        <v>ITA-zan VETRI-18</v>
      </c>
      <c r="S2757" s="3" t="str">
        <f t="shared" si="300"/>
        <v>474</v>
      </c>
    </row>
    <row r="2758" spans="1:19" ht="12.75" customHeight="1" x14ac:dyDescent="0.3">
      <c r="A2758" s="2">
        <v>2763</v>
      </c>
      <c r="B2758" s="2" t="s">
        <v>1302</v>
      </c>
      <c r="C2758" s="8" t="s">
        <v>8</v>
      </c>
      <c r="D2758" s="2" t="s">
        <v>33</v>
      </c>
      <c r="F2758" s="2">
        <v>10</v>
      </c>
      <c r="G2758" s="3">
        <v>20</v>
      </c>
      <c r="H2758" s="3" t="str">
        <f>IF(E2758="","non terminato","terminato")</f>
        <v>non terminato</v>
      </c>
      <c r="J2758" s="2">
        <v>2763</v>
      </c>
      <c r="K2758" s="2" t="str">
        <f t="shared" si="294"/>
        <v>G2474586</v>
      </c>
      <c r="L2758" s="2" t="str">
        <f t="shared" si="295"/>
        <v>ITA</v>
      </c>
      <c r="M2758" s="2" t="str">
        <f t="shared" si="296"/>
        <v>zan VETRI</v>
      </c>
      <c r="N2758" s="2" t="str">
        <f t="shared" si="297"/>
        <v/>
      </c>
      <c r="O2758" s="2">
        <v>10</v>
      </c>
      <c r="P2758" s="3">
        <v>20</v>
      </c>
      <c r="Q2758" s="3">
        <f t="shared" si="298"/>
        <v>200</v>
      </c>
      <c r="R2758" s="3" t="str">
        <f t="shared" si="299"/>
        <v>ITA-zan VETRI-20</v>
      </c>
      <c r="S2758" s="3" t="str">
        <f t="shared" si="300"/>
        <v>474</v>
      </c>
    </row>
    <row r="2759" spans="1:19" ht="12.75" customHeight="1" x14ac:dyDescent="0.3">
      <c r="A2759" s="2">
        <v>2764</v>
      </c>
      <c r="B2759" s="2" t="s">
        <v>1302</v>
      </c>
      <c r="C2759" s="8" t="s">
        <v>8</v>
      </c>
      <c r="D2759" s="2" t="s">
        <v>33</v>
      </c>
      <c r="F2759" s="2">
        <v>30</v>
      </c>
      <c r="G2759" s="3">
        <v>26</v>
      </c>
      <c r="H2759" s="3" t="str">
        <f>IF(E2759="","non terminato","terminato")</f>
        <v>non terminato</v>
      </c>
      <c r="J2759" s="2">
        <v>2764</v>
      </c>
      <c r="K2759" s="2" t="str">
        <f t="shared" si="294"/>
        <v>G2474586</v>
      </c>
      <c r="L2759" s="2" t="str">
        <f t="shared" si="295"/>
        <v>ITA</v>
      </c>
      <c r="M2759" s="2" t="str">
        <f t="shared" si="296"/>
        <v>zan VETRI</v>
      </c>
      <c r="N2759" s="2" t="str">
        <f t="shared" si="297"/>
        <v/>
      </c>
      <c r="O2759" s="2">
        <v>30</v>
      </c>
      <c r="P2759" s="3">
        <v>26</v>
      </c>
      <c r="Q2759" s="3">
        <f t="shared" si="298"/>
        <v>780</v>
      </c>
      <c r="R2759" s="3" t="str">
        <f t="shared" si="299"/>
        <v>ITA-zan VETRI-26</v>
      </c>
      <c r="S2759" s="3" t="str">
        <f t="shared" si="300"/>
        <v>474</v>
      </c>
    </row>
    <row r="2760" spans="1:19" ht="12.75" customHeight="1" x14ac:dyDescent="0.3">
      <c r="A2760" s="2">
        <v>2765</v>
      </c>
      <c r="B2760" s="2" t="s">
        <v>1303</v>
      </c>
      <c r="C2760" s="8" t="s">
        <v>8</v>
      </c>
      <c r="D2760" s="2" t="s">
        <v>51</v>
      </c>
      <c r="F2760" s="2">
        <v>10</v>
      </c>
      <c r="G2760" s="3">
        <v>33</v>
      </c>
      <c r="H2760" s="3" t="str">
        <f>IF(E2760="","non terminato","terminato")</f>
        <v>non terminato</v>
      </c>
      <c r="J2760" s="2">
        <v>2765</v>
      </c>
      <c r="K2760" s="2" t="str">
        <f t="shared" si="294"/>
        <v>M4083135</v>
      </c>
      <c r="L2760" s="2" t="str">
        <f t="shared" si="295"/>
        <v>ITA</v>
      </c>
      <c r="M2760" s="2" t="str">
        <f t="shared" si="296"/>
        <v>zan S.R.L.</v>
      </c>
      <c r="N2760" s="2" t="str">
        <f t="shared" si="297"/>
        <v/>
      </c>
      <c r="O2760" s="2">
        <v>10</v>
      </c>
      <c r="P2760" s="3">
        <v>33</v>
      </c>
      <c r="Q2760" s="3">
        <f t="shared" si="298"/>
        <v>330</v>
      </c>
      <c r="R2760" s="3" t="str">
        <f t="shared" si="299"/>
        <v>ITA-zan S.R.L.-33</v>
      </c>
      <c r="S2760" s="3" t="str">
        <f t="shared" si="300"/>
        <v>083</v>
      </c>
    </row>
    <row r="2761" spans="1:19" ht="12.75" customHeight="1" x14ac:dyDescent="0.3">
      <c r="A2761" s="2">
        <v>2766</v>
      </c>
      <c r="B2761" s="2" t="s">
        <v>1303</v>
      </c>
      <c r="C2761" s="8" t="s">
        <v>8</v>
      </c>
      <c r="D2761" s="2" t="s">
        <v>51</v>
      </c>
      <c r="F2761" s="2">
        <v>30</v>
      </c>
      <c r="G2761" s="3">
        <v>13</v>
      </c>
      <c r="H2761" s="3" t="str">
        <f>IF(E2761="","non terminato","terminato")</f>
        <v>non terminato</v>
      </c>
      <c r="J2761" s="2">
        <v>2766</v>
      </c>
      <c r="K2761" s="2" t="str">
        <f t="shared" si="294"/>
        <v>M4083135</v>
      </c>
      <c r="L2761" s="2" t="str">
        <f t="shared" si="295"/>
        <v>ITA</v>
      </c>
      <c r="M2761" s="2" t="str">
        <f t="shared" si="296"/>
        <v>zan S.R.L.</v>
      </c>
      <c r="N2761" s="2" t="str">
        <f t="shared" si="297"/>
        <v/>
      </c>
      <c r="O2761" s="2">
        <v>30</v>
      </c>
      <c r="P2761" s="3">
        <v>13</v>
      </c>
      <c r="Q2761" s="3">
        <f t="shared" si="298"/>
        <v>390</v>
      </c>
      <c r="R2761" s="3" t="str">
        <f t="shared" si="299"/>
        <v>ITA-zan S.R.L.-13</v>
      </c>
      <c r="S2761" s="3" t="str">
        <f t="shared" si="300"/>
        <v>083</v>
      </c>
    </row>
    <row r="2762" spans="1:19" ht="12.75" customHeight="1" x14ac:dyDescent="0.3">
      <c r="A2762" s="2">
        <v>2767</v>
      </c>
      <c r="B2762" s="2" t="s">
        <v>1303</v>
      </c>
      <c r="C2762" s="8" t="s">
        <v>8</v>
      </c>
      <c r="D2762" s="2" t="s">
        <v>51</v>
      </c>
      <c r="E2762" s="7" t="s">
        <v>10</v>
      </c>
      <c r="F2762" s="2">
        <v>0</v>
      </c>
      <c r="G2762" s="3">
        <v>40</v>
      </c>
      <c r="H2762" s="3" t="s">
        <v>10</v>
      </c>
      <c r="J2762" s="2">
        <v>2767</v>
      </c>
      <c r="K2762" s="2" t="str">
        <f t="shared" si="294"/>
        <v>M4083135</v>
      </c>
      <c r="L2762" s="2" t="str">
        <f t="shared" si="295"/>
        <v>ITA</v>
      </c>
      <c r="M2762" s="2" t="str">
        <f t="shared" si="296"/>
        <v>zan S.R.L.</v>
      </c>
      <c r="N2762" s="2" t="str">
        <f t="shared" si="297"/>
        <v>terminato</v>
      </c>
      <c r="O2762" s="2">
        <v>0</v>
      </c>
      <c r="P2762" s="3">
        <v>40</v>
      </c>
      <c r="Q2762" s="3" t="str">
        <f t="shared" si="298"/>
        <v/>
      </c>
      <c r="R2762" s="3" t="str">
        <f t="shared" si="299"/>
        <v>ITA-zan S.R.L.-40</v>
      </c>
      <c r="S2762" s="3" t="str">
        <f t="shared" si="300"/>
        <v>083</v>
      </c>
    </row>
    <row r="2763" spans="1:19" ht="12.75" customHeight="1" x14ac:dyDescent="0.3">
      <c r="A2763" s="2">
        <v>2768</v>
      </c>
      <c r="B2763" s="2" t="s">
        <v>1304</v>
      </c>
      <c r="C2763" s="8" t="s">
        <v>8</v>
      </c>
      <c r="D2763" s="2" t="s">
        <v>9</v>
      </c>
      <c r="F2763" s="2">
        <v>30</v>
      </c>
      <c r="G2763" s="3">
        <v>22</v>
      </c>
      <c r="H2763" s="3" t="str">
        <f>IF(E2763="","non terminato","terminato")</f>
        <v>non terminato</v>
      </c>
      <c r="J2763" s="2">
        <v>2768</v>
      </c>
      <c r="K2763" s="2" t="str">
        <f t="shared" si="294"/>
        <v>A4694986</v>
      </c>
      <c r="L2763" s="2" t="str">
        <f t="shared" si="295"/>
        <v>ITA</v>
      </c>
      <c r="M2763" s="2" t="str">
        <f t="shared" si="296"/>
        <v>SG</v>
      </c>
      <c r="N2763" s="2" t="str">
        <f t="shared" si="297"/>
        <v/>
      </c>
      <c r="O2763" s="2">
        <v>30</v>
      </c>
      <c r="P2763" s="3">
        <v>22</v>
      </c>
      <c r="Q2763" s="3">
        <f t="shared" si="298"/>
        <v>660</v>
      </c>
      <c r="R2763" s="3" t="str">
        <f t="shared" si="299"/>
        <v>ITA-SG-22</v>
      </c>
      <c r="S2763" s="3" t="str">
        <f t="shared" si="300"/>
        <v>694</v>
      </c>
    </row>
    <row r="2764" spans="1:19" ht="12.75" customHeight="1" x14ac:dyDescent="0.3">
      <c r="A2764" s="2">
        <v>2769</v>
      </c>
      <c r="B2764" s="2" t="s">
        <v>1304</v>
      </c>
      <c r="C2764" s="8" t="s">
        <v>8</v>
      </c>
      <c r="D2764" s="2" t="s">
        <v>9</v>
      </c>
      <c r="F2764" s="2">
        <v>10</v>
      </c>
      <c r="G2764" s="3">
        <v>40</v>
      </c>
      <c r="H2764" s="3" t="str">
        <f>IF(E2764="","non terminato","terminato")</f>
        <v>non terminato</v>
      </c>
      <c r="J2764" s="2">
        <v>2769</v>
      </c>
      <c r="K2764" s="2" t="str">
        <f t="shared" si="294"/>
        <v>A4694986</v>
      </c>
      <c r="L2764" s="2" t="str">
        <f t="shared" si="295"/>
        <v>ITA</v>
      </c>
      <c r="M2764" s="2" t="str">
        <f t="shared" si="296"/>
        <v>SG</v>
      </c>
      <c r="N2764" s="2" t="str">
        <f t="shared" si="297"/>
        <v/>
      </c>
      <c r="O2764" s="2">
        <v>10</v>
      </c>
      <c r="P2764" s="3">
        <v>40</v>
      </c>
      <c r="Q2764" s="3">
        <f t="shared" si="298"/>
        <v>400</v>
      </c>
      <c r="R2764" s="3" t="str">
        <f t="shared" si="299"/>
        <v>ITA-SG-40</v>
      </c>
      <c r="S2764" s="3" t="str">
        <f t="shared" si="300"/>
        <v>694</v>
      </c>
    </row>
    <row r="2765" spans="1:19" ht="12.75" customHeight="1" x14ac:dyDescent="0.3">
      <c r="A2765" s="2">
        <v>2770</v>
      </c>
      <c r="B2765" s="2" t="s">
        <v>1304</v>
      </c>
      <c r="C2765" s="8" t="s">
        <v>8</v>
      </c>
      <c r="D2765" s="2" t="s">
        <v>9</v>
      </c>
      <c r="E2765" s="7" t="s">
        <v>10</v>
      </c>
      <c r="F2765" s="2">
        <v>0</v>
      </c>
      <c r="G2765" s="3">
        <v>30</v>
      </c>
      <c r="H2765" s="3" t="s">
        <v>10</v>
      </c>
      <c r="J2765" s="2">
        <v>2770</v>
      </c>
      <c r="K2765" s="2" t="str">
        <f t="shared" si="294"/>
        <v>A4694986</v>
      </c>
      <c r="L2765" s="2" t="str">
        <f t="shared" si="295"/>
        <v>ITA</v>
      </c>
      <c r="M2765" s="2" t="str">
        <f t="shared" si="296"/>
        <v>SG</v>
      </c>
      <c r="N2765" s="2" t="str">
        <f t="shared" si="297"/>
        <v>terminato</v>
      </c>
      <c r="O2765" s="2">
        <v>0</v>
      </c>
      <c r="P2765" s="3">
        <v>30</v>
      </c>
      <c r="Q2765" s="3" t="str">
        <f t="shared" si="298"/>
        <v/>
      </c>
      <c r="R2765" s="3" t="str">
        <f t="shared" si="299"/>
        <v>ITA-SG-30</v>
      </c>
      <c r="S2765" s="3" t="str">
        <f t="shared" si="300"/>
        <v>694</v>
      </c>
    </row>
    <row r="2766" spans="1:19" ht="12.75" customHeight="1" x14ac:dyDescent="0.3">
      <c r="A2766" s="2">
        <v>2771</v>
      </c>
      <c r="B2766" s="2" t="s">
        <v>1305</v>
      </c>
      <c r="C2766" s="8" t="s">
        <v>8</v>
      </c>
      <c r="D2766" s="2" t="s">
        <v>44</v>
      </c>
      <c r="E2766" s="7" t="s">
        <v>10</v>
      </c>
      <c r="F2766" s="2">
        <v>0</v>
      </c>
      <c r="G2766" s="3">
        <v>39</v>
      </c>
      <c r="H2766" s="3" t="s">
        <v>10</v>
      </c>
      <c r="J2766" s="2">
        <v>2771</v>
      </c>
      <c r="K2766" s="2" t="str">
        <f t="shared" si="294"/>
        <v>S2374049</v>
      </c>
      <c r="L2766" s="2" t="str">
        <f t="shared" si="295"/>
        <v>ITA</v>
      </c>
      <c r="M2766" s="2" t="str">
        <f t="shared" si="296"/>
        <v>zan pin SPA</v>
      </c>
      <c r="N2766" s="2" t="str">
        <f t="shared" si="297"/>
        <v>terminato</v>
      </c>
      <c r="O2766" s="2">
        <v>0</v>
      </c>
      <c r="P2766" s="3">
        <v>39</v>
      </c>
      <c r="Q2766" s="3" t="str">
        <f t="shared" si="298"/>
        <v/>
      </c>
      <c r="R2766" s="3" t="str">
        <f t="shared" si="299"/>
        <v>ITA-zan pin SPA-39</v>
      </c>
      <c r="S2766" s="3" t="str">
        <f t="shared" si="300"/>
        <v>374</v>
      </c>
    </row>
    <row r="2767" spans="1:19" ht="12.75" customHeight="1" x14ac:dyDescent="0.3">
      <c r="A2767" s="2">
        <v>2772</v>
      </c>
      <c r="B2767" s="2" t="s">
        <v>1306</v>
      </c>
      <c r="C2767" s="8" t="s">
        <v>8</v>
      </c>
      <c r="D2767" s="2" t="s">
        <v>33</v>
      </c>
      <c r="F2767" s="2">
        <v>30</v>
      </c>
      <c r="G2767" s="3">
        <v>22</v>
      </c>
      <c r="H2767" s="3" t="str">
        <f>IF(E2767="","non terminato","terminato")</f>
        <v>non terminato</v>
      </c>
      <c r="J2767" s="2">
        <v>2772</v>
      </c>
      <c r="K2767" s="2" t="str">
        <f t="shared" si="294"/>
        <v>R9414937</v>
      </c>
      <c r="L2767" s="2" t="str">
        <f t="shared" si="295"/>
        <v>ITA</v>
      </c>
      <c r="M2767" s="2" t="str">
        <f t="shared" si="296"/>
        <v>zan VETRI</v>
      </c>
      <c r="N2767" s="2" t="str">
        <f t="shared" si="297"/>
        <v/>
      </c>
      <c r="O2767" s="2">
        <v>30</v>
      </c>
      <c r="P2767" s="3">
        <v>22</v>
      </c>
      <c r="Q2767" s="3">
        <f t="shared" si="298"/>
        <v>660</v>
      </c>
      <c r="R2767" s="3" t="str">
        <f t="shared" si="299"/>
        <v>ITA-zan VETRI-22</v>
      </c>
      <c r="S2767" s="3" t="str">
        <f t="shared" si="300"/>
        <v>414</v>
      </c>
    </row>
    <row r="2768" spans="1:19" ht="12.75" customHeight="1" x14ac:dyDescent="0.3">
      <c r="A2768" s="2">
        <v>2773</v>
      </c>
      <c r="B2768" s="2" t="s">
        <v>1306</v>
      </c>
      <c r="C2768" s="8" t="s">
        <v>8</v>
      </c>
      <c r="D2768" s="2" t="s">
        <v>33</v>
      </c>
      <c r="E2768" s="7" t="s">
        <v>10</v>
      </c>
      <c r="F2768" s="2">
        <v>0</v>
      </c>
      <c r="G2768" s="3">
        <v>27</v>
      </c>
      <c r="H2768" s="3" t="s">
        <v>10</v>
      </c>
      <c r="J2768" s="2">
        <v>2773</v>
      </c>
      <c r="K2768" s="2" t="str">
        <f t="shared" si="294"/>
        <v>R9414937</v>
      </c>
      <c r="L2768" s="2" t="str">
        <f t="shared" si="295"/>
        <v>ITA</v>
      </c>
      <c r="M2768" s="2" t="str">
        <f t="shared" si="296"/>
        <v>zan VETRI</v>
      </c>
      <c r="N2768" s="2" t="str">
        <f t="shared" si="297"/>
        <v>terminato</v>
      </c>
      <c r="O2768" s="2">
        <v>0</v>
      </c>
      <c r="P2768" s="3">
        <v>27</v>
      </c>
      <c r="Q2768" s="3" t="str">
        <f t="shared" si="298"/>
        <v/>
      </c>
      <c r="R2768" s="3" t="str">
        <f t="shared" si="299"/>
        <v>ITA-zan VETRI-27</v>
      </c>
      <c r="S2768" s="3" t="str">
        <f t="shared" si="300"/>
        <v>414</v>
      </c>
    </row>
    <row r="2769" spans="1:19" ht="12.75" customHeight="1" x14ac:dyDescent="0.3">
      <c r="A2769" s="2">
        <v>2774</v>
      </c>
      <c r="B2769" s="2" t="s">
        <v>1306</v>
      </c>
      <c r="C2769" s="8" t="s">
        <v>8</v>
      </c>
      <c r="D2769" s="2" t="s">
        <v>33</v>
      </c>
      <c r="F2769" s="2">
        <v>10</v>
      </c>
      <c r="G2769" s="3">
        <v>35</v>
      </c>
      <c r="H2769" s="3" t="str">
        <f>IF(E2769="","non terminato","terminato")</f>
        <v>non terminato</v>
      </c>
      <c r="J2769" s="2">
        <v>2774</v>
      </c>
      <c r="K2769" s="2" t="str">
        <f t="shared" si="294"/>
        <v>R9414937</v>
      </c>
      <c r="L2769" s="2" t="str">
        <f t="shared" si="295"/>
        <v>ITA</v>
      </c>
      <c r="M2769" s="2" t="str">
        <f t="shared" si="296"/>
        <v>zan VETRI</v>
      </c>
      <c r="N2769" s="2" t="str">
        <f t="shared" si="297"/>
        <v/>
      </c>
      <c r="O2769" s="2">
        <v>10</v>
      </c>
      <c r="P2769" s="3">
        <v>35</v>
      </c>
      <c r="Q2769" s="3">
        <f t="shared" si="298"/>
        <v>350</v>
      </c>
      <c r="R2769" s="3" t="str">
        <f t="shared" si="299"/>
        <v>ITA-zan VETRI-35</v>
      </c>
      <c r="S2769" s="3" t="str">
        <f t="shared" si="300"/>
        <v>414</v>
      </c>
    </row>
    <row r="2770" spans="1:19" ht="12.75" customHeight="1" x14ac:dyDescent="0.3">
      <c r="A2770" s="2">
        <v>2775</v>
      </c>
      <c r="B2770" s="2" t="s">
        <v>1307</v>
      </c>
      <c r="C2770" s="8" t="s">
        <v>8</v>
      </c>
      <c r="D2770" s="2" t="s">
        <v>33</v>
      </c>
      <c r="F2770" s="2">
        <v>30</v>
      </c>
      <c r="G2770" s="3">
        <v>13</v>
      </c>
      <c r="H2770" s="3" t="str">
        <f>IF(E2770="","non terminato","terminato")</f>
        <v>non terminato</v>
      </c>
      <c r="J2770" s="2">
        <v>2775</v>
      </c>
      <c r="K2770" s="2" t="str">
        <f t="shared" si="294"/>
        <v>E5973945</v>
      </c>
      <c r="L2770" s="2" t="str">
        <f t="shared" si="295"/>
        <v>ITA</v>
      </c>
      <c r="M2770" s="2" t="str">
        <f t="shared" si="296"/>
        <v>zan VETRI</v>
      </c>
      <c r="N2770" s="2" t="str">
        <f t="shared" si="297"/>
        <v/>
      </c>
      <c r="O2770" s="2">
        <v>30</v>
      </c>
      <c r="P2770" s="3">
        <v>13</v>
      </c>
      <c r="Q2770" s="3">
        <f t="shared" si="298"/>
        <v>390</v>
      </c>
      <c r="R2770" s="3" t="str">
        <f t="shared" si="299"/>
        <v>ITA-zan VETRI-13</v>
      </c>
      <c r="S2770" s="3" t="str">
        <f t="shared" si="300"/>
        <v>973</v>
      </c>
    </row>
    <row r="2771" spans="1:19" ht="12.75" customHeight="1" x14ac:dyDescent="0.3">
      <c r="A2771" s="2">
        <v>2776</v>
      </c>
      <c r="B2771" s="2" t="s">
        <v>1307</v>
      </c>
      <c r="C2771" s="8" t="s">
        <v>8</v>
      </c>
      <c r="D2771" s="2" t="s">
        <v>33</v>
      </c>
      <c r="E2771" s="7" t="s">
        <v>10</v>
      </c>
      <c r="F2771" s="2">
        <v>0</v>
      </c>
      <c r="G2771" s="3">
        <v>35</v>
      </c>
      <c r="H2771" s="3" t="s">
        <v>10</v>
      </c>
      <c r="J2771" s="2">
        <v>2776</v>
      </c>
      <c r="K2771" s="2" t="str">
        <f t="shared" si="294"/>
        <v>E5973945</v>
      </c>
      <c r="L2771" s="2" t="str">
        <f t="shared" si="295"/>
        <v>ITA</v>
      </c>
      <c r="M2771" s="2" t="str">
        <f t="shared" si="296"/>
        <v>zan VETRI</v>
      </c>
      <c r="N2771" s="2" t="str">
        <f t="shared" si="297"/>
        <v>terminato</v>
      </c>
      <c r="O2771" s="2">
        <v>0</v>
      </c>
      <c r="P2771" s="3">
        <v>35</v>
      </c>
      <c r="Q2771" s="3" t="str">
        <f t="shared" si="298"/>
        <v/>
      </c>
      <c r="R2771" s="3" t="str">
        <f t="shared" si="299"/>
        <v>ITA-zan VETRI-35</v>
      </c>
      <c r="S2771" s="3" t="str">
        <f t="shared" si="300"/>
        <v>973</v>
      </c>
    </row>
    <row r="2772" spans="1:19" ht="12.75" customHeight="1" x14ac:dyDescent="0.3">
      <c r="A2772" s="2">
        <v>2777</v>
      </c>
      <c r="B2772" s="2" t="s">
        <v>1307</v>
      </c>
      <c r="C2772" s="8" t="s">
        <v>8</v>
      </c>
      <c r="D2772" s="2" t="s">
        <v>33</v>
      </c>
      <c r="F2772" s="2">
        <v>10</v>
      </c>
      <c r="G2772" s="3">
        <v>31</v>
      </c>
      <c r="H2772" s="3" t="str">
        <f>IF(E2772="","non terminato","terminato")</f>
        <v>non terminato</v>
      </c>
      <c r="J2772" s="2">
        <v>2777</v>
      </c>
      <c r="K2772" s="2" t="str">
        <f t="shared" si="294"/>
        <v>E5973945</v>
      </c>
      <c r="L2772" s="2" t="str">
        <f t="shared" si="295"/>
        <v>ITA</v>
      </c>
      <c r="M2772" s="2" t="str">
        <f t="shared" si="296"/>
        <v>zan VETRI</v>
      </c>
      <c r="N2772" s="2" t="str">
        <f t="shared" si="297"/>
        <v/>
      </c>
      <c r="O2772" s="2">
        <v>10</v>
      </c>
      <c r="P2772" s="3">
        <v>31</v>
      </c>
      <c r="Q2772" s="3">
        <f t="shared" si="298"/>
        <v>310</v>
      </c>
      <c r="R2772" s="3" t="str">
        <f t="shared" si="299"/>
        <v>ITA-zan VETRI-31</v>
      </c>
      <c r="S2772" s="3" t="str">
        <f t="shared" si="300"/>
        <v>973</v>
      </c>
    </row>
    <row r="2773" spans="1:19" ht="12.75" customHeight="1" x14ac:dyDescent="0.3">
      <c r="A2773" s="2">
        <v>2778</v>
      </c>
      <c r="B2773" s="2" t="s">
        <v>1308</v>
      </c>
      <c r="C2773" s="8" t="s">
        <v>8</v>
      </c>
      <c r="D2773" s="2" t="s">
        <v>102</v>
      </c>
      <c r="F2773" s="2">
        <v>10</v>
      </c>
      <c r="G2773" s="3">
        <v>15</v>
      </c>
      <c r="H2773" s="3" t="str">
        <f>IF(E2773="","non terminato","terminato")</f>
        <v>non terminato</v>
      </c>
      <c r="J2773" s="2">
        <v>2778</v>
      </c>
      <c r="K2773" s="2" t="str">
        <f t="shared" si="294"/>
        <v>M8715875</v>
      </c>
      <c r="L2773" s="2" t="str">
        <f t="shared" si="295"/>
        <v>ITA</v>
      </c>
      <c r="M2773" s="2" t="str">
        <f t="shared" si="296"/>
        <v>SG DISTRIBUZIONE SRL</v>
      </c>
      <c r="N2773" s="2" t="str">
        <f t="shared" si="297"/>
        <v/>
      </c>
      <c r="O2773" s="2">
        <v>10</v>
      </c>
      <c r="P2773" s="3">
        <v>15</v>
      </c>
      <c r="Q2773" s="3">
        <f t="shared" si="298"/>
        <v>150</v>
      </c>
      <c r="R2773" s="3" t="str">
        <f t="shared" si="299"/>
        <v>ITA-SG DISTRIBUZIONE SRL-15</v>
      </c>
      <c r="S2773" s="3" t="str">
        <f t="shared" si="300"/>
        <v>715</v>
      </c>
    </row>
    <row r="2774" spans="1:19" ht="12.75" customHeight="1" x14ac:dyDescent="0.3">
      <c r="A2774" s="2">
        <v>2779</v>
      </c>
      <c r="B2774" s="2" t="s">
        <v>1309</v>
      </c>
      <c r="C2774" s="8" t="s">
        <v>8</v>
      </c>
      <c r="D2774" s="2" t="s">
        <v>33</v>
      </c>
      <c r="E2774" s="7" t="s">
        <v>10</v>
      </c>
      <c r="F2774" s="2">
        <v>0</v>
      </c>
      <c r="G2774" s="3">
        <v>10</v>
      </c>
      <c r="H2774" s="3" t="s">
        <v>10</v>
      </c>
      <c r="J2774" s="2">
        <v>2779</v>
      </c>
      <c r="K2774" s="2" t="str">
        <f t="shared" si="294"/>
        <v>A1321236</v>
      </c>
      <c r="L2774" s="2" t="str">
        <f t="shared" si="295"/>
        <v>ITA</v>
      </c>
      <c r="M2774" s="2" t="str">
        <f t="shared" si="296"/>
        <v>zan VETRI</v>
      </c>
      <c r="N2774" s="2" t="str">
        <f t="shared" si="297"/>
        <v>terminato</v>
      </c>
      <c r="O2774" s="2">
        <v>0</v>
      </c>
      <c r="P2774" s="3">
        <v>10</v>
      </c>
      <c r="Q2774" s="3" t="str">
        <f t="shared" si="298"/>
        <v/>
      </c>
      <c r="R2774" s="3" t="str">
        <f t="shared" si="299"/>
        <v>ITA-zan VETRI-10</v>
      </c>
      <c r="S2774" s="3" t="str">
        <f t="shared" si="300"/>
        <v>321</v>
      </c>
    </row>
    <row r="2775" spans="1:19" ht="12.75" customHeight="1" x14ac:dyDescent="0.3">
      <c r="A2775" s="2">
        <v>2780</v>
      </c>
      <c r="B2775" s="2" t="s">
        <v>1310</v>
      </c>
      <c r="C2775" s="8" t="s">
        <v>8</v>
      </c>
      <c r="D2775" s="2" t="s">
        <v>9</v>
      </c>
      <c r="E2775" s="7" t="s">
        <v>10</v>
      </c>
      <c r="F2775" s="2">
        <v>0</v>
      </c>
      <c r="G2775" s="3">
        <v>30</v>
      </c>
      <c r="H2775" s="3" t="s">
        <v>10</v>
      </c>
      <c r="J2775" s="2">
        <v>2780</v>
      </c>
      <c r="K2775" s="2" t="str">
        <f t="shared" si="294"/>
        <v>T4829623</v>
      </c>
      <c r="L2775" s="2" t="str">
        <f t="shared" si="295"/>
        <v>ITA</v>
      </c>
      <c r="M2775" s="2" t="str">
        <f t="shared" si="296"/>
        <v>SG</v>
      </c>
      <c r="N2775" s="2" t="str">
        <f t="shared" si="297"/>
        <v>terminato</v>
      </c>
      <c r="O2775" s="2">
        <v>0</v>
      </c>
      <c r="P2775" s="3">
        <v>30</v>
      </c>
      <c r="Q2775" s="3" t="str">
        <f t="shared" si="298"/>
        <v/>
      </c>
      <c r="R2775" s="3" t="str">
        <f t="shared" si="299"/>
        <v>ITA-SG-30</v>
      </c>
      <c r="S2775" s="3" t="str">
        <f t="shared" si="300"/>
        <v>829</v>
      </c>
    </row>
    <row r="2776" spans="1:19" ht="12.75" customHeight="1" x14ac:dyDescent="0.3">
      <c r="A2776" s="2">
        <v>2781</v>
      </c>
      <c r="B2776" s="2" t="s">
        <v>1311</v>
      </c>
      <c r="C2776" s="2" t="s">
        <v>13</v>
      </c>
      <c r="D2776" s="2" t="s">
        <v>20</v>
      </c>
      <c r="E2776" s="7" t="s">
        <v>10</v>
      </c>
      <c r="F2776" s="2">
        <v>0</v>
      </c>
      <c r="G2776" s="3">
        <v>33</v>
      </c>
      <c r="H2776" s="3" t="s">
        <v>10</v>
      </c>
      <c r="J2776" s="2">
        <v>2781</v>
      </c>
      <c r="K2776" s="2" t="str">
        <f t="shared" si="294"/>
        <v>A3785632</v>
      </c>
      <c r="L2776" s="2" t="str">
        <f t="shared" si="295"/>
        <v>EGY</v>
      </c>
      <c r="M2776" s="2" t="str">
        <f t="shared" si="296"/>
        <v>zan pin assuf S.A.E.</v>
      </c>
      <c r="N2776" s="2" t="str">
        <f t="shared" si="297"/>
        <v>terminato</v>
      </c>
      <c r="O2776" s="2">
        <v>0</v>
      </c>
      <c r="P2776" s="3">
        <v>33</v>
      </c>
      <c r="Q2776" s="3" t="str">
        <f t="shared" si="298"/>
        <v/>
      </c>
      <c r="R2776" s="3" t="str">
        <f t="shared" si="299"/>
        <v>EGY-zan pin assuf S.A.E.-33</v>
      </c>
      <c r="S2776" s="3" t="str">
        <f t="shared" si="300"/>
        <v>785</v>
      </c>
    </row>
    <row r="2777" spans="1:19" ht="12.75" customHeight="1" x14ac:dyDescent="0.3">
      <c r="A2777" s="2">
        <v>2782</v>
      </c>
      <c r="B2777" s="2" t="s">
        <v>1311</v>
      </c>
      <c r="C2777" s="2" t="s">
        <v>13</v>
      </c>
      <c r="D2777" s="2" t="s">
        <v>20</v>
      </c>
      <c r="F2777" s="2">
        <v>30</v>
      </c>
      <c r="G2777" s="3">
        <v>20</v>
      </c>
      <c r="H2777" s="3" t="str">
        <f>IF(E2777="","non terminato","terminato")</f>
        <v>non terminato</v>
      </c>
      <c r="J2777" s="2">
        <v>2782</v>
      </c>
      <c r="K2777" s="2" t="str">
        <f t="shared" si="294"/>
        <v>A3785632</v>
      </c>
      <c r="L2777" s="2" t="str">
        <f t="shared" si="295"/>
        <v>EGY</v>
      </c>
      <c r="M2777" s="2" t="str">
        <f t="shared" si="296"/>
        <v>zan pin assuf S.A.E.</v>
      </c>
      <c r="N2777" s="2" t="str">
        <f t="shared" si="297"/>
        <v/>
      </c>
      <c r="O2777" s="2">
        <v>30</v>
      </c>
      <c r="P2777" s="3">
        <v>20</v>
      </c>
      <c r="Q2777" s="3">
        <f t="shared" si="298"/>
        <v>600</v>
      </c>
      <c r="R2777" s="3" t="str">
        <f t="shared" si="299"/>
        <v>EGY-zan pin assuf S.A.E.-20</v>
      </c>
      <c r="S2777" s="3" t="str">
        <f t="shared" si="300"/>
        <v>785</v>
      </c>
    </row>
    <row r="2778" spans="1:19" ht="12.75" customHeight="1" x14ac:dyDescent="0.3">
      <c r="A2778" s="2">
        <v>2783</v>
      </c>
      <c r="B2778" s="2" t="s">
        <v>1311</v>
      </c>
      <c r="C2778" s="2" t="s">
        <v>13</v>
      </c>
      <c r="D2778" s="2" t="s">
        <v>20</v>
      </c>
      <c r="F2778" s="2">
        <v>10</v>
      </c>
      <c r="G2778" s="3">
        <v>38</v>
      </c>
      <c r="H2778" s="3" t="str">
        <f>IF(E2778="","non terminato","terminato")</f>
        <v>non terminato</v>
      </c>
      <c r="J2778" s="2">
        <v>2783</v>
      </c>
      <c r="K2778" s="2" t="str">
        <f t="shared" si="294"/>
        <v>A3785632</v>
      </c>
      <c r="L2778" s="2" t="str">
        <f t="shared" si="295"/>
        <v>EGY</v>
      </c>
      <c r="M2778" s="2" t="str">
        <f t="shared" si="296"/>
        <v>zan pin assuf S.A.E.</v>
      </c>
      <c r="N2778" s="2" t="str">
        <f t="shared" si="297"/>
        <v/>
      </c>
      <c r="O2778" s="2">
        <v>10</v>
      </c>
      <c r="P2778" s="3">
        <v>38</v>
      </c>
      <c r="Q2778" s="3">
        <f t="shared" si="298"/>
        <v>380</v>
      </c>
      <c r="R2778" s="3" t="str">
        <f t="shared" si="299"/>
        <v>EGY-zan pin assuf S.A.E.-38</v>
      </c>
      <c r="S2778" s="3" t="str">
        <f t="shared" si="300"/>
        <v>785</v>
      </c>
    </row>
    <row r="2779" spans="1:19" ht="12.75" customHeight="1" x14ac:dyDescent="0.3">
      <c r="A2779" s="2">
        <v>2784</v>
      </c>
      <c r="B2779" s="2" t="s">
        <v>1312</v>
      </c>
      <c r="C2779" s="8" t="s">
        <v>8</v>
      </c>
      <c r="D2779" s="2" t="s">
        <v>44</v>
      </c>
      <c r="E2779" s="7" t="s">
        <v>10</v>
      </c>
      <c r="F2779" s="2">
        <v>0</v>
      </c>
      <c r="G2779" s="3">
        <v>19</v>
      </c>
      <c r="H2779" s="3" t="s">
        <v>10</v>
      </c>
      <c r="J2779" s="2">
        <v>2784</v>
      </c>
      <c r="K2779" s="2" t="str">
        <f t="shared" si="294"/>
        <v>E0228754</v>
      </c>
      <c r="L2779" s="2" t="str">
        <f t="shared" si="295"/>
        <v>ITA</v>
      </c>
      <c r="M2779" s="2" t="str">
        <f t="shared" si="296"/>
        <v>zan pin SPA</v>
      </c>
      <c r="N2779" s="2" t="str">
        <f t="shared" si="297"/>
        <v>terminato</v>
      </c>
      <c r="O2779" s="2">
        <v>0</v>
      </c>
      <c r="P2779" s="3">
        <v>19</v>
      </c>
      <c r="Q2779" s="3" t="str">
        <f t="shared" si="298"/>
        <v/>
      </c>
      <c r="R2779" s="3" t="str">
        <f t="shared" si="299"/>
        <v>ITA-zan pin SPA-19</v>
      </c>
      <c r="S2779" s="3" t="str">
        <f t="shared" si="300"/>
        <v>228</v>
      </c>
    </row>
    <row r="2780" spans="1:19" ht="12.75" customHeight="1" x14ac:dyDescent="0.3">
      <c r="A2780" s="2">
        <v>2785</v>
      </c>
      <c r="B2780" s="2" t="s">
        <v>1313</v>
      </c>
      <c r="C2780" s="8" t="s">
        <v>8</v>
      </c>
      <c r="D2780" s="2" t="s">
        <v>9</v>
      </c>
      <c r="E2780" s="7" t="s">
        <v>10</v>
      </c>
      <c r="F2780" s="2">
        <v>0</v>
      </c>
      <c r="G2780" s="3">
        <v>21</v>
      </c>
      <c r="H2780" s="3" t="s">
        <v>10</v>
      </c>
      <c r="J2780" s="2">
        <v>2785</v>
      </c>
      <c r="K2780" s="2" t="str">
        <f t="shared" si="294"/>
        <v>F5503895</v>
      </c>
      <c r="L2780" s="2" t="str">
        <f t="shared" si="295"/>
        <v>ITA</v>
      </c>
      <c r="M2780" s="2" t="str">
        <f t="shared" si="296"/>
        <v>SG</v>
      </c>
      <c r="N2780" s="2" t="str">
        <f t="shared" si="297"/>
        <v>terminato</v>
      </c>
      <c r="O2780" s="2">
        <v>0</v>
      </c>
      <c r="P2780" s="3">
        <v>21</v>
      </c>
      <c r="Q2780" s="3" t="str">
        <f t="shared" si="298"/>
        <v/>
      </c>
      <c r="R2780" s="3" t="str">
        <f t="shared" si="299"/>
        <v>ITA-SG-21</v>
      </c>
      <c r="S2780" s="3" t="str">
        <f t="shared" si="300"/>
        <v>503</v>
      </c>
    </row>
    <row r="2781" spans="1:19" ht="12.75" customHeight="1" x14ac:dyDescent="0.3">
      <c r="A2781" s="2">
        <v>2786</v>
      </c>
      <c r="B2781" s="2" t="s">
        <v>1313</v>
      </c>
      <c r="C2781" s="8" t="s">
        <v>8</v>
      </c>
      <c r="D2781" s="2" t="s">
        <v>9</v>
      </c>
      <c r="F2781" s="2">
        <v>10</v>
      </c>
      <c r="G2781" s="3">
        <v>25</v>
      </c>
      <c r="H2781" s="3" t="str">
        <f>IF(E2781="","non terminato","terminato")</f>
        <v>non terminato</v>
      </c>
      <c r="J2781" s="2">
        <v>2786</v>
      </c>
      <c r="K2781" s="2" t="str">
        <f t="shared" si="294"/>
        <v>F5503895</v>
      </c>
      <c r="L2781" s="2" t="str">
        <f t="shared" si="295"/>
        <v>ITA</v>
      </c>
      <c r="M2781" s="2" t="str">
        <f t="shared" si="296"/>
        <v>SG</v>
      </c>
      <c r="N2781" s="2" t="str">
        <f t="shared" si="297"/>
        <v/>
      </c>
      <c r="O2781" s="2">
        <v>10</v>
      </c>
      <c r="P2781" s="3">
        <v>25</v>
      </c>
      <c r="Q2781" s="3">
        <f t="shared" si="298"/>
        <v>250</v>
      </c>
      <c r="R2781" s="3" t="str">
        <f t="shared" si="299"/>
        <v>ITA-SG-25</v>
      </c>
      <c r="S2781" s="3" t="str">
        <f t="shared" si="300"/>
        <v>503</v>
      </c>
    </row>
    <row r="2782" spans="1:19" ht="12.75" customHeight="1" x14ac:dyDescent="0.3">
      <c r="A2782" s="2">
        <v>2787</v>
      </c>
      <c r="B2782" s="2" t="s">
        <v>1313</v>
      </c>
      <c r="C2782" s="8" t="s">
        <v>8</v>
      </c>
      <c r="D2782" s="2" t="s">
        <v>9</v>
      </c>
      <c r="F2782" s="2">
        <v>30</v>
      </c>
      <c r="G2782" s="3">
        <v>38</v>
      </c>
      <c r="H2782" s="3" t="str">
        <f>IF(E2782="","non terminato","terminato")</f>
        <v>non terminato</v>
      </c>
      <c r="J2782" s="2">
        <v>2787</v>
      </c>
      <c r="K2782" s="2" t="str">
        <f t="shared" si="294"/>
        <v>F5503895</v>
      </c>
      <c r="L2782" s="2" t="str">
        <f t="shared" si="295"/>
        <v>ITA</v>
      </c>
      <c r="M2782" s="2" t="str">
        <f t="shared" si="296"/>
        <v>SG</v>
      </c>
      <c r="N2782" s="2" t="str">
        <f t="shared" si="297"/>
        <v/>
      </c>
      <c r="O2782" s="2">
        <v>30</v>
      </c>
      <c r="P2782" s="3">
        <v>38</v>
      </c>
      <c r="Q2782" s="3">
        <f t="shared" si="298"/>
        <v>1140</v>
      </c>
      <c r="R2782" s="3" t="str">
        <f t="shared" si="299"/>
        <v>ITA-SG-38</v>
      </c>
      <c r="S2782" s="3" t="str">
        <f t="shared" si="300"/>
        <v>503</v>
      </c>
    </row>
    <row r="2783" spans="1:19" ht="12.75" customHeight="1" x14ac:dyDescent="0.3">
      <c r="A2783" s="2">
        <v>2788</v>
      </c>
      <c r="B2783" s="2" t="s">
        <v>1314</v>
      </c>
      <c r="C2783" s="8" t="s">
        <v>8</v>
      </c>
      <c r="D2783" s="2" t="s">
        <v>44</v>
      </c>
      <c r="E2783" s="7" t="s">
        <v>10</v>
      </c>
      <c r="F2783" s="2">
        <v>0</v>
      </c>
      <c r="G2783" s="3">
        <v>13</v>
      </c>
      <c r="H2783" s="3" t="s">
        <v>10</v>
      </c>
      <c r="J2783" s="2">
        <v>2788</v>
      </c>
      <c r="K2783" s="2" t="str">
        <f t="shared" si="294"/>
        <v>M8311452</v>
      </c>
      <c r="L2783" s="2" t="str">
        <f t="shared" si="295"/>
        <v>ITA</v>
      </c>
      <c r="M2783" s="2" t="str">
        <f t="shared" si="296"/>
        <v>zan pin SPA</v>
      </c>
      <c r="N2783" s="2" t="str">
        <f t="shared" si="297"/>
        <v>terminato</v>
      </c>
      <c r="O2783" s="2">
        <v>0</v>
      </c>
      <c r="P2783" s="3">
        <v>13</v>
      </c>
      <c r="Q2783" s="3" t="str">
        <f t="shared" si="298"/>
        <v/>
      </c>
      <c r="R2783" s="3" t="str">
        <f t="shared" si="299"/>
        <v>ITA-zan pin SPA-13</v>
      </c>
      <c r="S2783" s="3" t="str">
        <f t="shared" si="300"/>
        <v>311</v>
      </c>
    </row>
    <row r="2784" spans="1:19" ht="12.75" customHeight="1" x14ac:dyDescent="0.3">
      <c r="A2784" s="2">
        <v>2789</v>
      </c>
      <c r="B2784" s="2" t="s">
        <v>1315</v>
      </c>
      <c r="C2784" s="8" t="s">
        <v>8</v>
      </c>
      <c r="D2784" s="2" t="s">
        <v>62</v>
      </c>
      <c r="F2784" s="2">
        <v>10</v>
      </c>
      <c r="G2784" s="3">
        <v>12</v>
      </c>
      <c r="H2784" s="3" t="str">
        <f>IF(E2784="","non terminato","terminato")</f>
        <v>non terminato</v>
      </c>
      <c r="J2784" s="2">
        <v>2789</v>
      </c>
      <c r="K2784" s="2" t="str">
        <f t="shared" si="294"/>
        <v>P9506590</v>
      </c>
      <c r="L2784" s="2" t="str">
        <f t="shared" si="295"/>
        <v>ITA</v>
      </c>
      <c r="M2784" s="2" t="str">
        <f t="shared" si="296"/>
        <v>zan PAM</v>
      </c>
      <c r="N2784" s="2" t="str">
        <f t="shared" si="297"/>
        <v/>
      </c>
      <c r="O2784" s="2">
        <v>10</v>
      </c>
      <c r="P2784" s="3">
        <v>12</v>
      </c>
      <c r="Q2784" s="3">
        <f t="shared" si="298"/>
        <v>120</v>
      </c>
      <c r="R2784" s="3" t="str">
        <f t="shared" si="299"/>
        <v>ITA-zan PAM-12</v>
      </c>
      <c r="S2784" s="3" t="str">
        <f t="shared" si="300"/>
        <v>506</v>
      </c>
    </row>
    <row r="2785" spans="1:19" ht="12.75" customHeight="1" x14ac:dyDescent="0.3">
      <c r="A2785" s="2">
        <v>2790</v>
      </c>
      <c r="B2785" s="2" t="s">
        <v>1315</v>
      </c>
      <c r="C2785" s="8" t="s">
        <v>8</v>
      </c>
      <c r="D2785" s="2" t="s">
        <v>62</v>
      </c>
      <c r="E2785" s="7" t="s">
        <v>10</v>
      </c>
      <c r="F2785" s="2">
        <v>0</v>
      </c>
      <c r="G2785" s="3">
        <v>12</v>
      </c>
      <c r="H2785" s="3" t="s">
        <v>10</v>
      </c>
      <c r="J2785" s="2">
        <v>2790</v>
      </c>
      <c r="K2785" s="2" t="str">
        <f t="shared" si="294"/>
        <v>P9506590</v>
      </c>
      <c r="L2785" s="2" t="str">
        <f t="shared" si="295"/>
        <v>ITA</v>
      </c>
      <c r="M2785" s="2" t="str">
        <f t="shared" si="296"/>
        <v>zan PAM</v>
      </c>
      <c r="N2785" s="2" t="str">
        <f t="shared" si="297"/>
        <v>terminato</v>
      </c>
      <c r="O2785" s="2">
        <v>0</v>
      </c>
      <c r="P2785" s="3">
        <v>12</v>
      </c>
      <c r="Q2785" s="3" t="str">
        <f t="shared" si="298"/>
        <v/>
      </c>
      <c r="R2785" s="3" t="str">
        <f t="shared" si="299"/>
        <v>ITA-zan PAM-12</v>
      </c>
      <c r="S2785" s="3" t="str">
        <f t="shared" si="300"/>
        <v>506</v>
      </c>
    </row>
    <row r="2786" spans="1:19" ht="12.75" customHeight="1" x14ac:dyDescent="0.3">
      <c r="A2786" s="2">
        <v>2791</v>
      </c>
      <c r="B2786" s="2" t="s">
        <v>1315</v>
      </c>
      <c r="C2786" s="8" t="s">
        <v>8</v>
      </c>
      <c r="D2786" s="2" t="s">
        <v>62</v>
      </c>
      <c r="F2786" s="2">
        <v>30</v>
      </c>
      <c r="G2786" s="3">
        <v>40</v>
      </c>
      <c r="H2786" s="3" t="str">
        <f>IF(E2786="","non terminato","terminato")</f>
        <v>non terminato</v>
      </c>
      <c r="J2786" s="2">
        <v>2791</v>
      </c>
      <c r="K2786" s="2" t="str">
        <f t="shared" si="294"/>
        <v>P9506590</v>
      </c>
      <c r="L2786" s="2" t="str">
        <f t="shared" si="295"/>
        <v>ITA</v>
      </c>
      <c r="M2786" s="2" t="str">
        <f t="shared" si="296"/>
        <v>zan PAM</v>
      </c>
      <c r="N2786" s="2" t="str">
        <f t="shared" si="297"/>
        <v/>
      </c>
      <c r="O2786" s="2">
        <v>30</v>
      </c>
      <c r="P2786" s="3">
        <v>40</v>
      </c>
      <c r="Q2786" s="3">
        <f t="shared" si="298"/>
        <v>1200</v>
      </c>
      <c r="R2786" s="3" t="str">
        <f t="shared" si="299"/>
        <v>ITA-zan PAM-40</v>
      </c>
      <c r="S2786" s="3" t="str">
        <f t="shared" si="300"/>
        <v>506</v>
      </c>
    </row>
    <row r="2787" spans="1:19" ht="12.75" customHeight="1" x14ac:dyDescent="0.3">
      <c r="A2787" s="2">
        <v>2792</v>
      </c>
      <c r="B2787" s="2" t="s">
        <v>1316</v>
      </c>
      <c r="C2787" s="8" t="s">
        <v>8</v>
      </c>
      <c r="D2787" s="2" t="s">
        <v>72</v>
      </c>
      <c r="E2787" s="7" t="s">
        <v>10</v>
      </c>
      <c r="F2787" s="2">
        <v>0</v>
      </c>
      <c r="G2787" s="3">
        <v>24</v>
      </c>
      <c r="H2787" s="3" t="s">
        <v>10</v>
      </c>
      <c r="J2787" s="2">
        <v>2792</v>
      </c>
      <c r="K2787" s="2" t="str">
        <f t="shared" si="294"/>
        <v>L4096044</v>
      </c>
      <c r="L2787" s="2" t="str">
        <f t="shared" si="295"/>
        <v>ITA</v>
      </c>
      <c r="M2787" s="2" t="str">
        <f t="shared" si="296"/>
        <v>lollo SRL</v>
      </c>
      <c r="N2787" s="2" t="str">
        <f t="shared" si="297"/>
        <v>terminato</v>
      </c>
      <c r="O2787" s="2">
        <v>0</v>
      </c>
      <c r="P2787" s="3">
        <v>24</v>
      </c>
      <c r="Q2787" s="3" t="str">
        <f t="shared" si="298"/>
        <v/>
      </c>
      <c r="R2787" s="3" t="str">
        <f t="shared" si="299"/>
        <v>ITA-lollo SRL-24</v>
      </c>
      <c r="S2787" s="3" t="str">
        <f t="shared" si="300"/>
        <v>096</v>
      </c>
    </row>
    <row r="2788" spans="1:19" ht="12.75" customHeight="1" x14ac:dyDescent="0.3">
      <c r="A2788" s="2">
        <v>2793</v>
      </c>
      <c r="B2788" s="2" t="s">
        <v>1317</v>
      </c>
      <c r="C2788" s="8" t="s">
        <v>8</v>
      </c>
      <c r="D2788" s="2" t="s">
        <v>102</v>
      </c>
      <c r="E2788" s="7" t="s">
        <v>10</v>
      </c>
      <c r="F2788" s="2">
        <v>0</v>
      </c>
      <c r="G2788" s="3">
        <v>27</v>
      </c>
      <c r="H2788" s="3" t="s">
        <v>10</v>
      </c>
      <c r="J2788" s="2">
        <v>2793</v>
      </c>
      <c r="K2788" s="2" t="str">
        <f t="shared" si="294"/>
        <v>M3120860</v>
      </c>
      <c r="L2788" s="2" t="str">
        <f t="shared" si="295"/>
        <v>ITA</v>
      </c>
      <c r="M2788" s="2" t="str">
        <f t="shared" si="296"/>
        <v>SG DISTRIBUZIONE SRL</v>
      </c>
      <c r="N2788" s="2" t="str">
        <f t="shared" si="297"/>
        <v>terminato</v>
      </c>
      <c r="O2788" s="2">
        <v>0</v>
      </c>
      <c r="P2788" s="3">
        <v>27</v>
      </c>
      <c r="Q2788" s="3" t="str">
        <f t="shared" si="298"/>
        <v/>
      </c>
      <c r="R2788" s="3" t="str">
        <f t="shared" si="299"/>
        <v>ITA-SG DISTRIBUZIONE SRL-27</v>
      </c>
      <c r="S2788" s="3" t="str">
        <f t="shared" si="300"/>
        <v>120</v>
      </c>
    </row>
    <row r="2789" spans="1:19" ht="12.75" customHeight="1" x14ac:dyDescent="0.3">
      <c r="A2789" s="2">
        <v>2794</v>
      </c>
      <c r="B2789" s="2" t="s">
        <v>1317</v>
      </c>
      <c r="C2789" s="8" t="s">
        <v>8</v>
      </c>
      <c r="D2789" s="2" t="s">
        <v>102</v>
      </c>
      <c r="F2789" s="2">
        <v>30</v>
      </c>
      <c r="G2789" s="3">
        <v>12</v>
      </c>
      <c r="H2789" s="3" t="str">
        <f>IF(E2789="","non terminato","terminato")</f>
        <v>non terminato</v>
      </c>
      <c r="J2789" s="2">
        <v>2794</v>
      </c>
      <c r="K2789" s="2" t="str">
        <f t="shared" si="294"/>
        <v>M3120860</v>
      </c>
      <c r="L2789" s="2" t="str">
        <f t="shared" si="295"/>
        <v>ITA</v>
      </c>
      <c r="M2789" s="2" t="str">
        <f t="shared" si="296"/>
        <v>SG DISTRIBUZIONE SRL</v>
      </c>
      <c r="N2789" s="2" t="str">
        <f t="shared" si="297"/>
        <v/>
      </c>
      <c r="O2789" s="2">
        <v>30</v>
      </c>
      <c r="P2789" s="3">
        <v>12</v>
      </c>
      <c r="Q2789" s="3">
        <f t="shared" si="298"/>
        <v>360</v>
      </c>
      <c r="R2789" s="3" t="str">
        <f t="shared" si="299"/>
        <v>ITA-SG DISTRIBUZIONE SRL-12</v>
      </c>
      <c r="S2789" s="3" t="str">
        <f t="shared" si="300"/>
        <v>120</v>
      </c>
    </row>
    <row r="2790" spans="1:19" ht="12.75" customHeight="1" x14ac:dyDescent="0.3">
      <c r="A2790" s="2">
        <v>2795</v>
      </c>
      <c r="B2790" s="2" t="s">
        <v>1317</v>
      </c>
      <c r="C2790" s="8" t="s">
        <v>8</v>
      </c>
      <c r="D2790" s="2" t="s">
        <v>102</v>
      </c>
      <c r="F2790" s="2">
        <v>10</v>
      </c>
      <c r="G2790" s="3">
        <v>29</v>
      </c>
      <c r="H2790" s="3" t="str">
        <f>IF(E2790="","non terminato","terminato")</f>
        <v>non terminato</v>
      </c>
      <c r="J2790" s="2">
        <v>2795</v>
      </c>
      <c r="K2790" s="2" t="str">
        <f t="shared" si="294"/>
        <v>M3120860</v>
      </c>
      <c r="L2790" s="2" t="str">
        <f t="shared" si="295"/>
        <v>ITA</v>
      </c>
      <c r="M2790" s="2" t="str">
        <f t="shared" si="296"/>
        <v>SG DISTRIBUZIONE SRL</v>
      </c>
      <c r="N2790" s="2" t="str">
        <f t="shared" si="297"/>
        <v/>
      </c>
      <c r="O2790" s="2">
        <v>10</v>
      </c>
      <c r="P2790" s="3">
        <v>29</v>
      </c>
      <c r="Q2790" s="3">
        <f t="shared" si="298"/>
        <v>290</v>
      </c>
      <c r="R2790" s="3" t="str">
        <f t="shared" si="299"/>
        <v>ITA-SG DISTRIBUZIONE SRL-29</v>
      </c>
      <c r="S2790" s="3" t="str">
        <f t="shared" si="300"/>
        <v>120</v>
      </c>
    </row>
    <row r="2791" spans="1:19" ht="12.75" customHeight="1" x14ac:dyDescent="0.3">
      <c r="A2791" s="2">
        <v>2796</v>
      </c>
      <c r="B2791" s="2" t="s">
        <v>1317</v>
      </c>
      <c r="C2791" s="8" t="s">
        <v>8</v>
      </c>
      <c r="D2791" s="2" t="s">
        <v>102</v>
      </c>
      <c r="F2791" s="2">
        <v>20</v>
      </c>
      <c r="G2791" s="3">
        <v>11</v>
      </c>
      <c r="H2791" s="3" t="str">
        <f>IF(E2791="","non terminato","terminato")</f>
        <v>non terminato</v>
      </c>
      <c r="J2791" s="2">
        <v>2796</v>
      </c>
      <c r="K2791" s="2" t="str">
        <f t="shared" si="294"/>
        <v>M3120860</v>
      </c>
      <c r="L2791" s="2" t="str">
        <f t="shared" si="295"/>
        <v>ITA</v>
      </c>
      <c r="M2791" s="2" t="str">
        <f t="shared" si="296"/>
        <v>SG DISTRIBUZIONE SRL</v>
      </c>
      <c r="N2791" s="2" t="str">
        <f t="shared" si="297"/>
        <v/>
      </c>
      <c r="O2791" s="2">
        <v>20</v>
      </c>
      <c r="P2791" s="3">
        <v>11</v>
      </c>
      <c r="Q2791" s="3">
        <f t="shared" si="298"/>
        <v>220</v>
      </c>
      <c r="R2791" s="3" t="str">
        <f t="shared" si="299"/>
        <v>ITA-SG DISTRIBUZIONE SRL-11</v>
      </c>
      <c r="S2791" s="3" t="str">
        <f t="shared" si="300"/>
        <v>120</v>
      </c>
    </row>
    <row r="2792" spans="1:19" ht="12.75" customHeight="1" x14ac:dyDescent="0.3">
      <c r="A2792" s="2">
        <v>2797</v>
      </c>
      <c r="B2792" s="2" t="s">
        <v>1318</v>
      </c>
      <c r="C2792" s="8" t="s">
        <v>8</v>
      </c>
      <c r="D2792" s="2" t="s">
        <v>33</v>
      </c>
      <c r="F2792" s="2">
        <v>10</v>
      </c>
      <c r="G2792" s="3">
        <v>10</v>
      </c>
      <c r="H2792" s="3" t="str">
        <f>IF(E2792="","non terminato","terminato")</f>
        <v>non terminato</v>
      </c>
      <c r="J2792" s="2">
        <v>2797</v>
      </c>
      <c r="K2792" s="2" t="str">
        <f t="shared" si="294"/>
        <v>V7263343</v>
      </c>
      <c r="L2792" s="2" t="str">
        <f t="shared" si="295"/>
        <v>ITA</v>
      </c>
      <c r="M2792" s="2" t="str">
        <f t="shared" si="296"/>
        <v>zan VETRI</v>
      </c>
      <c r="N2792" s="2" t="str">
        <f t="shared" si="297"/>
        <v/>
      </c>
      <c r="O2792" s="2">
        <v>10</v>
      </c>
      <c r="P2792" s="3">
        <v>10</v>
      </c>
      <c r="Q2792" s="3">
        <f t="shared" si="298"/>
        <v>100</v>
      </c>
      <c r="R2792" s="3" t="str">
        <f t="shared" si="299"/>
        <v>ITA-zan VETRI-10</v>
      </c>
      <c r="S2792" s="3" t="str">
        <f t="shared" si="300"/>
        <v>263</v>
      </c>
    </row>
    <row r="2793" spans="1:19" ht="12.75" customHeight="1" x14ac:dyDescent="0.3">
      <c r="A2793" s="2">
        <v>2798</v>
      </c>
      <c r="B2793" s="2" t="s">
        <v>1318</v>
      </c>
      <c r="C2793" s="8" t="s">
        <v>8</v>
      </c>
      <c r="D2793" s="2" t="s">
        <v>33</v>
      </c>
      <c r="F2793" s="2">
        <v>30</v>
      </c>
      <c r="G2793" s="3">
        <v>29</v>
      </c>
      <c r="H2793" s="3" t="str">
        <f>IF(E2793="","non terminato","terminato")</f>
        <v>non terminato</v>
      </c>
      <c r="J2793" s="2">
        <v>2798</v>
      </c>
      <c r="K2793" s="2" t="str">
        <f t="shared" si="294"/>
        <v>V7263343</v>
      </c>
      <c r="L2793" s="2" t="str">
        <f t="shared" si="295"/>
        <v>ITA</v>
      </c>
      <c r="M2793" s="2" t="str">
        <f t="shared" si="296"/>
        <v>zan VETRI</v>
      </c>
      <c r="N2793" s="2" t="str">
        <f t="shared" si="297"/>
        <v/>
      </c>
      <c r="O2793" s="2">
        <v>30</v>
      </c>
      <c r="P2793" s="3">
        <v>29</v>
      </c>
      <c r="Q2793" s="3">
        <f t="shared" si="298"/>
        <v>870</v>
      </c>
      <c r="R2793" s="3" t="str">
        <f t="shared" si="299"/>
        <v>ITA-zan VETRI-29</v>
      </c>
      <c r="S2793" s="3" t="str">
        <f t="shared" si="300"/>
        <v>263</v>
      </c>
    </row>
    <row r="2794" spans="1:19" ht="12.75" customHeight="1" x14ac:dyDescent="0.3">
      <c r="A2794" s="2">
        <v>2799</v>
      </c>
      <c r="B2794" s="2" t="s">
        <v>1318</v>
      </c>
      <c r="C2794" s="8" t="s">
        <v>8</v>
      </c>
      <c r="D2794" s="2" t="s">
        <v>33</v>
      </c>
      <c r="F2794" s="2">
        <v>20</v>
      </c>
      <c r="G2794" s="3">
        <v>16</v>
      </c>
      <c r="H2794" s="3" t="str">
        <f>IF(E2794="","non terminato","terminato")</f>
        <v>non terminato</v>
      </c>
      <c r="J2794" s="2">
        <v>2799</v>
      </c>
      <c r="K2794" s="2" t="str">
        <f t="shared" si="294"/>
        <v>V7263343</v>
      </c>
      <c r="L2794" s="2" t="str">
        <f t="shared" si="295"/>
        <v>ITA</v>
      </c>
      <c r="M2794" s="2" t="str">
        <f t="shared" si="296"/>
        <v>zan VETRI</v>
      </c>
      <c r="N2794" s="2" t="str">
        <f t="shared" si="297"/>
        <v/>
      </c>
      <c r="O2794" s="2">
        <v>20</v>
      </c>
      <c r="P2794" s="3">
        <v>16</v>
      </c>
      <c r="Q2794" s="3">
        <f t="shared" si="298"/>
        <v>320</v>
      </c>
      <c r="R2794" s="3" t="str">
        <f t="shared" si="299"/>
        <v>ITA-zan VETRI-16</v>
      </c>
      <c r="S2794" s="3" t="str">
        <f t="shared" si="300"/>
        <v>263</v>
      </c>
    </row>
    <row r="2795" spans="1:19" ht="12.75" customHeight="1" x14ac:dyDescent="0.3">
      <c r="A2795" s="2">
        <v>2800</v>
      </c>
      <c r="B2795" s="2" t="s">
        <v>1318</v>
      </c>
      <c r="C2795" s="8" t="s">
        <v>8</v>
      </c>
      <c r="D2795" s="2" t="s">
        <v>33</v>
      </c>
      <c r="E2795" s="7" t="s">
        <v>10</v>
      </c>
      <c r="F2795" s="2">
        <v>0</v>
      </c>
      <c r="G2795" s="3">
        <v>12</v>
      </c>
      <c r="H2795" s="3" t="s">
        <v>10</v>
      </c>
      <c r="J2795" s="2">
        <v>2800</v>
      </c>
      <c r="K2795" s="2" t="str">
        <f t="shared" si="294"/>
        <v>V7263343</v>
      </c>
      <c r="L2795" s="2" t="str">
        <f t="shared" si="295"/>
        <v>ITA</v>
      </c>
      <c r="M2795" s="2" t="str">
        <f t="shared" si="296"/>
        <v>zan VETRI</v>
      </c>
      <c r="N2795" s="2" t="str">
        <f t="shared" si="297"/>
        <v>terminato</v>
      </c>
      <c r="O2795" s="2">
        <v>0</v>
      </c>
      <c r="P2795" s="3">
        <v>12</v>
      </c>
      <c r="Q2795" s="3" t="str">
        <f t="shared" si="298"/>
        <v/>
      </c>
      <c r="R2795" s="3" t="str">
        <f t="shared" si="299"/>
        <v>ITA-zan VETRI-12</v>
      </c>
      <c r="S2795" s="3" t="str">
        <f t="shared" si="300"/>
        <v>263</v>
      </c>
    </row>
    <row r="2796" spans="1:19" ht="12.75" customHeight="1" x14ac:dyDescent="0.3">
      <c r="A2796" s="2">
        <v>2801</v>
      </c>
      <c r="B2796" s="2" t="s">
        <v>1319</v>
      </c>
      <c r="C2796" s="8" t="s">
        <v>8</v>
      </c>
      <c r="D2796" s="2" t="s">
        <v>9</v>
      </c>
      <c r="F2796" s="2">
        <v>30</v>
      </c>
      <c r="G2796" s="3">
        <v>24</v>
      </c>
      <c r="H2796" s="3" t="str">
        <f>IF(E2796="","non terminato","terminato")</f>
        <v>non terminato</v>
      </c>
      <c r="J2796" s="2">
        <v>2801</v>
      </c>
      <c r="K2796" s="2" t="str">
        <f t="shared" si="294"/>
        <v>R0271506</v>
      </c>
      <c r="L2796" s="2" t="str">
        <f t="shared" si="295"/>
        <v>ITA</v>
      </c>
      <c r="M2796" s="2" t="str">
        <f t="shared" si="296"/>
        <v>SG</v>
      </c>
      <c r="N2796" s="2" t="str">
        <f t="shared" si="297"/>
        <v/>
      </c>
      <c r="O2796" s="2">
        <v>30</v>
      </c>
      <c r="P2796" s="3">
        <v>24</v>
      </c>
      <c r="Q2796" s="3">
        <f t="shared" si="298"/>
        <v>720</v>
      </c>
      <c r="R2796" s="3" t="str">
        <f t="shared" si="299"/>
        <v>ITA-SG-24</v>
      </c>
      <c r="S2796" s="3" t="str">
        <f t="shared" si="300"/>
        <v>271</v>
      </c>
    </row>
    <row r="2797" spans="1:19" ht="12.75" customHeight="1" x14ac:dyDescent="0.3">
      <c r="A2797" s="2">
        <v>2802</v>
      </c>
      <c r="B2797" s="2" t="s">
        <v>1319</v>
      </c>
      <c r="C2797" s="8" t="s">
        <v>8</v>
      </c>
      <c r="D2797" s="2" t="s">
        <v>9</v>
      </c>
      <c r="F2797" s="2">
        <v>20</v>
      </c>
      <c r="G2797" s="3">
        <v>36</v>
      </c>
      <c r="H2797" s="3" t="str">
        <f>IF(E2797="","non terminato","terminato")</f>
        <v>non terminato</v>
      </c>
      <c r="J2797" s="2">
        <v>2802</v>
      </c>
      <c r="K2797" s="2" t="str">
        <f t="shared" si="294"/>
        <v>R0271506</v>
      </c>
      <c r="L2797" s="2" t="str">
        <f t="shared" si="295"/>
        <v>ITA</v>
      </c>
      <c r="M2797" s="2" t="str">
        <f t="shared" si="296"/>
        <v>SG</v>
      </c>
      <c r="N2797" s="2" t="str">
        <f t="shared" si="297"/>
        <v/>
      </c>
      <c r="O2797" s="2">
        <v>20</v>
      </c>
      <c r="P2797" s="3">
        <v>36</v>
      </c>
      <c r="Q2797" s="3">
        <f t="shared" si="298"/>
        <v>720</v>
      </c>
      <c r="R2797" s="3" t="str">
        <f t="shared" si="299"/>
        <v>ITA-SG-36</v>
      </c>
      <c r="S2797" s="3" t="str">
        <f t="shared" si="300"/>
        <v>271</v>
      </c>
    </row>
    <row r="2798" spans="1:19" ht="12.75" customHeight="1" x14ac:dyDescent="0.3">
      <c r="A2798" s="2">
        <v>2803</v>
      </c>
      <c r="B2798" s="2" t="s">
        <v>1319</v>
      </c>
      <c r="C2798" s="8" t="s">
        <v>8</v>
      </c>
      <c r="D2798" s="2" t="s">
        <v>9</v>
      </c>
      <c r="F2798" s="2">
        <v>10</v>
      </c>
      <c r="G2798" s="3">
        <v>26</v>
      </c>
      <c r="H2798" s="3" t="str">
        <f>IF(E2798="","non terminato","terminato")</f>
        <v>non terminato</v>
      </c>
      <c r="J2798" s="2">
        <v>2803</v>
      </c>
      <c r="K2798" s="2" t="str">
        <f t="shared" si="294"/>
        <v>R0271506</v>
      </c>
      <c r="L2798" s="2" t="str">
        <f t="shared" si="295"/>
        <v>ITA</v>
      </c>
      <c r="M2798" s="2" t="str">
        <f t="shared" si="296"/>
        <v>SG</v>
      </c>
      <c r="N2798" s="2" t="str">
        <f t="shared" si="297"/>
        <v/>
      </c>
      <c r="O2798" s="2">
        <v>10</v>
      </c>
      <c r="P2798" s="3">
        <v>26</v>
      </c>
      <c r="Q2798" s="3">
        <f t="shared" si="298"/>
        <v>260</v>
      </c>
      <c r="R2798" s="3" t="str">
        <f t="shared" si="299"/>
        <v>ITA-SG-26</v>
      </c>
      <c r="S2798" s="3" t="str">
        <f t="shared" si="300"/>
        <v>271</v>
      </c>
    </row>
    <row r="2799" spans="1:19" ht="12.75" customHeight="1" x14ac:dyDescent="0.3">
      <c r="A2799" s="2">
        <v>2804</v>
      </c>
      <c r="B2799" s="2" t="s">
        <v>1319</v>
      </c>
      <c r="C2799" s="8" t="s">
        <v>8</v>
      </c>
      <c r="D2799" s="2" t="s">
        <v>9</v>
      </c>
      <c r="E2799" s="7" t="s">
        <v>10</v>
      </c>
      <c r="F2799" s="2">
        <v>0</v>
      </c>
      <c r="G2799" s="3">
        <v>38</v>
      </c>
      <c r="H2799" s="3" t="s">
        <v>10</v>
      </c>
      <c r="J2799" s="2">
        <v>2804</v>
      </c>
      <c r="K2799" s="2" t="str">
        <f t="shared" si="294"/>
        <v>R0271506</v>
      </c>
      <c r="L2799" s="2" t="str">
        <f t="shared" si="295"/>
        <v>ITA</v>
      </c>
      <c r="M2799" s="2" t="str">
        <f t="shared" si="296"/>
        <v>SG</v>
      </c>
      <c r="N2799" s="2" t="str">
        <f t="shared" si="297"/>
        <v>terminato</v>
      </c>
      <c r="O2799" s="2">
        <v>0</v>
      </c>
      <c r="P2799" s="3">
        <v>38</v>
      </c>
      <c r="Q2799" s="3" t="str">
        <f t="shared" si="298"/>
        <v/>
      </c>
      <c r="R2799" s="3" t="str">
        <f t="shared" si="299"/>
        <v>ITA-SG-38</v>
      </c>
      <c r="S2799" s="3" t="str">
        <f t="shared" si="300"/>
        <v>271</v>
      </c>
    </row>
    <row r="2800" spans="1:19" ht="12.75" customHeight="1" x14ac:dyDescent="0.3">
      <c r="A2800" s="2">
        <v>2805</v>
      </c>
      <c r="B2800" s="2" t="s">
        <v>1320</v>
      </c>
      <c r="C2800" s="8" t="s">
        <v>8</v>
      </c>
      <c r="D2800" s="2" t="s">
        <v>44</v>
      </c>
      <c r="E2800" s="7" t="s">
        <v>10</v>
      </c>
      <c r="F2800" s="2">
        <v>0</v>
      </c>
      <c r="G2800" s="3">
        <v>20</v>
      </c>
      <c r="H2800" s="3" t="s">
        <v>10</v>
      </c>
      <c r="J2800" s="2">
        <v>2805</v>
      </c>
      <c r="K2800" s="2" t="str">
        <f t="shared" si="294"/>
        <v>A6032956</v>
      </c>
      <c r="L2800" s="2" t="str">
        <f t="shared" si="295"/>
        <v>ITA</v>
      </c>
      <c r="M2800" s="2" t="str">
        <f t="shared" si="296"/>
        <v>zan pin SPA</v>
      </c>
      <c r="N2800" s="2" t="str">
        <f t="shared" si="297"/>
        <v>terminato</v>
      </c>
      <c r="O2800" s="2">
        <v>0</v>
      </c>
      <c r="P2800" s="3">
        <v>20</v>
      </c>
      <c r="Q2800" s="3" t="str">
        <f t="shared" si="298"/>
        <v/>
      </c>
      <c r="R2800" s="3" t="str">
        <f t="shared" si="299"/>
        <v>ITA-zan pin SPA-20</v>
      </c>
      <c r="S2800" s="3" t="str">
        <f t="shared" si="300"/>
        <v>032</v>
      </c>
    </row>
    <row r="2801" spans="1:19" ht="12.75" customHeight="1" x14ac:dyDescent="0.3">
      <c r="A2801" s="2">
        <v>2806</v>
      </c>
      <c r="B2801" s="2" t="s">
        <v>1321</v>
      </c>
      <c r="C2801" s="8" t="s">
        <v>8</v>
      </c>
      <c r="D2801" s="2" t="s">
        <v>33</v>
      </c>
      <c r="F2801" s="2">
        <v>10</v>
      </c>
      <c r="G2801" s="3">
        <v>26</v>
      </c>
      <c r="H2801" s="3" t="str">
        <f>IF(E2801="","non terminato","terminato")</f>
        <v>non terminato</v>
      </c>
      <c r="J2801" s="2">
        <v>2806</v>
      </c>
      <c r="K2801" s="2" t="str">
        <f t="shared" si="294"/>
        <v>B8438689</v>
      </c>
      <c r="L2801" s="2" t="str">
        <f t="shared" si="295"/>
        <v>ITA</v>
      </c>
      <c r="M2801" s="2" t="str">
        <f t="shared" si="296"/>
        <v>zan VETRI</v>
      </c>
      <c r="N2801" s="2" t="str">
        <f t="shared" si="297"/>
        <v/>
      </c>
      <c r="O2801" s="2">
        <v>10</v>
      </c>
      <c r="P2801" s="3">
        <v>26</v>
      </c>
      <c r="Q2801" s="3">
        <f t="shared" si="298"/>
        <v>260</v>
      </c>
      <c r="R2801" s="3" t="str">
        <f t="shared" si="299"/>
        <v>ITA-zan VETRI-26</v>
      </c>
      <c r="S2801" s="3" t="str">
        <f t="shared" si="300"/>
        <v>438</v>
      </c>
    </row>
    <row r="2802" spans="1:19" ht="12.75" customHeight="1" x14ac:dyDescent="0.3">
      <c r="A2802" s="2">
        <v>2807</v>
      </c>
      <c r="B2802" s="2" t="s">
        <v>1321</v>
      </c>
      <c r="C2802" s="8" t="s">
        <v>8</v>
      </c>
      <c r="D2802" s="2" t="s">
        <v>33</v>
      </c>
      <c r="E2802" s="7" t="s">
        <v>10</v>
      </c>
      <c r="F2802" s="2">
        <v>0</v>
      </c>
      <c r="G2802" s="3">
        <v>11</v>
      </c>
      <c r="H2802" s="3" t="s">
        <v>10</v>
      </c>
      <c r="J2802" s="2">
        <v>2807</v>
      </c>
      <c r="K2802" s="2" t="str">
        <f t="shared" si="294"/>
        <v>B8438689</v>
      </c>
      <c r="L2802" s="2" t="str">
        <f t="shared" si="295"/>
        <v>ITA</v>
      </c>
      <c r="M2802" s="2" t="str">
        <f t="shared" si="296"/>
        <v>zan VETRI</v>
      </c>
      <c r="N2802" s="2" t="str">
        <f t="shared" si="297"/>
        <v>terminato</v>
      </c>
      <c r="O2802" s="2">
        <v>0</v>
      </c>
      <c r="P2802" s="3">
        <v>11</v>
      </c>
      <c r="Q2802" s="3" t="str">
        <f t="shared" si="298"/>
        <v/>
      </c>
      <c r="R2802" s="3" t="str">
        <f t="shared" si="299"/>
        <v>ITA-zan VETRI-11</v>
      </c>
      <c r="S2802" s="3" t="str">
        <f t="shared" si="300"/>
        <v>438</v>
      </c>
    </row>
    <row r="2803" spans="1:19" ht="12.75" customHeight="1" x14ac:dyDescent="0.3">
      <c r="A2803" s="2">
        <v>2808</v>
      </c>
      <c r="B2803" s="2" t="s">
        <v>1321</v>
      </c>
      <c r="C2803" s="8" t="s">
        <v>8</v>
      </c>
      <c r="D2803" s="2" t="s">
        <v>33</v>
      </c>
      <c r="F2803" s="2">
        <v>30</v>
      </c>
      <c r="G2803" s="3">
        <v>31</v>
      </c>
      <c r="H2803" s="3" t="str">
        <f>IF(E2803="","non terminato","terminato")</f>
        <v>non terminato</v>
      </c>
      <c r="J2803" s="2">
        <v>2808</v>
      </c>
      <c r="K2803" s="2" t="str">
        <f t="shared" si="294"/>
        <v>B8438689</v>
      </c>
      <c r="L2803" s="2" t="str">
        <f t="shared" si="295"/>
        <v>ITA</v>
      </c>
      <c r="M2803" s="2" t="str">
        <f t="shared" si="296"/>
        <v>zan VETRI</v>
      </c>
      <c r="N2803" s="2" t="str">
        <f t="shared" si="297"/>
        <v/>
      </c>
      <c r="O2803" s="2">
        <v>30</v>
      </c>
      <c r="P2803" s="3">
        <v>31</v>
      </c>
      <c r="Q2803" s="3">
        <f t="shared" si="298"/>
        <v>930</v>
      </c>
      <c r="R2803" s="3" t="str">
        <f t="shared" si="299"/>
        <v>ITA-zan VETRI-31</v>
      </c>
      <c r="S2803" s="3" t="str">
        <f t="shared" si="300"/>
        <v>438</v>
      </c>
    </row>
    <row r="2804" spans="1:19" ht="12.75" customHeight="1" x14ac:dyDescent="0.3">
      <c r="A2804" s="2">
        <v>2809</v>
      </c>
      <c r="B2804" s="2" t="s">
        <v>1322</v>
      </c>
      <c r="C2804" s="8" t="s">
        <v>8</v>
      </c>
      <c r="D2804" s="2" t="s">
        <v>94</v>
      </c>
      <c r="F2804" s="2">
        <v>10</v>
      </c>
      <c r="G2804" s="3">
        <v>13</v>
      </c>
      <c r="H2804" s="3" t="str">
        <f>IF(E2804="","non terminato","terminato")</f>
        <v>non terminato</v>
      </c>
      <c r="J2804" s="2">
        <v>2809</v>
      </c>
      <c r="K2804" s="2" t="str">
        <f t="shared" si="294"/>
        <v>F8799449</v>
      </c>
      <c r="L2804" s="2" t="str">
        <f t="shared" si="295"/>
        <v>ITA</v>
      </c>
      <c r="M2804" s="2" t="str">
        <f t="shared" si="296"/>
        <v>zan SPA</v>
      </c>
      <c r="N2804" s="2" t="str">
        <f t="shared" si="297"/>
        <v/>
      </c>
      <c r="O2804" s="2">
        <v>10</v>
      </c>
      <c r="P2804" s="3">
        <v>13</v>
      </c>
      <c r="Q2804" s="3">
        <f t="shared" si="298"/>
        <v>130</v>
      </c>
      <c r="R2804" s="3" t="str">
        <f t="shared" si="299"/>
        <v>ITA-zan SPA-13</v>
      </c>
      <c r="S2804" s="3" t="str">
        <f t="shared" si="300"/>
        <v>799</v>
      </c>
    </row>
    <row r="2805" spans="1:19" ht="12.75" customHeight="1" x14ac:dyDescent="0.3">
      <c r="A2805" s="2">
        <v>2810</v>
      </c>
      <c r="B2805" s="2" t="s">
        <v>1322</v>
      </c>
      <c r="C2805" s="8" t="s">
        <v>8</v>
      </c>
      <c r="D2805" s="2" t="s">
        <v>94</v>
      </c>
      <c r="E2805" s="7" t="s">
        <v>10</v>
      </c>
      <c r="F2805" s="2">
        <v>0</v>
      </c>
      <c r="G2805" s="3">
        <v>15</v>
      </c>
      <c r="H2805" s="3" t="s">
        <v>10</v>
      </c>
      <c r="J2805" s="2">
        <v>2810</v>
      </c>
      <c r="K2805" s="2" t="str">
        <f t="shared" si="294"/>
        <v>F8799449</v>
      </c>
      <c r="L2805" s="2" t="str">
        <f t="shared" si="295"/>
        <v>ITA</v>
      </c>
      <c r="M2805" s="2" t="str">
        <f t="shared" si="296"/>
        <v>zan SPA</v>
      </c>
      <c r="N2805" s="2" t="str">
        <f t="shared" si="297"/>
        <v>terminato</v>
      </c>
      <c r="O2805" s="2">
        <v>0</v>
      </c>
      <c r="P2805" s="3">
        <v>15</v>
      </c>
      <c r="Q2805" s="3" t="str">
        <f t="shared" si="298"/>
        <v/>
      </c>
      <c r="R2805" s="3" t="str">
        <f t="shared" si="299"/>
        <v>ITA-zan SPA-15</v>
      </c>
      <c r="S2805" s="3" t="str">
        <f t="shared" si="300"/>
        <v>799</v>
      </c>
    </row>
    <row r="2806" spans="1:19" ht="12.75" customHeight="1" x14ac:dyDescent="0.3">
      <c r="A2806" s="2">
        <v>2811</v>
      </c>
      <c r="B2806" s="2" t="s">
        <v>1322</v>
      </c>
      <c r="C2806" s="8" t="s">
        <v>8</v>
      </c>
      <c r="D2806" s="2" t="s">
        <v>94</v>
      </c>
      <c r="F2806" s="2">
        <v>30</v>
      </c>
      <c r="G2806" s="3">
        <v>40</v>
      </c>
      <c r="H2806" s="3" t="str">
        <f>IF(E2806="","non terminato","terminato")</f>
        <v>non terminato</v>
      </c>
      <c r="J2806" s="2">
        <v>2811</v>
      </c>
      <c r="K2806" s="2" t="str">
        <f t="shared" si="294"/>
        <v>F8799449</v>
      </c>
      <c r="L2806" s="2" t="str">
        <f t="shared" si="295"/>
        <v>ITA</v>
      </c>
      <c r="M2806" s="2" t="str">
        <f t="shared" si="296"/>
        <v>zan SPA</v>
      </c>
      <c r="N2806" s="2" t="str">
        <f t="shared" si="297"/>
        <v/>
      </c>
      <c r="O2806" s="2">
        <v>30</v>
      </c>
      <c r="P2806" s="3">
        <v>40</v>
      </c>
      <c r="Q2806" s="3">
        <f t="shared" si="298"/>
        <v>1200</v>
      </c>
      <c r="R2806" s="3" t="str">
        <f t="shared" si="299"/>
        <v>ITA-zan SPA-40</v>
      </c>
      <c r="S2806" s="3" t="str">
        <f t="shared" si="300"/>
        <v>799</v>
      </c>
    </row>
    <row r="2807" spans="1:19" ht="12.75" customHeight="1" x14ac:dyDescent="0.3">
      <c r="A2807" s="2">
        <v>2812</v>
      </c>
      <c r="B2807" s="2" t="s">
        <v>1323</v>
      </c>
      <c r="C2807" s="8" t="s">
        <v>8</v>
      </c>
      <c r="D2807" s="2" t="s">
        <v>9</v>
      </c>
      <c r="E2807" s="7" t="s">
        <v>10</v>
      </c>
      <c r="F2807" s="2">
        <v>0</v>
      </c>
      <c r="G2807" s="3">
        <v>22</v>
      </c>
      <c r="H2807" s="3" t="s">
        <v>10</v>
      </c>
      <c r="J2807" s="2">
        <v>2812</v>
      </c>
      <c r="K2807" s="2" t="str">
        <f t="shared" si="294"/>
        <v>C4600868</v>
      </c>
      <c r="L2807" s="2" t="str">
        <f t="shared" si="295"/>
        <v>ITA</v>
      </c>
      <c r="M2807" s="2" t="str">
        <f t="shared" si="296"/>
        <v>SG</v>
      </c>
      <c r="N2807" s="2" t="str">
        <f t="shared" si="297"/>
        <v>terminato</v>
      </c>
      <c r="O2807" s="2">
        <v>0</v>
      </c>
      <c r="P2807" s="3">
        <v>22</v>
      </c>
      <c r="Q2807" s="3" t="str">
        <f t="shared" si="298"/>
        <v/>
      </c>
      <c r="R2807" s="3" t="str">
        <f t="shared" si="299"/>
        <v>ITA-SG-22</v>
      </c>
      <c r="S2807" s="3" t="str">
        <f t="shared" si="300"/>
        <v>600</v>
      </c>
    </row>
    <row r="2808" spans="1:19" ht="12.75" customHeight="1" x14ac:dyDescent="0.3">
      <c r="A2808" s="2">
        <v>2813</v>
      </c>
      <c r="B2808" s="2" t="s">
        <v>1324</v>
      </c>
      <c r="C2808" s="8" t="s">
        <v>8</v>
      </c>
      <c r="D2808" s="2" t="s">
        <v>44</v>
      </c>
      <c r="E2808" s="7" t="s">
        <v>10</v>
      </c>
      <c r="F2808" s="2">
        <v>0</v>
      </c>
      <c r="G2808" s="3">
        <v>26</v>
      </c>
      <c r="H2808" s="3" t="s">
        <v>10</v>
      </c>
      <c r="J2808" s="2">
        <v>2813</v>
      </c>
      <c r="K2808" s="2" t="str">
        <f t="shared" si="294"/>
        <v>V8688049</v>
      </c>
      <c r="L2808" s="2" t="str">
        <f t="shared" si="295"/>
        <v>ITA</v>
      </c>
      <c r="M2808" s="2" t="str">
        <f t="shared" si="296"/>
        <v>zan pin SPA</v>
      </c>
      <c r="N2808" s="2" t="str">
        <f t="shared" si="297"/>
        <v>terminato</v>
      </c>
      <c r="O2808" s="2">
        <v>0</v>
      </c>
      <c r="P2808" s="3">
        <v>26</v>
      </c>
      <c r="Q2808" s="3" t="str">
        <f t="shared" si="298"/>
        <v/>
      </c>
      <c r="R2808" s="3" t="str">
        <f t="shared" si="299"/>
        <v>ITA-zan pin SPA-26</v>
      </c>
      <c r="S2808" s="3" t="str">
        <f t="shared" si="300"/>
        <v>688</v>
      </c>
    </row>
    <row r="2809" spans="1:19" ht="12.75" customHeight="1" x14ac:dyDescent="0.3">
      <c r="A2809" s="2">
        <v>2814</v>
      </c>
      <c r="B2809" s="2" t="s">
        <v>1324</v>
      </c>
      <c r="C2809" s="8" t="s">
        <v>8</v>
      </c>
      <c r="D2809" s="2" t="s">
        <v>44</v>
      </c>
      <c r="F2809" s="2">
        <v>10</v>
      </c>
      <c r="G2809" s="3">
        <v>28</v>
      </c>
      <c r="H2809" s="3" t="str">
        <f>IF(E2809="","non terminato","terminato")</f>
        <v>non terminato</v>
      </c>
      <c r="J2809" s="2">
        <v>2814</v>
      </c>
      <c r="K2809" s="2" t="str">
        <f t="shared" si="294"/>
        <v>V8688049</v>
      </c>
      <c r="L2809" s="2" t="str">
        <f t="shared" si="295"/>
        <v>ITA</v>
      </c>
      <c r="M2809" s="2" t="str">
        <f t="shared" si="296"/>
        <v>zan pin SPA</v>
      </c>
      <c r="N2809" s="2" t="str">
        <f t="shared" si="297"/>
        <v/>
      </c>
      <c r="O2809" s="2">
        <v>10</v>
      </c>
      <c r="P2809" s="3">
        <v>28</v>
      </c>
      <c r="Q2809" s="3">
        <f t="shared" si="298"/>
        <v>280</v>
      </c>
      <c r="R2809" s="3" t="str">
        <f t="shared" si="299"/>
        <v>ITA-zan pin SPA-28</v>
      </c>
      <c r="S2809" s="3" t="str">
        <f t="shared" si="300"/>
        <v>688</v>
      </c>
    </row>
    <row r="2810" spans="1:19" ht="12.75" customHeight="1" x14ac:dyDescent="0.3">
      <c r="A2810" s="2">
        <v>2815</v>
      </c>
      <c r="B2810" s="2" t="s">
        <v>1325</v>
      </c>
      <c r="C2810" s="8" t="s">
        <v>8</v>
      </c>
      <c r="D2810" s="2" t="s">
        <v>33</v>
      </c>
      <c r="E2810" s="7" t="s">
        <v>10</v>
      </c>
      <c r="F2810" s="2">
        <v>0</v>
      </c>
      <c r="G2810" s="3">
        <v>30</v>
      </c>
      <c r="H2810" s="3" t="s">
        <v>10</v>
      </c>
      <c r="J2810" s="2">
        <v>2815</v>
      </c>
      <c r="K2810" s="2" t="str">
        <f t="shared" si="294"/>
        <v>P4348134</v>
      </c>
      <c r="L2810" s="2" t="str">
        <f t="shared" si="295"/>
        <v>ITA</v>
      </c>
      <c r="M2810" s="2" t="str">
        <f t="shared" si="296"/>
        <v>zan VETRI</v>
      </c>
      <c r="N2810" s="2" t="str">
        <f t="shared" si="297"/>
        <v>terminato</v>
      </c>
      <c r="O2810" s="2">
        <v>0</v>
      </c>
      <c r="P2810" s="3">
        <v>30</v>
      </c>
      <c r="Q2810" s="3" t="str">
        <f t="shared" si="298"/>
        <v/>
      </c>
      <c r="R2810" s="3" t="str">
        <f t="shared" si="299"/>
        <v>ITA-zan VETRI-30</v>
      </c>
      <c r="S2810" s="3" t="str">
        <f t="shared" si="300"/>
        <v>348</v>
      </c>
    </row>
    <row r="2811" spans="1:19" ht="12.75" customHeight="1" x14ac:dyDescent="0.3">
      <c r="A2811" s="2">
        <v>2816</v>
      </c>
      <c r="B2811" s="2" t="s">
        <v>1326</v>
      </c>
      <c r="C2811" s="8" t="s">
        <v>8</v>
      </c>
      <c r="D2811" s="2" t="s">
        <v>33</v>
      </c>
      <c r="E2811" s="7" t="s">
        <v>10</v>
      </c>
      <c r="F2811" s="2">
        <v>0</v>
      </c>
      <c r="G2811" s="3">
        <v>33</v>
      </c>
      <c r="H2811" s="3" t="s">
        <v>10</v>
      </c>
      <c r="J2811" s="2">
        <v>2816</v>
      </c>
      <c r="K2811" s="2" t="str">
        <f t="shared" si="294"/>
        <v>L5708388</v>
      </c>
      <c r="L2811" s="2" t="str">
        <f t="shared" si="295"/>
        <v>ITA</v>
      </c>
      <c r="M2811" s="2" t="str">
        <f t="shared" si="296"/>
        <v>zan VETRI</v>
      </c>
      <c r="N2811" s="2" t="str">
        <f t="shared" si="297"/>
        <v>terminato</v>
      </c>
      <c r="O2811" s="2">
        <v>0</v>
      </c>
      <c r="P2811" s="3">
        <v>33</v>
      </c>
      <c r="Q2811" s="3" t="str">
        <f t="shared" si="298"/>
        <v/>
      </c>
      <c r="R2811" s="3" t="str">
        <f t="shared" si="299"/>
        <v>ITA-zan VETRI-33</v>
      </c>
      <c r="S2811" s="3" t="str">
        <f t="shared" si="300"/>
        <v>708</v>
      </c>
    </row>
    <row r="2812" spans="1:19" ht="12.75" customHeight="1" x14ac:dyDescent="0.3">
      <c r="A2812" s="2">
        <v>2817</v>
      </c>
      <c r="B2812" s="2" t="s">
        <v>1327</v>
      </c>
      <c r="C2812" s="8" t="s">
        <v>8</v>
      </c>
      <c r="D2812" s="2" t="s">
        <v>44</v>
      </c>
      <c r="F2812" s="2">
        <v>30</v>
      </c>
      <c r="G2812" s="3">
        <v>17</v>
      </c>
      <c r="H2812" s="3" t="str">
        <f>IF(E2812="","non terminato","terminato")</f>
        <v>non terminato</v>
      </c>
      <c r="J2812" s="2">
        <v>2817</v>
      </c>
      <c r="K2812" s="2" t="str">
        <f t="shared" si="294"/>
        <v>M7281655</v>
      </c>
      <c r="L2812" s="2" t="str">
        <f t="shared" si="295"/>
        <v>ITA</v>
      </c>
      <c r="M2812" s="2" t="str">
        <f t="shared" si="296"/>
        <v>zan pin SPA</v>
      </c>
      <c r="N2812" s="2" t="str">
        <f t="shared" si="297"/>
        <v/>
      </c>
      <c r="O2812" s="2">
        <v>30</v>
      </c>
      <c r="P2812" s="3">
        <v>17</v>
      </c>
      <c r="Q2812" s="3">
        <f t="shared" si="298"/>
        <v>510</v>
      </c>
      <c r="R2812" s="3" t="str">
        <f t="shared" si="299"/>
        <v>ITA-zan pin SPA-17</v>
      </c>
      <c r="S2812" s="3" t="str">
        <f t="shared" si="300"/>
        <v>281</v>
      </c>
    </row>
    <row r="2813" spans="1:19" ht="12.75" customHeight="1" x14ac:dyDescent="0.3">
      <c r="A2813" s="2">
        <v>2818</v>
      </c>
      <c r="B2813" s="2" t="s">
        <v>1328</v>
      </c>
      <c r="C2813" s="8" t="s">
        <v>8</v>
      </c>
      <c r="D2813" s="2" t="s">
        <v>9</v>
      </c>
      <c r="E2813" s="7" t="s">
        <v>10</v>
      </c>
      <c r="F2813" s="2">
        <v>0</v>
      </c>
      <c r="G2813" s="3">
        <v>12</v>
      </c>
      <c r="H2813" s="3" t="s">
        <v>10</v>
      </c>
      <c r="J2813" s="2">
        <v>2818</v>
      </c>
      <c r="K2813" s="2" t="str">
        <f t="shared" si="294"/>
        <v>P8353857</v>
      </c>
      <c r="L2813" s="2" t="str">
        <f t="shared" si="295"/>
        <v>ITA</v>
      </c>
      <c r="M2813" s="2" t="str">
        <f t="shared" si="296"/>
        <v>SG</v>
      </c>
      <c r="N2813" s="2" t="str">
        <f t="shared" si="297"/>
        <v>terminato</v>
      </c>
      <c r="O2813" s="2">
        <v>0</v>
      </c>
      <c r="P2813" s="3">
        <v>12</v>
      </c>
      <c r="Q2813" s="3" t="str">
        <f t="shared" si="298"/>
        <v/>
      </c>
      <c r="R2813" s="3" t="str">
        <f t="shared" si="299"/>
        <v>ITA-SG-12</v>
      </c>
      <c r="S2813" s="3" t="str">
        <f t="shared" si="300"/>
        <v>353</v>
      </c>
    </row>
    <row r="2814" spans="1:19" ht="12.75" customHeight="1" x14ac:dyDescent="0.3">
      <c r="A2814" s="2">
        <v>2819</v>
      </c>
      <c r="B2814" s="2" t="s">
        <v>1329</v>
      </c>
      <c r="C2814" s="8" t="s">
        <v>8</v>
      </c>
      <c r="D2814" s="2" t="s">
        <v>62</v>
      </c>
      <c r="F2814" s="2">
        <v>30</v>
      </c>
      <c r="G2814" s="3">
        <v>18</v>
      </c>
      <c r="H2814" s="3" t="str">
        <f>IF(E2814="","non terminato","terminato")</f>
        <v>non terminato</v>
      </c>
      <c r="J2814" s="2">
        <v>2819</v>
      </c>
      <c r="K2814" s="2" t="str">
        <f t="shared" si="294"/>
        <v>S0801514</v>
      </c>
      <c r="L2814" s="2" t="str">
        <f t="shared" si="295"/>
        <v>ITA</v>
      </c>
      <c r="M2814" s="2" t="str">
        <f t="shared" si="296"/>
        <v>zan PAM</v>
      </c>
      <c r="N2814" s="2" t="str">
        <f t="shared" si="297"/>
        <v/>
      </c>
      <c r="O2814" s="2">
        <v>30</v>
      </c>
      <c r="P2814" s="3">
        <v>18</v>
      </c>
      <c r="Q2814" s="3">
        <f t="shared" si="298"/>
        <v>540</v>
      </c>
      <c r="R2814" s="3" t="str">
        <f t="shared" si="299"/>
        <v>ITA-zan PAM-18</v>
      </c>
      <c r="S2814" s="3" t="str">
        <f t="shared" si="300"/>
        <v>801</v>
      </c>
    </row>
    <row r="2815" spans="1:19" ht="12.75" customHeight="1" x14ac:dyDescent="0.3">
      <c r="A2815" s="2">
        <v>2820</v>
      </c>
      <c r="B2815" s="2" t="s">
        <v>1329</v>
      </c>
      <c r="C2815" s="8" t="s">
        <v>8</v>
      </c>
      <c r="D2815" s="2" t="s">
        <v>62</v>
      </c>
      <c r="F2815" s="2">
        <v>10</v>
      </c>
      <c r="G2815" s="3">
        <v>17</v>
      </c>
      <c r="H2815" s="3" t="str">
        <f>IF(E2815="","non terminato","terminato")</f>
        <v>non terminato</v>
      </c>
      <c r="J2815" s="2">
        <v>2820</v>
      </c>
      <c r="K2815" s="2" t="str">
        <f t="shared" si="294"/>
        <v>S0801514</v>
      </c>
      <c r="L2815" s="2" t="str">
        <f t="shared" si="295"/>
        <v>ITA</v>
      </c>
      <c r="M2815" s="2" t="str">
        <f t="shared" si="296"/>
        <v>zan PAM</v>
      </c>
      <c r="N2815" s="2" t="str">
        <f t="shared" si="297"/>
        <v/>
      </c>
      <c r="O2815" s="2">
        <v>10</v>
      </c>
      <c r="P2815" s="3">
        <v>17</v>
      </c>
      <c r="Q2815" s="3">
        <f t="shared" si="298"/>
        <v>170</v>
      </c>
      <c r="R2815" s="3" t="str">
        <f t="shared" si="299"/>
        <v>ITA-zan PAM-17</v>
      </c>
      <c r="S2815" s="3" t="str">
        <f t="shared" si="300"/>
        <v>801</v>
      </c>
    </row>
    <row r="2816" spans="1:19" ht="12.75" customHeight="1" x14ac:dyDescent="0.3">
      <c r="A2816" s="2">
        <v>2821</v>
      </c>
      <c r="B2816" s="2" t="s">
        <v>1329</v>
      </c>
      <c r="C2816" s="8" t="s">
        <v>8</v>
      </c>
      <c r="D2816" s="2" t="s">
        <v>62</v>
      </c>
      <c r="E2816" s="7" t="s">
        <v>10</v>
      </c>
      <c r="F2816" s="2">
        <v>0</v>
      </c>
      <c r="G2816" s="3">
        <v>21</v>
      </c>
      <c r="H2816" s="3" t="s">
        <v>10</v>
      </c>
      <c r="J2816" s="2">
        <v>2821</v>
      </c>
      <c r="K2816" s="2" t="str">
        <f t="shared" si="294"/>
        <v>S0801514</v>
      </c>
      <c r="L2816" s="2" t="str">
        <f t="shared" si="295"/>
        <v>ITA</v>
      </c>
      <c r="M2816" s="2" t="str">
        <f t="shared" si="296"/>
        <v>zan PAM</v>
      </c>
      <c r="N2816" s="2" t="str">
        <f t="shared" si="297"/>
        <v>terminato</v>
      </c>
      <c r="O2816" s="2">
        <v>0</v>
      </c>
      <c r="P2816" s="3">
        <v>21</v>
      </c>
      <c r="Q2816" s="3" t="str">
        <f t="shared" si="298"/>
        <v/>
      </c>
      <c r="R2816" s="3" t="str">
        <f t="shared" si="299"/>
        <v>ITA-zan PAM-21</v>
      </c>
      <c r="S2816" s="3" t="str">
        <f t="shared" si="300"/>
        <v>801</v>
      </c>
    </row>
    <row r="2817" spans="1:19" ht="12.75" customHeight="1" x14ac:dyDescent="0.3">
      <c r="A2817" s="2">
        <v>2822</v>
      </c>
      <c r="B2817" s="2" t="s">
        <v>1330</v>
      </c>
      <c r="C2817" s="8" t="s">
        <v>8</v>
      </c>
      <c r="D2817" s="2" t="s">
        <v>62</v>
      </c>
      <c r="E2817" s="7" t="s">
        <v>10</v>
      </c>
      <c r="F2817" s="2">
        <v>0</v>
      </c>
      <c r="G2817" s="3">
        <v>10</v>
      </c>
      <c r="H2817" s="3" t="s">
        <v>10</v>
      </c>
      <c r="J2817" s="2">
        <v>2822</v>
      </c>
      <c r="K2817" s="2" t="str">
        <f t="shared" si="294"/>
        <v>A0788086</v>
      </c>
      <c r="L2817" s="2" t="str">
        <f t="shared" si="295"/>
        <v>ITA</v>
      </c>
      <c r="M2817" s="2" t="str">
        <f t="shared" si="296"/>
        <v>zan PAM</v>
      </c>
      <c r="N2817" s="2" t="str">
        <f t="shared" si="297"/>
        <v>terminato</v>
      </c>
      <c r="O2817" s="2">
        <v>0</v>
      </c>
      <c r="P2817" s="3">
        <v>10</v>
      </c>
      <c r="Q2817" s="3" t="str">
        <f t="shared" si="298"/>
        <v/>
      </c>
      <c r="R2817" s="3" t="str">
        <f t="shared" si="299"/>
        <v>ITA-zan PAM-10</v>
      </c>
      <c r="S2817" s="3" t="str">
        <f t="shared" si="300"/>
        <v>788</v>
      </c>
    </row>
    <row r="2818" spans="1:19" ht="12.75" customHeight="1" x14ac:dyDescent="0.3">
      <c r="A2818" s="2">
        <v>2823</v>
      </c>
      <c r="B2818" s="2" t="s">
        <v>1330</v>
      </c>
      <c r="C2818" s="8" t="s">
        <v>8</v>
      </c>
      <c r="D2818" s="2" t="s">
        <v>62</v>
      </c>
      <c r="F2818" s="2">
        <v>30</v>
      </c>
      <c r="G2818" s="3">
        <v>33</v>
      </c>
      <c r="H2818" s="3" t="str">
        <f>IF(E2818="","non terminato","terminato")</f>
        <v>non terminato</v>
      </c>
      <c r="J2818" s="2">
        <v>2823</v>
      </c>
      <c r="K2818" s="2" t="str">
        <f t="shared" ref="K2818:K2881" si="301">TRIM(B2818)</f>
        <v>A0788086</v>
      </c>
      <c r="L2818" s="2" t="str">
        <f t="shared" ref="L2818:L2881" si="302">TRIM(C2818)</f>
        <v>ITA</v>
      </c>
      <c r="M2818" s="2" t="str">
        <f t="shared" ref="M2818:M2881" si="303">TRIM(D2818)</f>
        <v>zan PAM</v>
      </c>
      <c r="N2818" s="2" t="str">
        <f t="shared" ref="N2818:N2881" si="304">TRIM(E2818)</f>
        <v/>
      </c>
      <c r="O2818" s="2">
        <v>30</v>
      </c>
      <c r="P2818" s="3">
        <v>33</v>
      </c>
      <c r="Q2818" s="3">
        <f t="shared" si="298"/>
        <v>990</v>
      </c>
      <c r="R2818" s="3" t="str">
        <f t="shared" si="299"/>
        <v>ITA-zan PAM-33</v>
      </c>
      <c r="S2818" s="3" t="str">
        <f t="shared" si="300"/>
        <v>788</v>
      </c>
    </row>
    <row r="2819" spans="1:19" ht="12.75" customHeight="1" x14ac:dyDescent="0.3">
      <c r="A2819" s="2">
        <v>2824</v>
      </c>
      <c r="B2819" s="2" t="s">
        <v>1331</v>
      </c>
      <c r="C2819" s="8" t="s">
        <v>8</v>
      </c>
      <c r="D2819" s="2" t="s">
        <v>44</v>
      </c>
      <c r="F2819" s="2">
        <v>10</v>
      </c>
      <c r="G2819" s="3">
        <v>39</v>
      </c>
      <c r="H2819" s="3" t="str">
        <f>IF(E2819="","non terminato","terminato")</f>
        <v>non terminato</v>
      </c>
      <c r="J2819" s="2">
        <v>2824</v>
      </c>
      <c r="K2819" s="2" t="str">
        <f t="shared" si="301"/>
        <v>R5513459</v>
      </c>
      <c r="L2819" s="2" t="str">
        <f t="shared" si="302"/>
        <v>ITA</v>
      </c>
      <c r="M2819" s="2" t="str">
        <f t="shared" si="303"/>
        <v>zan pin SPA</v>
      </c>
      <c r="N2819" s="2" t="str">
        <f t="shared" si="304"/>
        <v/>
      </c>
      <c r="O2819" s="2">
        <v>10</v>
      </c>
      <c r="P2819" s="3">
        <v>39</v>
      </c>
      <c r="Q2819" s="3">
        <f t="shared" ref="Q2819:Q2882" si="305">IF(F2819=0,"",F2819*G2819)</f>
        <v>390</v>
      </c>
      <c r="R2819" s="3" t="str">
        <f t="shared" ref="R2819:R2882" si="306">_xlfn.CONCAT(C2819,"-",D2819,"-",G2819)</f>
        <v>ITA-zan pin SPA-39</v>
      </c>
      <c r="S2819" s="3" t="str">
        <f t="shared" ref="S2819:S2882" si="307">MID(B2819,3,3)</f>
        <v>513</v>
      </c>
    </row>
    <row r="2820" spans="1:19" ht="12.75" customHeight="1" x14ac:dyDescent="0.3">
      <c r="A2820" s="2">
        <v>2825</v>
      </c>
      <c r="B2820" s="2" t="s">
        <v>1331</v>
      </c>
      <c r="C2820" s="8" t="s">
        <v>8</v>
      </c>
      <c r="D2820" s="2" t="s">
        <v>44</v>
      </c>
      <c r="F2820" s="2">
        <v>30</v>
      </c>
      <c r="G2820" s="3">
        <v>31</v>
      </c>
      <c r="H2820" s="3" t="str">
        <f>IF(E2820="","non terminato","terminato")</f>
        <v>non terminato</v>
      </c>
      <c r="J2820" s="2">
        <v>2825</v>
      </c>
      <c r="K2820" s="2" t="str">
        <f t="shared" si="301"/>
        <v>R5513459</v>
      </c>
      <c r="L2820" s="2" t="str">
        <f t="shared" si="302"/>
        <v>ITA</v>
      </c>
      <c r="M2820" s="2" t="str">
        <f t="shared" si="303"/>
        <v>zan pin SPA</v>
      </c>
      <c r="N2820" s="2" t="str">
        <f t="shared" si="304"/>
        <v/>
      </c>
      <c r="O2820" s="2">
        <v>30</v>
      </c>
      <c r="P2820" s="3">
        <v>31</v>
      </c>
      <c r="Q2820" s="3">
        <f t="shared" si="305"/>
        <v>930</v>
      </c>
      <c r="R2820" s="3" t="str">
        <f t="shared" si="306"/>
        <v>ITA-zan pin SPA-31</v>
      </c>
      <c r="S2820" s="3" t="str">
        <f t="shared" si="307"/>
        <v>513</v>
      </c>
    </row>
    <row r="2821" spans="1:19" ht="12.75" customHeight="1" x14ac:dyDescent="0.3">
      <c r="A2821" s="2">
        <v>2826</v>
      </c>
      <c r="B2821" s="2" t="s">
        <v>1332</v>
      </c>
      <c r="C2821" s="8" t="s">
        <v>8</v>
      </c>
      <c r="D2821" s="2" t="s">
        <v>9</v>
      </c>
      <c r="E2821" s="7" t="s">
        <v>10</v>
      </c>
      <c r="F2821" s="2">
        <v>0</v>
      </c>
      <c r="G2821" s="3">
        <v>22</v>
      </c>
      <c r="H2821" s="3" t="s">
        <v>10</v>
      </c>
      <c r="J2821" s="2">
        <v>2826</v>
      </c>
      <c r="K2821" s="2" t="str">
        <f t="shared" si="301"/>
        <v>A2169430</v>
      </c>
      <c r="L2821" s="2" t="str">
        <f t="shared" si="302"/>
        <v>ITA</v>
      </c>
      <c r="M2821" s="2" t="str">
        <f t="shared" si="303"/>
        <v>SG</v>
      </c>
      <c r="N2821" s="2" t="str">
        <f t="shared" si="304"/>
        <v>terminato</v>
      </c>
      <c r="O2821" s="2">
        <v>0</v>
      </c>
      <c r="P2821" s="3">
        <v>22</v>
      </c>
      <c r="Q2821" s="3" t="str">
        <f t="shared" si="305"/>
        <v/>
      </c>
      <c r="R2821" s="3" t="str">
        <f t="shared" si="306"/>
        <v>ITA-SG-22</v>
      </c>
      <c r="S2821" s="3" t="str">
        <f t="shared" si="307"/>
        <v>169</v>
      </c>
    </row>
    <row r="2822" spans="1:19" ht="12.75" customHeight="1" x14ac:dyDescent="0.3">
      <c r="A2822" s="2">
        <v>2827</v>
      </c>
      <c r="B2822" s="2" t="s">
        <v>1333</v>
      </c>
      <c r="C2822" s="8" t="s">
        <v>8</v>
      </c>
      <c r="D2822" s="2" t="s">
        <v>62</v>
      </c>
      <c r="E2822" s="7" t="s">
        <v>10</v>
      </c>
      <c r="F2822" s="2">
        <v>0</v>
      </c>
      <c r="G2822" s="3">
        <v>38</v>
      </c>
      <c r="H2822" s="3" t="s">
        <v>10</v>
      </c>
      <c r="J2822" s="2">
        <v>2827</v>
      </c>
      <c r="K2822" s="2" t="str">
        <f t="shared" si="301"/>
        <v>M4403912</v>
      </c>
      <c r="L2822" s="2" t="str">
        <f t="shared" si="302"/>
        <v>ITA</v>
      </c>
      <c r="M2822" s="2" t="str">
        <f t="shared" si="303"/>
        <v>zan PAM</v>
      </c>
      <c r="N2822" s="2" t="str">
        <f t="shared" si="304"/>
        <v>terminato</v>
      </c>
      <c r="O2822" s="2">
        <v>0</v>
      </c>
      <c r="P2822" s="3">
        <v>38</v>
      </c>
      <c r="Q2822" s="3" t="str">
        <f t="shared" si="305"/>
        <v/>
      </c>
      <c r="R2822" s="3" t="str">
        <f t="shared" si="306"/>
        <v>ITA-zan PAM-38</v>
      </c>
      <c r="S2822" s="3" t="str">
        <f t="shared" si="307"/>
        <v>403</v>
      </c>
    </row>
    <row r="2823" spans="1:19" ht="12.75" customHeight="1" x14ac:dyDescent="0.3">
      <c r="A2823" s="2">
        <v>2828</v>
      </c>
      <c r="B2823" s="2" t="s">
        <v>1333</v>
      </c>
      <c r="C2823" s="8" t="s">
        <v>8</v>
      </c>
      <c r="D2823" s="2" t="s">
        <v>62</v>
      </c>
      <c r="F2823" s="2">
        <v>30</v>
      </c>
      <c r="G2823" s="3">
        <v>13</v>
      </c>
      <c r="H2823" s="3" t="str">
        <f>IF(E2823="","non terminato","terminato")</f>
        <v>non terminato</v>
      </c>
      <c r="J2823" s="2">
        <v>2828</v>
      </c>
      <c r="K2823" s="2" t="str">
        <f t="shared" si="301"/>
        <v>M4403912</v>
      </c>
      <c r="L2823" s="2" t="str">
        <f t="shared" si="302"/>
        <v>ITA</v>
      </c>
      <c r="M2823" s="2" t="str">
        <f t="shared" si="303"/>
        <v>zan PAM</v>
      </c>
      <c r="N2823" s="2" t="str">
        <f t="shared" si="304"/>
        <v/>
      </c>
      <c r="O2823" s="2">
        <v>30</v>
      </c>
      <c r="P2823" s="3">
        <v>13</v>
      </c>
      <c r="Q2823" s="3">
        <f t="shared" si="305"/>
        <v>390</v>
      </c>
      <c r="R2823" s="3" t="str">
        <f t="shared" si="306"/>
        <v>ITA-zan PAM-13</v>
      </c>
      <c r="S2823" s="3" t="str">
        <f t="shared" si="307"/>
        <v>403</v>
      </c>
    </row>
    <row r="2824" spans="1:19" ht="12.75" customHeight="1" x14ac:dyDescent="0.3">
      <c r="A2824" s="2">
        <v>2829</v>
      </c>
      <c r="B2824" s="2" t="s">
        <v>1333</v>
      </c>
      <c r="C2824" s="8" t="s">
        <v>8</v>
      </c>
      <c r="D2824" s="2" t="s">
        <v>62</v>
      </c>
      <c r="F2824" s="2">
        <v>10</v>
      </c>
      <c r="G2824" s="3">
        <v>35</v>
      </c>
      <c r="H2824" s="3" t="str">
        <f>IF(E2824="","non terminato","terminato")</f>
        <v>non terminato</v>
      </c>
      <c r="J2824" s="2">
        <v>2829</v>
      </c>
      <c r="K2824" s="2" t="str">
        <f t="shared" si="301"/>
        <v>M4403912</v>
      </c>
      <c r="L2824" s="2" t="str">
        <f t="shared" si="302"/>
        <v>ITA</v>
      </c>
      <c r="M2824" s="2" t="str">
        <f t="shared" si="303"/>
        <v>zan PAM</v>
      </c>
      <c r="N2824" s="2" t="str">
        <f t="shared" si="304"/>
        <v/>
      </c>
      <c r="O2824" s="2">
        <v>10</v>
      </c>
      <c r="P2824" s="3">
        <v>35</v>
      </c>
      <c r="Q2824" s="3">
        <f t="shared" si="305"/>
        <v>350</v>
      </c>
      <c r="R2824" s="3" t="str">
        <f t="shared" si="306"/>
        <v>ITA-zan PAM-35</v>
      </c>
      <c r="S2824" s="3" t="str">
        <f t="shared" si="307"/>
        <v>403</v>
      </c>
    </row>
    <row r="2825" spans="1:19" ht="12.75" customHeight="1" x14ac:dyDescent="0.3">
      <c r="A2825" s="2">
        <v>2830</v>
      </c>
      <c r="B2825" s="2" t="s">
        <v>1334</v>
      </c>
      <c r="C2825" s="8" t="s">
        <v>8</v>
      </c>
      <c r="D2825" s="2" t="s">
        <v>94</v>
      </c>
      <c r="F2825" s="2">
        <v>10</v>
      </c>
      <c r="G2825" s="3">
        <v>37</v>
      </c>
      <c r="H2825" s="3" t="str">
        <f>IF(E2825="","non terminato","terminato")</f>
        <v>non terminato</v>
      </c>
      <c r="J2825" s="2">
        <v>2830</v>
      </c>
      <c r="K2825" s="2" t="str">
        <f t="shared" si="301"/>
        <v>G0883602</v>
      </c>
      <c r="L2825" s="2" t="str">
        <f t="shared" si="302"/>
        <v>ITA</v>
      </c>
      <c r="M2825" s="2" t="str">
        <f t="shared" si="303"/>
        <v>zan SPA</v>
      </c>
      <c r="N2825" s="2" t="str">
        <f t="shared" si="304"/>
        <v/>
      </c>
      <c r="O2825" s="2">
        <v>10</v>
      </c>
      <c r="P2825" s="3">
        <v>37</v>
      </c>
      <c r="Q2825" s="3">
        <f t="shared" si="305"/>
        <v>370</v>
      </c>
      <c r="R2825" s="3" t="str">
        <f t="shared" si="306"/>
        <v>ITA-zan SPA-37</v>
      </c>
      <c r="S2825" s="3" t="str">
        <f t="shared" si="307"/>
        <v>883</v>
      </c>
    </row>
    <row r="2826" spans="1:19" ht="12.75" customHeight="1" x14ac:dyDescent="0.3">
      <c r="A2826" s="2">
        <v>2831</v>
      </c>
      <c r="B2826" s="2" t="s">
        <v>1334</v>
      </c>
      <c r="C2826" s="8" t="s">
        <v>8</v>
      </c>
      <c r="D2826" s="2" t="s">
        <v>94</v>
      </c>
      <c r="E2826" s="7" t="s">
        <v>10</v>
      </c>
      <c r="F2826" s="2">
        <v>0</v>
      </c>
      <c r="G2826" s="3">
        <v>20</v>
      </c>
      <c r="H2826" s="3" t="s">
        <v>10</v>
      </c>
      <c r="J2826" s="2">
        <v>2831</v>
      </c>
      <c r="K2826" s="2" t="str">
        <f t="shared" si="301"/>
        <v>G0883602</v>
      </c>
      <c r="L2826" s="2" t="str">
        <f t="shared" si="302"/>
        <v>ITA</v>
      </c>
      <c r="M2826" s="2" t="str">
        <f t="shared" si="303"/>
        <v>zan SPA</v>
      </c>
      <c r="N2826" s="2" t="str">
        <f t="shared" si="304"/>
        <v>terminato</v>
      </c>
      <c r="O2826" s="2">
        <v>0</v>
      </c>
      <c r="P2826" s="3">
        <v>20</v>
      </c>
      <c r="Q2826" s="3" t="str">
        <f t="shared" si="305"/>
        <v/>
      </c>
      <c r="R2826" s="3" t="str">
        <f t="shared" si="306"/>
        <v>ITA-zan SPA-20</v>
      </c>
      <c r="S2826" s="3" t="str">
        <f t="shared" si="307"/>
        <v>883</v>
      </c>
    </row>
    <row r="2827" spans="1:19" ht="12.75" customHeight="1" x14ac:dyDescent="0.3">
      <c r="A2827" s="2">
        <v>2832</v>
      </c>
      <c r="B2827" s="2" t="s">
        <v>1334</v>
      </c>
      <c r="C2827" s="8" t="s">
        <v>8</v>
      </c>
      <c r="D2827" s="2" t="s">
        <v>94</v>
      </c>
      <c r="F2827" s="2">
        <v>30</v>
      </c>
      <c r="G2827" s="3">
        <v>35</v>
      </c>
      <c r="H2827" s="3" t="str">
        <f>IF(E2827="","non terminato","terminato")</f>
        <v>non terminato</v>
      </c>
      <c r="J2827" s="2">
        <v>2832</v>
      </c>
      <c r="K2827" s="2" t="str">
        <f t="shared" si="301"/>
        <v>G0883602</v>
      </c>
      <c r="L2827" s="2" t="str">
        <f t="shared" si="302"/>
        <v>ITA</v>
      </c>
      <c r="M2827" s="2" t="str">
        <f t="shared" si="303"/>
        <v>zan SPA</v>
      </c>
      <c r="N2827" s="2" t="str">
        <f t="shared" si="304"/>
        <v/>
      </c>
      <c r="O2827" s="2">
        <v>30</v>
      </c>
      <c r="P2827" s="3">
        <v>35</v>
      </c>
      <c r="Q2827" s="3">
        <f t="shared" si="305"/>
        <v>1050</v>
      </c>
      <c r="R2827" s="3" t="str">
        <f t="shared" si="306"/>
        <v>ITA-zan SPA-35</v>
      </c>
      <c r="S2827" s="3" t="str">
        <f t="shared" si="307"/>
        <v>883</v>
      </c>
    </row>
    <row r="2828" spans="1:19" ht="12.75" customHeight="1" x14ac:dyDescent="0.3">
      <c r="A2828" s="2">
        <v>2833</v>
      </c>
      <c r="B2828" s="2" t="s">
        <v>1335</v>
      </c>
      <c r="C2828" s="8" t="s">
        <v>8</v>
      </c>
      <c r="D2828" s="2" t="s">
        <v>33</v>
      </c>
      <c r="E2828" s="7" t="s">
        <v>10</v>
      </c>
      <c r="F2828" s="2">
        <v>0</v>
      </c>
      <c r="G2828" s="3">
        <v>24</v>
      </c>
      <c r="H2828" s="3" t="s">
        <v>10</v>
      </c>
      <c r="J2828" s="2">
        <v>2833</v>
      </c>
      <c r="K2828" s="2" t="str">
        <f t="shared" si="301"/>
        <v>G6119956</v>
      </c>
      <c r="L2828" s="2" t="str">
        <f t="shared" si="302"/>
        <v>ITA</v>
      </c>
      <c r="M2828" s="2" t="str">
        <f t="shared" si="303"/>
        <v>zan VETRI</v>
      </c>
      <c r="N2828" s="2" t="str">
        <f t="shared" si="304"/>
        <v>terminato</v>
      </c>
      <c r="O2828" s="2">
        <v>0</v>
      </c>
      <c r="P2828" s="3">
        <v>24</v>
      </c>
      <c r="Q2828" s="3" t="str">
        <f t="shared" si="305"/>
        <v/>
      </c>
      <c r="R2828" s="3" t="str">
        <f t="shared" si="306"/>
        <v>ITA-zan VETRI-24</v>
      </c>
      <c r="S2828" s="3" t="str">
        <f t="shared" si="307"/>
        <v>119</v>
      </c>
    </row>
    <row r="2829" spans="1:19" ht="12.75" customHeight="1" x14ac:dyDescent="0.3">
      <c r="A2829" s="2">
        <v>2834</v>
      </c>
      <c r="B2829" s="2" t="s">
        <v>1336</v>
      </c>
      <c r="C2829" s="8" t="s">
        <v>8</v>
      </c>
      <c r="D2829" s="2" t="s">
        <v>33</v>
      </c>
      <c r="F2829" s="2">
        <v>30</v>
      </c>
      <c r="G2829" s="3">
        <v>24</v>
      </c>
      <c r="H2829" s="3" t="str">
        <f>IF(E2829="","non terminato","terminato")</f>
        <v>non terminato</v>
      </c>
      <c r="J2829" s="2">
        <v>2834</v>
      </c>
      <c r="K2829" s="2" t="str">
        <f t="shared" si="301"/>
        <v>G5916322</v>
      </c>
      <c r="L2829" s="2" t="str">
        <f t="shared" si="302"/>
        <v>ITA</v>
      </c>
      <c r="M2829" s="2" t="str">
        <f t="shared" si="303"/>
        <v>zan VETRI</v>
      </c>
      <c r="N2829" s="2" t="str">
        <f t="shared" si="304"/>
        <v/>
      </c>
      <c r="O2829" s="2">
        <v>30</v>
      </c>
      <c r="P2829" s="3">
        <v>24</v>
      </c>
      <c r="Q2829" s="3">
        <f t="shared" si="305"/>
        <v>720</v>
      </c>
      <c r="R2829" s="3" t="str">
        <f t="shared" si="306"/>
        <v>ITA-zan VETRI-24</v>
      </c>
      <c r="S2829" s="3" t="str">
        <f t="shared" si="307"/>
        <v>916</v>
      </c>
    </row>
    <row r="2830" spans="1:19" ht="12.75" customHeight="1" x14ac:dyDescent="0.3">
      <c r="A2830" s="2">
        <v>2835</v>
      </c>
      <c r="B2830" s="2" t="s">
        <v>1336</v>
      </c>
      <c r="C2830" s="8" t="s">
        <v>8</v>
      </c>
      <c r="D2830" s="2" t="s">
        <v>33</v>
      </c>
      <c r="E2830" s="7" t="s">
        <v>10</v>
      </c>
      <c r="F2830" s="2">
        <v>0</v>
      </c>
      <c r="G2830" s="3">
        <v>35</v>
      </c>
      <c r="H2830" s="3" t="s">
        <v>10</v>
      </c>
      <c r="J2830" s="2">
        <v>2835</v>
      </c>
      <c r="K2830" s="2" t="str">
        <f t="shared" si="301"/>
        <v>G5916322</v>
      </c>
      <c r="L2830" s="2" t="str">
        <f t="shared" si="302"/>
        <v>ITA</v>
      </c>
      <c r="M2830" s="2" t="str">
        <f t="shared" si="303"/>
        <v>zan VETRI</v>
      </c>
      <c r="N2830" s="2" t="str">
        <f t="shared" si="304"/>
        <v>terminato</v>
      </c>
      <c r="O2830" s="2">
        <v>0</v>
      </c>
      <c r="P2830" s="3">
        <v>35</v>
      </c>
      <c r="Q2830" s="3" t="str">
        <f t="shared" si="305"/>
        <v/>
      </c>
      <c r="R2830" s="3" t="str">
        <f t="shared" si="306"/>
        <v>ITA-zan VETRI-35</v>
      </c>
      <c r="S2830" s="3" t="str">
        <f t="shared" si="307"/>
        <v>916</v>
      </c>
    </row>
    <row r="2831" spans="1:19" ht="12.75" customHeight="1" x14ac:dyDescent="0.3">
      <c r="A2831" s="2">
        <v>2836</v>
      </c>
      <c r="B2831" s="2" t="s">
        <v>1336</v>
      </c>
      <c r="C2831" s="8" t="s">
        <v>8</v>
      </c>
      <c r="D2831" s="2" t="s">
        <v>33</v>
      </c>
      <c r="F2831" s="2">
        <v>10</v>
      </c>
      <c r="G2831" s="3">
        <v>38</v>
      </c>
      <c r="H2831" s="3" t="str">
        <f>IF(E2831="","non terminato","terminato")</f>
        <v>non terminato</v>
      </c>
      <c r="J2831" s="2">
        <v>2836</v>
      </c>
      <c r="K2831" s="2" t="str">
        <f t="shared" si="301"/>
        <v>G5916322</v>
      </c>
      <c r="L2831" s="2" t="str">
        <f t="shared" si="302"/>
        <v>ITA</v>
      </c>
      <c r="M2831" s="2" t="str">
        <f t="shared" si="303"/>
        <v>zan VETRI</v>
      </c>
      <c r="N2831" s="2" t="str">
        <f t="shared" si="304"/>
        <v/>
      </c>
      <c r="O2831" s="2">
        <v>10</v>
      </c>
      <c r="P2831" s="3">
        <v>38</v>
      </c>
      <c r="Q2831" s="3">
        <f t="shared" si="305"/>
        <v>380</v>
      </c>
      <c r="R2831" s="3" t="str">
        <f t="shared" si="306"/>
        <v>ITA-zan VETRI-38</v>
      </c>
      <c r="S2831" s="3" t="str">
        <f t="shared" si="307"/>
        <v>916</v>
      </c>
    </row>
    <row r="2832" spans="1:19" ht="12.75" customHeight="1" x14ac:dyDescent="0.3">
      <c r="A2832" s="2">
        <v>2837</v>
      </c>
      <c r="B2832" s="2" t="s">
        <v>1337</v>
      </c>
      <c r="C2832" s="8" t="s">
        <v>8</v>
      </c>
      <c r="D2832" s="2" t="s">
        <v>51</v>
      </c>
      <c r="F2832" s="2">
        <v>30</v>
      </c>
      <c r="G2832" s="3">
        <v>14</v>
      </c>
      <c r="H2832" s="3" t="str">
        <f>IF(E2832="","non terminato","terminato")</f>
        <v>non terminato</v>
      </c>
      <c r="J2832" s="2">
        <v>2837</v>
      </c>
      <c r="K2832" s="2" t="str">
        <f t="shared" si="301"/>
        <v>S7445456</v>
      </c>
      <c r="L2832" s="2" t="str">
        <f t="shared" si="302"/>
        <v>ITA</v>
      </c>
      <c r="M2832" s="2" t="str">
        <f t="shared" si="303"/>
        <v>zan S.R.L.</v>
      </c>
      <c r="N2832" s="2" t="str">
        <f t="shared" si="304"/>
        <v/>
      </c>
      <c r="O2832" s="2">
        <v>30</v>
      </c>
      <c r="P2832" s="3">
        <v>14</v>
      </c>
      <c r="Q2832" s="3">
        <f t="shared" si="305"/>
        <v>420</v>
      </c>
      <c r="R2832" s="3" t="str">
        <f t="shared" si="306"/>
        <v>ITA-zan S.R.L.-14</v>
      </c>
      <c r="S2832" s="3" t="str">
        <f t="shared" si="307"/>
        <v>445</v>
      </c>
    </row>
    <row r="2833" spans="1:19" ht="12.75" customHeight="1" x14ac:dyDescent="0.3">
      <c r="A2833" s="2">
        <v>2838</v>
      </c>
      <c r="B2833" s="2" t="s">
        <v>1337</v>
      </c>
      <c r="C2833" s="8" t="s">
        <v>8</v>
      </c>
      <c r="D2833" s="2" t="s">
        <v>51</v>
      </c>
      <c r="E2833" s="7" t="s">
        <v>10</v>
      </c>
      <c r="F2833" s="2">
        <v>0</v>
      </c>
      <c r="G2833" s="3">
        <v>12</v>
      </c>
      <c r="H2833" s="3" t="s">
        <v>10</v>
      </c>
      <c r="J2833" s="2">
        <v>2838</v>
      </c>
      <c r="K2833" s="2" t="str">
        <f t="shared" si="301"/>
        <v>S7445456</v>
      </c>
      <c r="L2833" s="2" t="str">
        <f t="shared" si="302"/>
        <v>ITA</v>
      </c>
      <c r="M2833" s="2" t="str">
        <f t="shared" si="303"/>
        <v>zan S.R.L.</v>
      </c>
      <c r="N2833" s="2" t="str">
        <f t="shared" si="304"/>
        <v>terminato</v>
      </c>
      <c r="O2833" s="2">
        <v>0</v>
      </c>
      <c r="P2833" s="3">
        <v>12</v>
      </c>
      <c r="Q2833" s="3" t="str">
        <f t="shared" si="305"/>
        <v/>
      </c>
      <c r="R2833" s="3" t="str">
        <f t="shared" si="306"/>
        <v>ITA-zan S.R.L.-12</v>
      </c>
      <c r="S2833" s="3" t="str">
        <f t="shared" si="307"/>
        <v>445</v>
      </c>
    </row>
    <row r="2834" spans="1:19" ht="12.75" customHeight="1" x14ac:dyDescent="0.3">
      <c r="A2834" s="2">
        <v>2839</v>
      </c>
      <c r="B2834" s="2" t="s">
        <v>1338</v>
      </c>
      <c r="C2834" s="8" t="s">
        <v>8</v>
      </c>
      <c r="D2834" s="2" t="s">
        <v>51</v>
      </c>
      <c r="F2834" s="2">
        <v>10</v>
      </c>
      <c r="G2834" s="3">
        <v>10</v>
      </c>
      <c r="H2834" s="3" t="str">
        <f>IF(E2834="","non terminato","terminato")</f>
        <v>non terminato</v>
      </c>
      <c r="J2834" s="2">
        <v>2839</v>
      </c>
      <c r="K2834" s="2" t="str">
        <f t="shared" si="301"/>
        <v>G5920136</v>
      </c>
      <c r="L2834" s="2" t="str">
        <f t="shared" si="302"/>
        <v>ITA</v>
      </c>
      <c r="M2834" s="2" t="str">
        <f t="shared" si="303"/>
        <v>zan S.R.L.</v>
      </c>
      <c r="N2834" s="2" t="str">
        <f t="shared" si="304"/>
        <v/>
      </c>
      <c r="O2834" s="2">
        <v>10</v>
      </c>
      <c r="P2834" s="3">
        <v>10</v>
      </c>
      <c r="Q2834" s="3">
        <f t="shared" si="305"/>
        <v>100</v>
      </c>
      <c r="R2834" s="3" t="str">
        <f t="shared" si="306"/>
        <v>ITA-zan S.R.L.-10</v>
      </c>
      <c r="S2834" s="3" t="str">
        <f t="shared" si="307"/>
        <v>920</v>
      </c>
    </row>
    <row r="2835" spans="1:19" ht="12.75" customHeight="1" x14ac:dyDescent="0.3">
      <c r="A2835" s="2">
        <v>2840</v>
      </c>
      <c r="B2835" s="2" t="s">
        <v>1338</v>
      </c>
      <c r="C2835" s="8" t="s">
        <v>8</v>
      </c>
      <c r="D2835" s="2" t="s">
        <v>51</v>
      </c>
      <c r="E2835" s="7" t="s">
        <v>10</v>
      </c>
      <c r="F2835" s="2">
        <v>0</v>
      </c>
      <c r="G2835" s="3">
        <v>20</v>
      </c>
      <c r="H2835" s="3" t="s">
        <v>10</v>
      </c>
      <c r="J2835" s="2">
        <v>2840</v>
      </c>
      <c r="K2835" s="2" t="str">
        <f t="shared" si="301"/>
        <v>G5920136</v>
      </c>
      <c r="L2835" s="2" t="str">
        <f t="shared" si="302"/>
        <v>ITA</v>
      </c>
      <c r="M2835" s="2" t="str">
        <f t="shared" si="303"/>
        <v>zan S.R.L.</v>
      </c>
      <c r="N2835" s="2" t="str">
        <f t="shared" si="304"/>
        <v>terminato</v>
      </c>
      <c r="O2835" s="2">
        <v>0</v>
      </c>
      <c r="P2835" s="3">
        <v>20</v>
      </c>
      <c r="Q2835" s="3" t="str">
        <f t="shared" si="305"/>
        <v/>
      </c>
      <c r="R2835" s="3" t="str">
        <f t="shared" si="306"/>
        <v>ITA-zan S.R.L.-20</v>
      </c>
      <c r="S2835" s="3" t="str">
        <f t="shared" si="307"/>
        <v>920</v>
      </c>
    </row>
    <row r="2836" spans="1:19" ht="12.75" customHeight="1" x14ac:dyDescent="0.3">
      <c r="A2836" s="2">
        <v>2841</v>
      </c>
      <c r="B2836" s="2" t="s">
        <v>1338</v>
      </c>
      <c r="C2836" s="8" t="s">
        <v>8</v>
      </c>
      <c r="D2836" s="2" t="s">
        <v>51</v>
      </c>
      <c r="F2836" s="2">
        <v>30</v>
      </c>
      <c r="G2836" s="3">
        <v>18</v>
      </c>
      <c r="H2836" s="3" t="str">
        <f>IF(E2836="","non terminato","terminato")</f>
        <v>non terminato</v>
      </c>
      <c r="J2836" s="2">
        <v>2841</v>
      </c>
      <c r="K2836" s="2" t="str">
        <f t="shared" si="301"/>
        <v>G5920136</v>
      </c>
      <c r="L2836" s="2" t="str">
        <f t="shared" si="302"/>
        <v>ITA</v>
      </c>
      <c r="M2836" s="2" t="str">
        <f t="shared" si="303"/>
        <v>zan S.R.L.</v>
      </c>
      <c r="N2836" s="2" t="str">
        <f t="shared" si="304"/>
        <v/>
      </c>
      <c r="O2836" s="2">
        <v>30</v>
      </c>
      <c r="P2836" s="3">
        <v>18</v>
      </c>
      <c r="Q2836" s="3">
        <f t="shared" si="305"/>
        <v>540</v>
      </c>
      <c r="R2836" s="3" t="str">
        <f t="shared" si="306"/>
        <v>ITA-zan S.R.L.-18</v>
      </c>
      <c r="S2836" s="3" t="str">
        <f t="shared" si="307"/>
        <v>920</v>
      </c>
    </row>
    <row r="2837" spans="1:19" ht="12.75" customHeight="1" x14ac:dyDescent="0.3">
      <c r="A2837" s="2">
        <v>2842</v>
      </c>
      <c r="B2837" s="2" t="s">
        <v>1339</v>
      </c>
      <c r="C2837" s="8" t="s">
        <v>8</v>
      </c>
      <c r="D2837" s="2" t="s">
        <v>9</v>
      </c>
      <c r="F2837" s="2">
        <v>10</v>
      </c>
      <c r="G2837" s="3">
        <v>19</v>
      </c>
      <c r="H2837" s="3" t="str">
        <f>IF(E2837="","non terminato","terminato")</f>
        <v>non terminato</v>
      </c>
      <c r="J2837" s="2">
        <v>2842</v>
      </c>
      <c r="K2837" s="2" t="str">
        <f t="shared" si="301"/>
        <v>D8469653</v>
      </c>
      <c r="L2837" s="2" t="str">
        <f t="shared" si="302"/>
        <v>ITA</v>
      </c>
      <c r="M2837" s="2" t="str">
        <f t="shared" si="303"/>
        <v>SG</v>
      </c>
      <c r="N2837" s="2" t="str">
        <f t="shared" si="304"/>
        <v/>
      </c>
      <c r="O2837" s="2">
        <v>10</v>
      </c>
      <c r="P2837" s="3">
        <v>19</v>
      </c>
      <c r="Q2837" s="3">
        <f t="shared" si="305"/>
        <v>190</v>
      </c>
      <c r="R2837" s="3" t="str">
        <f t="shared" si="306"/>
        <v>ITA-SG-19</v>
      </c>
      <c r="S2837" s="3" t="str">
        <f t="shared" si="307"/>
        <v>469</v>
      </c>
    </row>
    <row r="2838" spans="1:19" ht="12.75" customHeight="1" x14ac:dyDescent="0.3">
      <c r="A2838" s="2">
        <v>2843</v>
      </c>
      <c r="B2838" s="2" t="s">
        <v>1339</v>
      </c>
      <c r="C2838" s="8" t="s">
        <v>8</v>
      </c>
      <c r="D2838" s="2" t="s">
        <v>9</v>
      </c>
      <c r="E2838" s="7" t="s">
        <v>10</v>
      </c>
      <c r="F2838" s="2">
        <v>0</v>
      </c>
      <c r="G2838" s="3">
        <v>22</v>
      </c>
      <c r="H2838" s="3" t="s">
        <v>10</v>
      </c>
      <c r="J2838" s="2">
        <v>2843</v>
      </c>
      <c r="K2838" s="2" t="str">
        <f t="shared" si="301"/>
        <v>D8469653</v>
      </c>
      <c r="L2838" s="2" t="str">
        <f t="shared" si="302"/>
        <v>ITA</v>
      </c>
      <c r="M2838" s="2" t="str">
        <f t="shared" si="303"/>
        <v>SG</v>
      </c>
      <c r="N2838" s="2" t="str">
        <f t="shared" si="304"/>
        <v>terminato</v>
      </c>
      <c r="O2838" s="2">
        <v>0</v>
      </c>
      <c r="P2838" s="3">
        <v>22</v>
      </c>
      <c r="Q2838" s="3" t="str">
        <f t="shared" si="305"/>
        <v/>
      </c>
      <c r="R2838" s="3" t="str">
        <f t="shared" si="306"/>
        <v>ITA-SG-22</v>
      </c>
      <c r="S2838" s="3" t="str">
        <f t="shared" si="307"/>
        <v>469</v>
      </c>
    </row>
    <row r="2839" spans="1:19" ht="12.75" customHeight="1" x14ac:dyDescent="0.3">
      <c r="A2839" s="2">
        <v>2844</v>
      </c>
      <c r="B2839" s="2" t="s">
        <v>1339</v>
      </c>
      <c r="C2839" s="8" t="s">
        <v>8</v>
      </c>
      <c r="D2839" s="2" t="s">
        <v>9</v>
      </c>
      <c r="F2839" s="2">
        <v>30</v>
      </c>
      <c r="G2839" s="3">
        <v>30</v>
      </c>
      <c r="H2839" s="3" t="str">
        <f>IF(E2839="","non terminato","terminato")</f>
        <v>non terminato</v>
      </c>
      <c r="J2839" s="2">
        <v>2844</v>
      </c>
      <c r="K2839" s="2" t="str">
        <f t="shared" si="301"/>
        <v>D8469653</v>
      </c>
      <c r="L2839" s="2" t="str">
        <f t="shared" si="302"/>
        <v>ITA</v>
      </c>
      <c r="M2839" s="2" t="str">
        <f t="shared" si="303"/>
        <v>SG</v>
      </c>
      <c r="N2839" s="2" t="str">
        <f t="shared" si="304"/>
        <v/>
      </c>
      <c r="O2839" s="2">
        <v>30</v>
      </c>
      <c r="P2839" s="3">
        <v>30</v>
      </c>
      <c r="Q2839" s="3">
        <f t="shared" si="305"/>
        <v>900</v>
      </c>
      <c r="R2839" s="3" t="str">
        <f t="shared" si="306"/>
        <v>ITA-SG-30</v>
      </c>
      <c r="S2839" s="3" t="str">
        <f t="shared" si="307"/>
        <v>469</v>
      </c>
    </row>
    <row r="2840" spans="1:19" ht="12.75" customHeight="1" x14ac:dyDescent="0.3">
      <c r="A2840" s="2">
        <v>2845</v>
      </c>
      <c r="B2840" s="2" t="s">
        <v>1340</v>
      </c>
      <c r="C2840" s="8" t="s">
        <v>8</v>
      </c>
      <c r="D2840" s="2" t="s">
        <v>33</v>
      </c>
      <c r="E2840" s="7" t="s">
        <v>10</v>
      </c>
      <c r="F2840" s="2">
        <v>0</v>
      </c>
      <c r="G2840" s="3">
        <v>16</v>
      </c>
      <c r="H2840" s="3" t="s">
        <v>10</v>
      </c>
      <c r="J2840" s="2">
        <v>2845</v>
      </c>
      <c r="K2840" s="2" t="str">
        <f t="shared" si="301"/>
        <v>M2835756</v>
      </c>
      <c r="L2840" s="2" t="str">
        <f t="shared" si="302"/>
        <v>ITA</v>
      </c>
      <c r="M2840" s="2" t="str">
        <f t="shared" si="303"/>
        <v>zan VETRI</v>
      </c>
      <c r="N2840" s="2" t="str">
        <f t="shared" si="304"/>
        <v>terminato</v>
      </c>
      <c r="O2840" s="2">
        <v>0</v>
      </c>
      <c r="P2840" s="3">
        <v>16</v>
      </c>
      <c r="Q2840" s="3" t="str">
        <f t="shared" si="305"/>
        <v/>
      </c>
      <c r="R2840" s="3" t="str">
        <f t="shared" si="306"/>
        <v>ITA-zan VETRI-16</v>
      </c>
      <c r="S2840" s="3" t="str">
        <f t="shared" si="307"/>
        <v>835</v>
      </c>
    </row>
    <row r="2841" spans="1:19" ht="12.75" customHeight="1" x14ac:dyDescent="0.3">
      <c r="A2841" s="2">
        <v>2846</v>
      </c>
      <c r="B2841" s="2" t="s">
        <v>1340</v>
      </c>
      <c r="C2841" s="8" t="s">
        <v>8</v>
      </c>
      <c r="D2841" s="2" t="s">
        <v>33</v>
      </c>
      <c r="F2841" s="2">
        <v>10</v>
      </c>
      <c r="G2841" s="3">
        <v>35</v>
      </c>
      <c r="H2841" s="3" t="str">
        <f>IF(E2841="","non terminato","terminato")</f>
        <v>non terminato</v>
      </c>
      <c r="J2841" s="2">
        <v>2846</v>
      </c>
      <c r="K2841" s="2" t="str">
        <f t="shared" si="301"/>
        <v>M2835756</v>
      </c>
      <c r="L2841" s="2" t="str">
        <f t="shared" si="302"/>
        <v>ITA</v>
      </c>
      <c r="M2841" s="2" t="str">
        <f t="shared" si="303"/>
        <v>zan VETRI</v>
      </c>
      <c r="N2841" s="2" t="str">
        <f t="shared" si="304"/>
        <v/>
      </c>
      <c r="O2841" s="2">
        <v>10</v>
      </c>
      <c r="P2841" s="3">
        <v>35</v>
      </c>
      <c r="Q2841" s="3">
        <f t="shared" si="305"/>
        <v>350</v>
      </c>
      <c r="R2841" s="3" t="str">
        <f t="shared" si="306"/>
        <v>ITA-zan VETRI-35</v>
      </c>
      <c r="S2841" s="3" t="str">
        <f t="shared" si="307"/>
        <v>835</v>
      </c>
    </row>
    <row r="2842" spans="1:19" ht="12.75" customHeight="1" x14ac:dyDescent="0.3">
      <c r="A2842" s="2">
        <v>2847</v>
      </c>
      <c r="B2842" s="2" t="s">
        <v>1340</v>
      </c>
      <c r="C2842" s="8" t="s">
        <v>8</v>
      </c>
      <c r="D2842" s="2" t="s">
        <v>33</v>
      </c>
      <c r="F2842" s="2">
        <v>30</v>
      </c>
      <c r="G2842" s="3">
        <v>32</v>
      </c>
      <c r="H2842" s="3" t="str">
        <f>IF(E2842="","non terminato","terminato")</f>
        <v>non terminato</v>
      </c>
      <c r="J2842" s="2">
        <v>2847</v>
      </c>
      <c r="K2842" s="2" t="str">
        <f t="shared" si="301"/>
        <v>M2835756</v>
      </c>
      <c r="L2842" s="2" t="str">
        <f t="shared" si="302"/>
        <v>ITA</v>
      </c>
      <c r="M2842" s="2" t="str">
        <f t="shared" si="303"/>
        <v>zan VETRI</v>
      </c>
      <c r="N2842" s="2" t="str">
        <f t="shared" si="304"/>
        <v/>
      </c>
      <c r="O2842" s="2">
        <v>30</v>
      </c>
      <c r="P2842" s="3">
        <v>32</v>
      </c>
      <c r="Q2842" s="3">
        <f t="shared" si="305"/>
        <v>960</v>
      </c>
      <c r="R2842" s="3" t="str">
        <f t="shared" si="306"/>
        <v>ITA-zan VETRI-32</v>
      </c>
      <c r="S2842" s="3" t="str">
        <f t="shared" si="307"/>
        <v>835</v>
      </c>
    </row>
    <row r="2843" spans="1:19" ht="12.75" customHeight="1" x14ac:dyDescent="0.3">
      <c r="A2843" s="2">
        <v>2848</v>
      </c>
      <c r="B2843" s="2" t="s">
        <v>1341</v>
      </c>
      <c r="C2843" s="8" t="s">
        <v>8</v>
      </c>
      <c r="D2843" s="2" t="s">
        <v>44</v>
      </c>
      <c r="E2843" s="7" t="s">
        <v>10</v>
      </c>
      <c r="F2843" s="2">
        <v>0</v>
      </c>
      <c r="G2843" s="3">
        <v>17</v>
      </c>
      <c r="H2843" s="3" t="s">
        <v>10</v>
      </c>
      <c r="J2843" s="2">
        <v>2848</v>
      </c>
      <c r="K2843" s="2" t="str">
        <f t="shared" si="301"/>
        <v>M9819246</v>
      </c>
      <c r="L2843" s="2" t="str">
        <f t="shared" si="302"/>
        <v>ITA</v>
      </c>
      <c r="M2843" s="2" t="str">
        <f t="shared" si="303"/>
        <v>zan pin SPA</v>
      </c>
      <c r="N2843" s="2" t="str">
        <f t="shared" si="304"/>
        <v>terminato</v>
      </c>
      <c r="O2843" s="2">
        <v>0</v>
      </c>
      <c r="P2843" s="3">
        <v>17</v>
      </c>
      <c r="Q2843" s="3" t="str">
        <f t="shared" si="305"/>
        <v/>
      </c>
      <c r="R2843" s="3" t="str">
        <f t="shared" si="306"/>
        <v>ITA-zan pin SPA-17</v>
      </c>
      <c r="S2843" s="3" t="str">
        <f t="shared" si="307"/>
        <v>819</v>
      </c>
    </row>
    <row r="2844" spans="1:19" ht="12.75" customHeight="1" x14ac:dyDescent="0.3">
      <c r="A2844" s="2">
        <v>2849</v>
      </c>
      <c r="B2844" s="2" t="s">
        <v>1342</v>
      </c>
      <c r="C2844" s="8" t="s">
        <v>8</v>
      </c>
      <c r="D2844" s="2" t="s">
        <v>33</v>
      </c>
      <c r="E2844" s="7" t="s">
        <v>10</v>
      </c>
      <c r="F2844" s="2">
        <v>0</v>
      </c>
      <c r="G2844" s="3">
        <v>12</v>
      </c>
      <c r="H2844" s="3" t="s">
        <v>10</v>
      </c>
      <c r="J2844" s="2">
        <v>2849</v>
      </c>
      <c r="K2844" s="2" t="str">
        <f t="shared" si="301"/>
        <v>P9396583</v>
      </c>
      <c r="L2844" s="2" t="str">
        <f t="shared" si="302"/>
        <v>ITA</v>
      </c>
      <c r="M2844" s="2" t="str">
        <f t="shared" si="303"/>
        <v>zan VETRI</v>
      </c>
      <c r="N2844" s="2" t="str">
        <f t="shared" si="304"/>
        <v>terminato</v>
      </c>
      <c r="O2844" s="2">
        <v>0</v>
      </c>
      <c r="P2844" s="3">
        <v>12</v>
      </c>
      <c r="Q2844" s="3" t="str">
        <f t="shared" si="305"/>
        <v/>
      </c>
      <c r="R2844" s="3" t="str">
        <f t="shared" si="306"/>
        <v>ITA-zan VETRI-12</v>
      </c>
      <c r="S2844" s="3" t="str">
        <f t="shared" si="307"/>
        <v>396</v>
      </c>
    </row>
    <row r="2845" spans="1:19" ht="12.75" customHeight="1" x14ac:dyDescent="0.3">
      <c r="A2845" s="2">
        <v>2850</v>
      </c>
      <c r="B2845" s="2" t="s">
        <v>1343</v>
      </c>
      <c r="C2845" s="8" t="s">
        <v>8</v>
      </c>
      <c r="D2845" s="2" t="s">
        <v>33</v>
      </c>
      <c r="E2845" s="7" t="s">
        <v>10</v>
      </c>
      <c r="F2845" s="2">
        <v>0</v>
      </c>
      <c r="G2845" s="3">
        <v>38</v>
      </c>
      <c r="H2845" s="3" t="s">
        <v>10</v>
      </c>
      <c r="J2845" s="2">
        <v>2850</v>
      </c>
      <c r="K2845" s="2" t="str">
        <f t="shared" si="301"/>
        <v>M8502343</v>
      </c>
      <c r="L2845" s="2" t="str">
        <f t="shared" si="302"/>
        <v>ITA</v>
      </c>
      <c r="M2845" s="2" t="str">
        <f t="shared" si="303"/>
        <v>zan VETRI</v>
      </c>
      <c r="N2845" s="2" t="str">
        <f t="shared" si="304"/>
        <v>terminato</v>
      </c>
      <c r="O2845" s="2">
        <v>0</v>
      </c>
      <c r="P2845" s="3">
        <v>38</v>
      </c>
      <c r="Q2845" s="3" t="str">
        <f t="shared" si="305"/>
        <v/>
      </c>
      <c r="R2845" s="3" t="str">
        <f t="shared" si="306"/>
        <v>ITA-zan VETRI-38</v>
      </c>
      <c r="S2845" s="3" t="str">
        <f t="shared" si="307"/>
        <v>502</v>
      </c>
    </row>
    <row r="2846" spans="1:19" ht="12.75" customHeight="1" x14ac:dyDescent="0.3">
      <c r="A2846" s="2">
        <v>2851</v>
      </c>
      <c r="B2846" s="2" t="s">
        <v>1344</v>
      </c>
      <c r="C2846" s="8" t="s">
        <v>8</v>
      </c>
      <c r="D2846" s="2" t="s">
        <v>46</v>
      </c>
      <c r="F2846" s="2">
        <v>30</v>
      </c>
      <c r="G2846" s="3">
        <v>24</v>
      </c>
      <c r="H2846" s="3" t="str">
        <f>IF(E2846="","non terminato","terminato")</f>
        <v>non terminato</v>
      </c>
      <c r="J2846" s="2">
        <v>2851</v>
      </c>
      <c r="K2846" s="2" t="str">
        <f t="shared" si="301"/>
        <v>g1067732</v>
      </c>
      <c r="L2846" s="2" t="str">
        <f t="shared" si="302"/>
        <v>ITA</v>
      </c>
      <c r="M2846" s="2" t="str">
        <f t="shared" si="303"/>
        <v>SICURpin SUD S.r.l</v>
      </c>
      <c r="N2846" s="2" t="str">
        <f t="shared" si="304"/>
        <v/>
      </c>
      <c r="O2846" s="2">
        <v>30</v>
      </c>
      <c r="P2846" s="3">
        <v>24</v>
      </c>
      <c r="Q2846" s="3">
        <f t="shared" si="305"/>
        <v>720</v>
      </c>
      <c r="R2846" s="3" t="str">
        <f t="shared" si="306"/>
        <v>ITA-SICURpin SUD S.r.l-24</v>
      </c>
      <c r="S2846" s="3" t="str">
        <f t="shared" si="307"/>
        <v>067</v>
      </c>
    </row>
    <row r="2847" spans="1:19" ht="12.75" customHeight="1" x14ac:dyDescent="0.3">
      <c r="A2847" s="2">
        <v>2852</v>
      </c>
      <c r="B2847" s="2" t="s">
        <v>1345</v>
      </c>
      <c r="C2847" s="8" t="s">
        <v>8</v>
      </c>
      <c r="D2847" s="2" t="s">
        <v>9</v>
      </c>
      <c r="F2847" s="2">
        <v>20</v>
      </c>
      <c r="G2847" s="3">
        <v>33</v>
      </c>
      <c r="H2847" s="3" t="str">
        <f>IF(E2847="","non terminato","terminato")</f>
        <v>non terminato</v>
      </c>
      <c r="J2847" s="2">
        <v>2852</v>
      </c>
      <c r="K2847" s="2" t="str">
        <f t="shared" si="301"/>
        <v>A2547705</v>
      </c>
      <c r="L2847" s="2" t="str">
        <f t="shared" si="302"/>
        <v>ITA</v>
      </c>
      <c r="M2847" s="2" t="str">
        <f t="shared" si="303"/>
        <v>SG</v>
      </c>
      <c r="N2847" s="2" t="str">
        <f t="shared" si="304"/>
        <v/>
      </c>
      <c r="O2847" s="2">
        <v>20</v>
      </c>
      <c r="P2847" s="3">
        <v>33</v>
      </c>
      <c r="Q2847" s="3">
        <f t="shared" si="305"/>
        <v>660</v>
      </c>
      <c r="R2847" s="3" t="str">
        <f t="shared" si="306"/>
        <v>ITA-SG-33</v>
      </c>
      <c r="S2847" s="3" t="str">
        <f t="shared" si="307"/>
        <v>547</v>
      </c>
    </row>
    <row r="2848" spans="1:19" ht="12.75" customHeight="1" x14ac:dyDescent="0.3">
      <c r="A2848" s="2">
        <v>2853</v>
      </c>
      <c r="B2848" s="2" t="s">
        <v>1345</v>
      </c>
      <c r="C2848" s="8" t="s">
        <v>8</v>
      </c>
      <c r="D2848" s="2" t="s">
        <v>9</v>
      </c>
      <c r="F2848" s="2">
        <v>30</v>
      </c>
      <c r="G2848" s="3">
        <v>30</v>
      </c>
      <c r="H2848" s="3" t="str">
        <f>IF(E2848="","non terminato","terminato")</f>
        <v>non terminato</v>
      </c>
      <c r="J2848" s="2">
        <v>2853</v>
      </c>
      <c r="K2848" s="2" t="str">
        <f t="shared" si="301"/>
        <v>A2547705</v>
      </c>
      <c r="L2848" s="2" t="str">
        <f t="shared" si="302"/>
        <v>ITA</v>
      </c>
      <c r="M2848" s="2" t="str">
        <f t="shared" si="303"/>
        <v>SG</v>
      </c>
      <c r="N2848" s="2" t="str">
        <f t="shared" si="304"/>
        <v/>
      </c>
      <c r="O2848" s="2">
        <v>30</v>
      </c>
      <c r="P2848" s="3">
        <v>30</v>
      </c>
      <c r="Q2848" s="3">
        <f t="shared" si="305"/>
        <v>900</v>
      </c>
      <c r="R2848" s="3" t="str">
        <f t="shared" si="306"/>
        <v>ITA-SG-30</v>
      </c>
      <c r="S2848" s="3" t="str">
        <f t="shared" si="307"/>
        <v>547</v>
      </c>
    </row>
    <row r="2849" spans="1:19" ht="12.75" customHeight="1" x14ac:dyDescent="0.3">
      <c r="A2849" s="2">
        <v>2854</v>
      </c>
      <c r="B2849" s="2" t="s">
        <v>1345</v>
      </c>
      <c r="C2849" s="8" t="s">
        <v>8</v>
      </c>
      <c r="D2849" s="2" t="s">
        <v>9</v>
      </c>
      <c r="F2849" s="2">
        <v>10</v>
      </c>
      <c r="G2849" s="3">
        <v>29</v>
      </c>
      <c r="H2849" s="3" t="str">
        <f>IF(E2849="","non terminato","terminato")</f>
        <v>non terminato</v>
      </c>
      <c r="J2849" s="2">
        <v>2854</v>
      </c>
      <c r="K2849" s="2" t="str">
        <f t="shared" si="301"/>
        <v>A2547705</v>
      </c>
      <c r="L2849" s="2" t="str">
        <f t="shared" si="302"/>
        <v>ITA</v>
      </c>
      <c r="M2849" s="2" t="str">
        <f t="shared" si="303"/>
        <v>SG</v>
      </c>
      <c r="N2849" s="2" t="str">
        <f t="shared" si="304"/>
        <v/>
      </c>
      <c r="O2849" s="2">
        <v>10</v>
      </c>
      <c r="P2849" s="3">
        <v>29</v>
      </c>
      <c r="Q2849" s="3">
        <f t="shared" si="305"/>
        <v>290</v>
      </c>
      <c r="R2849" s="3" t="str">
        <f t="shared" si="306"/>
        <v>ITA-SG-29</v>
      </c>
      <c r="S2849" s="3" t="str">
        <f t="shared" si="307"/>
        <v>547</v>
      </c>
    </row>
    <row r="2850" spans="1:19" ht="12.75" customHeight="1" x14ac:dyDescent="0.3">
      <c r="A2850" s="2">
        <v>2855</v>
      </c>
      <c r="B2850" s="2" t="s">
        <v>1345</v>
      </c>
      <c r="C2850" s="8" t="s">
        <v>8</v>
      </c>
      <c r="D2850" s="2" t="s">
        <v>9</v>
      </c>
      <c r="E2850" s="7" t="s">
        <v>10</v>
      </c>
      <c r="F2850" s="2">
        <v>0</v>
      </c>
      <c r="G2850" s="3">
        <v>40</v>
      </c>
      <c r="H2850" s="3" t="s">
        <v>10</v>
      </c>
      <c r="J2850" s="2">
        <v>2855</v>
      </c>
      <c r="K2850" s="2" t="str">
        <f t="shared" si="301"/>
        <v>A2547705</v>
      </c>
      <c r="L2850" s="2" t="str">
        <f t="shared" si="302"/>
        <v>ITA</v>
      </c>
      <c r="M2850" s="2" t="str">
        <f t="shared" si="303"/>
        <v>SG</v>
      </c>
      <c r="N2850" s="2" t="str">
        <f t="shared" si="304"/>
        <v>terminato</v>
      </c>
      <c r="O2850" s="2">
        <v>0</v>
      </c>
      <c r="P2850" s="3">
        <v>40</v>
      </c>
      <c r="Q2850" s="3" t="str">
        <f t="shared" si="305"/>
        <v/>
      </c>
      <c r="R2850" s="3" t="str">
        <f t="shared" si="306"/>
        <v>ITA-SG-40</v>
      </c>
      <c r="S2850" s="3" t="str">
        <f t="shared" si="307"/>
        <v>547</v>
      </c>
    </row>
    <row r="2851" spans="1:19" ht="12.75" customHeight="1" x14ac:dyDescent="0.3">
      <c r="A2851" s="2">
        <v>2856</v>
      </c>
      <c r="B2851" s="2" t="s">
        <v>1346</v>
      </c>
      <c r="C2851" s="8" t="s">
        <v>8</v>
      </c>
      <c r="D2851" s="2" t="s">
        <v>9</v>
      </c>
      <c r="F2851" s="2">
        <v>10</v>
      </c>
      <c r="G2851" s="3">
        <v>27</v>
      </c>
      <c r="H2851" s="3" t="str">
        <f>IF(E2851="","non terminato","terminato")</f>
        <v>non terminato</v>
      </c>
      <c r="J2851" s="2">
        <v>2856</v>
      </c>
      <c r="K2851" s="2" t="str">
        <f t="shared" si="301"/>
        <v>G1620444</v>
      </c>
      <c r="L2851" s="2" t="str">
        <f t="shared" si="302"/>
        <v>ITA</v>
      </c>
      <c r="M2851" s="2" t="str">
        <f t="shared" si="303"/>
        <v>SG</v>
      </c>
      <c r="N2851" s="2" t="str">
        <f t="shared" si="304"/>
        <v/>
      </c>
      <c r="O2851" s="2">
        <v>10</v>
      </c>
      <c r="P2851" s="3">
        <v>27</v>
      </c>
      <c r="Q2851" s="3">
        <f t="shared" si="305"/>
        <v>270</v>
      </c>
      <c r="R2851" s="3" t="str">
        <f t="shared" si="306"/>
        <v>ITA-SG-27</v>
      </c>
      <c r="S2851" s="3" t="str">
        <f t="shared" si="307"/>
        <v>620</v>
      </c>
    </row>
    <row r="2852" spans="1:19" ht="12.75" customHeight="1" x14ac:dyDescent="0.3">
      <c r="A2852" s="2">
        <v>2857</v>
      </c>
      <c r="B2852" s="2" t="s">
        <v>1346</v>
      </c>
      <c r="C2852" s="8" t="s">
        <v>8</v>
      </c>
      <c r="D2852" s="2" t="s">
        <v>9</v>
      </c>
      <c r="E2852" s="7" t="s">
        <v>10</v>
      </c>
      <c r="F2852" s="2">
        <v>0</v>
      </c>
      <c r="G2852" s="3">
        <v>16</v>
      </c>
      <c r="H2852" s="3" t="s">
        <v>10</v>
      </c>
      <c r="J2852" s="2">
        <v>2857</v>
      </c>
      <c r="K2852" s="2" t="str">
        <f t="shared" si="301"/>
        <v>G1620444</v>
      </c>
      <c r="L2852" s="2" t="str">
        <f t="shared" si="302"/>
        <v>ITA</v>
      </c>
      <c r="M2852" s="2" t="str">
        <f t="shared" si="303"/>
        <v>SG</v>
      </c>
      <c r="N2852" s="2" t="str">
        <f t="shared" si="304"/>
        <v>terminato</v>
      </c>
      <c r="O2852" s="2">
        <v>0</v>
      </c>
      <c r="P2852" s="3">
        <v>16</v>
      </c>
      <c r="Q2852" s="3" t="str">
        <f t="shared" si="305"/>
        <v/>
      </c>
      <c r="R2852" s="3" t="str">
        <f t="shared" si="306"/>
        <v>ITA-SG-16</v>
      </c>
      <c r="S2852" s="3" t="str">
        <f t="shared" si="307"/>
        <v>620</v>
      </c>
    </row>
    <row r="2853" spans="1:19" ht="12.75" customHeight="1" x14ac:dyDescent="0.3">
      <c r="A2853" s="2">
        <v>2858</v>
      </c>
      <c r="B2853" s="2" t="s">
        <v>1347</v>
      </c>
      <c r="C2853" s="8" t="s">
        <v>8</v>
      </c>
      <c r="D2853" s="2" t="s">
        <v>72</v>
      </c>
      <c r="E2853" s="7" t="s">
        <v>10</v>
      </c>
      <c r="F2853" s="2">
        <v>0</v>
      </c>
      <c r="G2853" s="3">
        <v>14</v>
      </c>
      <c r="H2853" s="3" t="s">
        <v>10</v>
      </c>
      <c r="J2853" s="2">
        <v>2858</v>
      </c>
      <c r="K2853" s="2" t="str">
        <f t="shared" si="301"/>
        <v>L5572293</v>
      </c>
      <c r="L2853" s="2" t="str">
        <f t="shared" si="302"/>
        <v>ITA</v>
      </c>
      <c r="M2853" s="2" t="str">
        <f t="shared" si="303"/>
        <v>lollo SRL</v>
      </c>
      <c r="N2853" s="2" t="str">
        <f t="shared" si="304"/>
        <v>terminato</v>
      </c>
      <c r="O2853" s="2">
        <v>0</v>
      </c>
      <c r="P2853" s="3">
        <v>14</v>
      </c>
      <c r="Q2853" s="3" t="str">
        <f t="shared" si="305"/>
        <v/>
      </c>
      <c r="R2853" s="3" t="str">
        <f t="shared" si="306"/>
        <v>ITA-lollo SRL-14</v>
      </c>
      <c r="S2853" s="3" t="str">
        <f t="shared" si="307"/>
        <v>572</v>
      </c>
    </row>
    <row r="2854" spans="1:19" ht="12.75" customHeight="1" x14ac:dyDescent="0.3">
      <c r="A2854" s="2">
        <v>2859</v>
      </c>
      <c r="B2854" s="2" t="s">
        <v>1348</v>
      </c>
      <c r="C2854" s="8" t="s">
        <v>8</v>
      </c>
      <c r="D2854" s="2" t="s">
        <v>44</v>
      </c>
      <c r="F2854" s="2">
        <v>30</v>
      </c>
      <c r="G2854" s="3">
        <v>21</v>
      </c>
      <c r="H2854" s="3" t="str">
        <f>IF(E2854="","non terminato","terminato")</f>
        <v>non terminato</v>
      </c>
      <c r="J2854" s="2">
        <v>2859</v>
      </c>
      <c r="K2854" s="2" t="str">
        <f t="shared" si="301"/>
        <v>A2474152</v>
      </c>
      <c r="L2854" s="2" t="str">
        <f t="shared" si="302"/>
        <v>ITA</v>
      </c>
      <c r="M2854" s="2" t="str">
        <f t="shared" si="303"/>
        <v>zan pin SPA</v>
      </c>
      <c r="N2854" s="2" t="str">
        <f t="shared" si="304"/>
        <v/>
      </c>
      <c r="O2854" s="2">
        <v>30</v>
      </c>
      <c r="P2854" s="3">
        <v>21</v>
      </c>
      <c r="Q2854" s="3">
        <f t="shared" si="305"/>
        <v>630</v>
      </c>
      <c r="R2854" s="3" t="str">
        <f t="shared" si="306"/>
        <v>ITA-zan pin SPA-21</v>
      </c>
      <c r="S2854" s="3" t="str">
        <f t="shared" si="307"/>
        <v>474</v>
      </c>
    </row>
    <row r="2855" spans="1:19" ht="12.75" customHeight="1" x14ac:dyDescent="0.3">
      <c r="A2855" s="2">
        <v>2860</v>
      </c>
      <c r="B2855" s="2" t="s">
        <v>1348</v>
      </c>
      <c r="C2855" s="8" t="s">
        <v>8</v>
      </c>
      <c r="D2855" s="2" t="s">
        <v>44</v>
      </c>
      <c r="E2855" s="7" t="s">
        <v>10</v>
      </c>
      <c r="F2855" s="2">
        <v>0</v>
      </c>
      <c r="G2855" s="3">
        <v>26</v>
      </c>
      <c r="H2855" s="3" t="s">
        <v>10</v>
      </c>
      <c r="J2855" s="2">
        <v>2860</v>
      </c>
      <c r="K2855" s="2" t="str">
        <f t="shared" si="301"/>
        <v>A2474152</v>
      </c>
      <c r="L2855" s="2" t="str">
        <f t="shared" si="302"/>
        <v>ITA</v>
      </c>
      <c r="M2855" s="2" t="str">
        <f t="shared" si="303"/>
        <v>zan pin SPA</v>
      </c>
      <c r="N2855" s="2" t="str">
        <f t="shared" si="304"/>
        <v>terminato</v>
      </c>
      <c r="O2855" s="2">
        <v>0</v>
      </c>
      <c r="P2855" s="3">
        <v>26</v>
      </c>
      <c r="Q2855" s="3" t="str">
        <f t="shared" si="305"/>
        <v/>
      </c>
      <c r="R2855" s="3" t="str">
        <f t="shared" si="306"/>
        <v>ITA-zan pin SPA-26</v>
      </c>
      <c r="S2855" s="3" t="str">
        <f t="shared" si="307"/>
        <v>474</v>
      </c>
    </row>
    <row r="2856" spans="1:19" ht="12.75" customHeight="1" x14ac:dyDescent="0.3">
      <c r="A2856" s="2">
        <v>2861</v>
      </c>
      <c r="B2856" s="2" t="s">
        <v>1348</v>
      </c>
      <c r="C2856" s="8" t="s">
        <v>8</v>
      </c>
      <c r="D2856" s="2" t="s">
        <v>44</v>
      </c>
      <c r="F2856" s="2">
        <v>10</v>
      </c>
      <c r="G2856" s="3">
        <v>21</v>
      </c>
      <c r="H2856" s="3" t="str">
        <f>IF(E2856="","non terminato","terminato")</f>
        <v>non terminato</v>
      </c>
      <c r="J2856" s="2">
        <v>2861</v>
      </c>
      <c r="K2856" s="2" t="str">
        <f t="shared" si="301"/>
        <v>A2474152</v>
      </c>
      <c r="L2856" s="2" t="str">
        <f t="shared" si="302"/>
        <v>ITA</v>
      </c>
      <c r="M2856" s="2" t="str">
        <f t="shared" si="303"/>
        <v>zan pin SPA</v>
      </c>
      <c r="N2856" s="2" t="str">
        <f t="shared" si="304"/>
        <v/>
      </c>
      <c r="O2856" s="2">
        <v>10</v>
      </c>
      <c r="P2856" s="3">
        <v>21</v>
      </c>
      <c r="Q2856" s="3">
        <f t="shared" si="305"/>
        <v>210</v>
      </c>
      <c r="R2856" s="3" t="str">
        <f t="shared" si="306"/>
        <v>ITA-zan pin SPA-21</v>
      </c>
      <c r="S2856" s="3" t="str">
        <f t="shared" si="307"/>
        <v>474</v>
      </c>
    </row>
    <row r="2857" spans="1:19" ht="12.75" customHeight="1" x14ac:dyDescent="0.3">
      <c r="A2857" s="2">
        <v>2862</v>
      </c>
      <c r="B2857" s="2" t="s">
        <v>1349</v>
      </c>
      <c r="C2857" s="8" t="s">
        <v>8</v>
      </c>
      <c r="D2857" s="2" t="s">
        <v>9</v>
      </c>
      <c r="E2857" s="7" t="s">
        <v>10</v>
      </c>
      <c r="F2857" s="2">
        <v>0</v>
      </c>
      <c r="G2857" s="3">
        <v>26</v>
      </c>
      <c r="H2857" s="3" t="s">
        <v>10</v>
      </c>
      <c r="J2857" s="2">
        <v>2862</v>
      </c>
      <c r="K2857" s="2" t="str">
        <f t="shared" si="301"/>
        <v>M1015575</v>
      </c>
      <c r="L2857" s="2" t="str">
        <f t="shared" si="302"/>
        <v>ITA</v>
      </c>
      <c r="M2857" s="2" t="str">
        <f t="shared" si="303"/>
        <v>SG</v>
      </c>
      <c r="N2857" s="2" t="str">
        <f t="shared" si="304"/>
        <v>terminato</v>
      </c>
      <c r="O2857" s="2">
        <v>0</v>
      </c>
      <c r="P2857" s="3">
        <v>26</v>
      </c>
      <c r="Q2857" s="3" t="str">
        <f t="shared" si="305"/>
        <v/>
      </c>
      <c r="R2857" s="3" t="str">
        <f t="shared" si="306"/>
        <v>ITA-SG-26</v>
      </c>
      <c r="S2857" s="3" t="str">
        <f t="shared" si="307"/>
        <v>015</v>
      </c>
    </row>
    <row r="2858" spans="1:19" ht="12.75" customHeight="1" x14ac:dyDescent="0.3">
      <c r="A2858" s="2">
        <v>2863</v>
      </c>
      <c r="B2858" s="2" t="s">
        <v>1349</v>
      </c>
      <c r="C2858" s="8" t="s">
        <v>8</v>
      </c>
      <c r="D2858" s="2" t="s">
        <v>1350</v>
      </c>
      <c r="F2858" s="2">
        <v>10</v>
      </c>
      <c r="G2858" s="3">
        <v>11</v>
      </c>
      <c r="H2858" s="3" t="str">
        <f>IF(E2858="","non terminato","terminato")</f>
        <v>non terminato</v>
      </c>
      <c r="J2858" s="2">
        <v>2863</v>
      </c>
      <c r="K2858" s="2" t="str">
        <f t="shared" si="301"/>
        <v>M1015575</v>
      </c>
      <c r="L2858" s="2" t="str">
        <f t="shared" si="302"/>
        <v>ITA</v>
      </c>
      <c r="M2858" s="2" t="str">
        <f t="shared" si="303"/>
        <v>7</v>
      </c>
      <c r="N2858" s="2" t="str">
        <f t="shared" si="304"/>
        <v/>
      </c>
      <c r="O2858" s="2">
        <v>10</v>
      </c>
      <c r="P2858" s="3">
        <v>11</v>
      </c>
      <c r="Q2858" s="3">
        <f t="shared" si="305"/>
        <v>110</v>
      </c>
      <c r="R2858" s="3" t="str">
        <f t="shared" si="306"/>
        <v>ITA-7-11</v>
      </c>
      <c r="S2858" s="3" t="str">
        <f t="shared" si="307"/>
        <v>015</v>
      </c>
    </row>
    <row r="2859" spans="1:19" ht="12.75" customHeight="1" x14ac:dyDescent="0.3">
      <c r="A2859" s="2">
        <v>2864</v>
      </c>
      <c r="B2859" s="2" t="s">
        <v>1351</v>
      </c>
      <c r="C2859" s="8" t="s">
        <v>8</v>
      </c>
      <c r="D2859" s="2" t="s">
        <v>9</v>
      </c>
      <c r="E2859" s="7" t="s">
        <v>10</v>
      </c>
      <c r="F2859" s="2">
        <v>0</v>
      </c>
      <c r="G2859" s="3">
        <v>40</v>
      </c>
      <c r="H2859" s="3" t="s">
        <v>10</v>
      </c>
      <c r="J2859" s="2">
        <v>2864</v>
      </c>
      <c r="K2859" s="2" t="str">
        <f t="shared" si="301"/>
        <v>S2892032</v>
      </c>
      <c r="L2859" s="2" t="str">
        <f t="shared" si="302"/>
        <v>ITA</v>
      </c>
      <c r="M2859" s="2" t="str">
        <f t="shared" si="303"/>
        <v>SG</v>
      </c>
      <c r="N2859" s="2" t="str">
        <f t="shared" si="304"/>
        <v>terminato</v>
      </c>
      <c r="O2859" s="2">
        <v>0</v>
      </c>
      <c r="P2859" s="3">
        <v>40</v>
      </c>
      <c r="Q2859" s="3" t="str">
        <f t="shared" si="305"/>
        <v/>
      </c>
      <c r="R2859" s="3" t="str">
        <f t="shared" si="306"/>
        <v>ITA-SG-40</v>
      </c>
      <c r="S2859" s="3" t="str">
        <f t="shared" si="307"/>
        <v>892</v>
      </c>
    </row>
    <row r="2860" spans="1:19" ht="12.75" customHeight="1" x14ac:dyDescent="0.3">
      <c r="A2860" s="2">
        <v>2865</v>
      </c>
      <c r="B2860" s="2" t="s">
        <v>1352</v>
      </c>
      <c r="C2860" s="8" t="s">
        <v>8</v>
      </c>
      <c r="D2860" s="2" t="s">
        <v>102</v>
      </c>
      <c r="F2860" s="2">
        <v>10</v>
      </c>
      <c r="G2860" s="3">
        <v>21</v>
      </c>
      <c r="H2860" s="3" t="str">
        <f>IF(E2860="","non terminato","terminato")</f>
        <v>non terminato</v>
      </c>
      <c r="J2860" s="2">
        <v>2865</v>
      </c>
      <c r="K2860" s="2" t="str">
        <f t="shared" si="301"/>
        <v>G7996786</v>
      </c>
      <c r="L2860" s="2" t="str">
        <f t="shared" si="302"/>
        <v>ITA</v>
      </c>
      <c r="M2860" s="2" t="str">
        <f t="shared" si="303"/>
        <v>SG DISTRIBUZIONE SRL</v>
      </c>
      <c r="N2860" s="2" t="str">
        <f t="shared" si="304"/>
        <v/>
      </c>
      <c r="O2860" s="2">
        <v>10</v>
      </c>
      <c r="P2860" s="3">
        <v>21</v>
      </c>
      <c r="Q2860" s="3">
        <f t="shared" si="305"/>
        <v>210</v>
      </c>
      <c r="R2860" s="3" t="str">
        <f t="shared" si="306"/>
        <v>ITA-SG DISTRIBUZIONE SRL-21</v>
      </c>
      <c r="S2860" s="3" t="str">
        <f t="shared" si="307"/>
        <v>996</v>
      </c>
    </row>
    <row r="2861" spans="1:19" ht="12.75" customHeight="1" x14ac:dyDescent="0.3">
      <c r="A2861" s="2">
        <v>2866</v>
      </c>
      <c r="B2861" s="2" t="s">
        <v>1353</v>
      </c>
      <c r="C2861" s="8" t="s">
        <v>8</v>
      </c>
      <c r="D2861" s="2" t="s">
        <v>44</v>
      </c>
      <c r="E2861" s="7" t="s">
        <v>10</v>
      </c>
      <c r="F2861" s="2">
        <v>0</v>
      </c>
      <c r="G2861" s="3">
        <v>24</v>
      </c>
      <c r="H2861" s="3" t="s">
        <v>10</v>
      </c>
      <c r="J2861" s="2">
        <v>2866</v>
      </c>
      <c r="K2861" s="2" t="str">
        <f t="shared" si="301"/>
        <v>G5841000</v>
      </c>
      <c r="L2861" s="2" t="str">
        <f t="shared" si="302"/>
        <v>ITA</v>
      </c>
      <c r="M2861" s="2" t="str">
        <f t="shared" si="303"/>
        <v>zan pin SPA</v>
      </c>
      <c r="N2861" s="2" t="str">
        <f t="shared" si="304"/>
        <v>terminato</v>
      </c>
      <c r="O2861" s="2">
        <v>0</v>
      </c>
      <c r="P2861" s="3">
        <v>24</v>
      </c>
      <c r="Q2861" s="3" t="str">
        <f t="shared" si="305"/>
        <v/>
      </c>
      <c r="R2861" s="3" t="str">
        <f t="shared" si="306"/>
        <v>ITA-zan pin SPA-24</v>
      </c>
      <c r="S2861" s="3" t="str">
        <f t="shared" si="307"/>
        <v>841</v>
      </c>
    </row>
    <row r="2862" spans="1:19" ht="12.75" customHeight="1" x14ac:dyDescent="0.3">
      <c r="A2862" s="2">
        <v>2867</v>
      </c>
      <c r="B2862" s="2" t="s">
        <v>1353</v>
      </c>
      <c r="C2862" s="8" t="s">
        <v>8</v>
      </c>
      <c r="D2862" s="2" t="s">
        <v>44</v>
      </c>
      <c r="F2862" s="2">
        <v>30</v>
      </c>
      <c r="G2862" s="3">
        <v>38</v>
      </c>
      <c r="H2862" s="3" t="str">
        <f>IF(E2862="","non terminato","terminato")</f>
        <v>non terminato</v>
      </c>
      <c r="J2862" s="2">
        <v>2867</v>
      </c>
      <c r="K2862" s="2" t="str">
        <f t="shared" si="301"/>
        <v>G5841000</v>
      </c>
      <c r="L2862" s="2" t="str">
        <f t="shared" si="302"/>
        <v>ITA</v>
      </c>
      <c r="M2862" s="2" t="str">
        <f t="shared" si="303"/>
        <v>zan pin SPA</v>
      </c>
      <c r="N2862" s="2" t="str">
        <f t="shared" si="304"/>
        <v/>
      </c>
      <c r="O2862" s="2">
        <v>30</v>
      </c>
      <c r="P2862" s="3">
        <v>38</v>
      </c>
      <c r="Q2862" s="3">
        <f t="shared" si="305"/>
        <v>1140</v>
      </c>
      <c r="R2862" s="3" t="str">
        <f t="shared" si="306"/>
        <v>ITA-zan pin SPA-38</v>
      </c>
      <c r="S2862" s="3" t="str">
        <f t="shared" si="307"/>
        <v>841</v>
      </c>
    </row>
    <row r="2863" spans="1:19" ht="12.75" customHeight="1" x14ac:dyDescent="0.3">
      <c r="A2863" s="2">
        <v>2868</v>
      </c>
      <c r="B2863" s="2" t="s">
        <v>1353</v>
      </c>
      <c r="C2863" s="8" t="s">
        <v>8</v>
      </c>
      <c r="D2863" s="2" t="s">
        <v>44</v>
      </c>
      <c r="F2863" s="2">
        <v>10</v>
      </c>
      <c r="G2863" s="3">
        <v>33</v>
      </c>
      <c r="H2863" s="3" t="str">
        <f>IF(E2863="","non terminato","terminato")</f>
        <v>non terminato</v>
      </c>
      <c r="J2863" s="2">
        <v>2868</v>
      </c>
      <c r="K2863" s="2" t="str">
        <f t="shared" si="301"/>
        <v>G5841000</v>
      </c>
      <c r="L2863" s="2" t="str">
        <f t="shared" si="302"/>
        <v>ITA</v>
      </c>
      <c r="M2863" s="2" t="str">
        <f t="shared" si="303"/>
        <v>zan pin SPA</v>
      </c>
      <c r="N2863" s="2" t="str">
        <f t="shared" si="304"/>
        <v/>
      </c>
      <c r="O2863" s="2">
        <v>10</v>
      </c>
      <c r="P2863" s="3">
        <v>33</v>
      </c>
      <c r="Q2863" s="3">
        <f t="shared" si="305"/>
        <v>330</v>
      </c>
      <c r="R2863" s="3" t="str">
        <f t="shared" si="306"/>
        <v>ITA-zan pin SPA-33</v>
      </c>
      <c r="S2863" s="3" t="str">
        <f t="shared" si="307"/>
        <v>841</v>
      </c>
    </row>
    <row r="2864" spans="1:19" ht="12.75" customHeight="1" x14ac:dyDescent="0.3">
      <c r="A2864" s="2">
        <v>2869</v>
      </c>
      <c r="B2864" s="2" t="s">
        <v>1354</v>
      </c>
      <c r="C2864" s="8" t="s">
        <v>8</v>
      </c>
      <c r="D2864" s="2" t="s">
        <v>91</v>
      </c>
      <c r="F2864" s="2">
        <v>30</v>
      </c>
      <c r="G2864" s="3">
        <v>37</v>
      </c>
      <c r="H2864" s="3" t="str">
        <f>IF(E2864="","non terminato","terminato")</f>
        <v>non terminato</v>
      </c>
      <c r="J2864" s="2">
        <v>2869</v>
      </c>
      <c r="K2864" s="2" t="str">
        <f t="shared" si="301"/>
        <v>S2583307</v>
      </c>
      <c r="L2864" s="2" t="str">
        <f t="shared" si="302"/>
        <v>ITA</v>
      </c>
      <c r="M2864" s="2" t="str">
        <f t="shared" si="303"/>
        <v>SG palla S.R.L.</v>
      </c>
      <c r="N2864" s="2" t="str">
        <f t="shared" si="304"/>
        <v/>
      </c>
      <c r="O2864" s="2">
        <v>30</v>
      </c>
      <c r="P2864" s="3">
        <v>37</v>
      </c>
      <c r="Q2864" s="3">
        <f t="shared" si="305"/>
        <v>1110</v>
      </c>
      <c r="R2864" s="3" t="str">
        <f t="shared" si="306"/>
        <v>ITA-SG palla S.R.L.-37</v>
      </c>
      <c r="S2864" s="3" t="str">
        <f t="shared" si="307"/>
        <v>583</v>
      </c>
    </row>
    <row r="2865" spans="1:19" ht="12.75" customHeight="1" x14ac:dyDescent="0.3">
      <c r="A2865" s="2">
        <v>2870</v>
      </c>
      <c r="B2865" s="2" t="s">
        <v>1355</v>
      </c>
      <c r="C2865" s="8" t="s">
        <v>8</v>
      </c>
      <c r="D2865" s="2" t="s">
        <v>177</v>
      </c>
      <c r="F2865" s="2">
        <v>10</v>
      </c>
      <c r="G2865" s="3">
        <v>32</v>
      </c>
      <c r="H2865" s="3" t="str">
        <f>IF(E2865="","non terminato","terminato")</f>
        <v>non terminato</v>
      </c>
      <c r="J2865" s="2">
        <v>2870</v>
      </c>
      <c r="K2865" s="2" t="str">
        <f t="shared" si="301"/>
        <v>F4336146</v>
      </c>
      <c r="L2865" s="2" t="str">
        <f t="shared" si="302"/>
        <v>ITA</v>
      </c>
      <c r="M2865" s="2" t="str">
        <f t="shared" si="303"/>
        <v>mull</v>
      </c>
      <c r="N2865" s="2" t="str">
        <f t="shared" si="304"/>
        <v/>
      </c>
      <c r="O2865" s="2">
        <v>10</v>
      </c>
      <c r="P2865" s="3">
        <v>32</v>
      </c>
      <c r="Q2865" s="3">
        <f t="shared" si="305"/>
        <v>320</v>
      </c>
      <c r="R2865" s="3" t="str">
        <f t="shared" si="306"/>
        <v>ITA-mull-32</v>
      </c>
      <c r="S2865" s="3" t="str">
        <f t="shared" si="307"/>
        <v>336</v>
      </c>
    </row>
    <row r="2866" spans="1:19" ht="12.75" customHeight="1" x14ac:dyDescent="0.3">
      <c r="A2866" s="2">
        <v>2871</v>
      </c>
      <c r="B2866" s="2" t="s">
        <v>1356</v>
      </c>
      <c r="C2866" s="8" t="s">
        <v>8</v>
      </c>
      <c r="D2866" s="2" t="s">
        <v>44</v>
      </c>
      <c r="E2866" s="7" t="s">
        <v>10</v>
      </c>
      <c r="F2866" s="2">
        <v>0</v>
      </c>
      <c r="G2866" s="3">
        <v>28</v>
      </c>
      <c r="H2866" s="3" t="s">
        <v>10</v>
      </c>
      <c r="J2866" s="2">
        <v>2871</v>
      </c>
      <c r="K2866" s="2" t="str">
        <f t="shared" si="301"/>
        <v>F4110719</v>
      </c>
      <c r="L2866" s="2" t="str">
        <f t="shared" si="302"/>
        <v>ITA</v>
      </c>
      <c r="M2866" s="2" t="str">
        <f t="shared" si="303"/>
        <v>zan pin SPA</v>
      </c>
      <c r="N2866" s="2" t="str">
        <f t="shared" si="304"/>
        <v>terminato</v>
      </c>
      <c r="O2866" s="2">
        <v>0</v>
      </c>
      <c r="P2866" s="3">
        <v>28</v>
      </c>
      <c r="Q2866" s="3" t="str">
        <f t="shared" si="305"/>
        <v/>
      </c>
      <c r="R2866" s="3" t="str">
        <f t="shared" si="306"/>
        <v>ITA-zan pin SPA-28</v>
      </c>
      <c r="S2866" s="3" t="str">
        <f t="shared" si="307"/>
        <v>110</v>
      </c>
    </row>
    <row r="2867" spans="1:19" ht="12.75" customHeight="1" x14ac:dyDescent="0.3">
      <c r="A2867" s="2">
        <v>2872</v>
      </c>
      <c r="B2867" s="2" t="s">
        <v>1357</v>
      </c>
      <c r="C2867" s="2" t="s">
        <v>80</v>
      </c>
      <c r="D2867" s="2" t="s">
        <v>196</v>
      </c>
      <c r="F2867" s="2">
        <v>30</v>
      </c>
      <c r="G2867" s="3">
        <v>27</v>
      </c>
      <c r="H2867" s="3" t="str">
        <f>IF(E2867="","non terminato","terminato")</f>
        <v>non terminato</v>
      </c>
      <c r="J2867" s="2">
        <v>2872</v>
      </c>
      <c r="K2867" s="2" t="str">
        <f t="shared" si="301"/>
        <v>C9652272</v>
      </c>
      <c r="L2867" s="2" t="str">
        <f t="shared" si="302"/>
        <v>GRC</v>
      </c>
      <c r="M2867" s="2" t="str">
        <f t="shared" si="303"/>
        <v>zan palla SA</v>
      </c>
      <c r="N2867" s="2" t="str">
        <f t="shared" si="304"/>
        <v/>
      </c>
      <c r="O2867" s="2">
        <v>30</v>
      </c>
      <c r="P2867" s="3">
        <v>27</v>
      </c>
      <c r="Q2867" s="3">
        <f t="shared" si="305"/>
        <v>810</v>
      </c>
      <c r="R2867" s="3" t="str">
        <f t="shared" si="306"/>
        <v>GRC-zan palla SA-27</v>
      </c>
      <c r="S2867" s="3" t="str">
        <f t="shared" si="307"/>
        <v>652</v>
      </c>
    </row>
    <row r="2868" spans="1:19" ht="12.75" customHeight="1" x14ac:dyDescent="0.3">
      <c r="A2868" s="2">
        <v>2873</v>
      </c>
      <c r="B2868" s="2" t="s">
        <v>1357</v>
      </c>
      <c r="C2868" s="2" t="s">
        <v>80</v>
      </c>
      <c r="D2868" s="2" t="s">
        <v>196</v>
      </c>
      <c r="E2868" s="7" t="s">
        <v>10</v>
      </c>
      <c r="F2868" s="2">
        <v>0</v>
      </c>
      <c r="G2868" s="3">
        <v>25</v>
      </c>
      <c r="H2868" s="3" t="s">
        <v>10</v>
      </c>
      <c r="J2868" s="2">
        <v>2873</v>
      </c>
      <c r="K2868" s="2" t="str">
        <f t="shared" si="301"/>
        <v>C9652272</v>
      </c>
      <c r="L2868" s="2" t="str">
        <f t="shared" si="302"/>
        <v>GRC</v>
      </c>
      <c r="M2868" s="2" t="str">
        <f t="shared" si="303"/>
        <v>zan palla SA</v>
      </c>
      <c r="N2868" s="2" t="str">
        <f t="shared" si="304"/>
        <v>terminato</v>
      </c>
      <c r="O2868" s="2">
        <v>0</v>
      </c>
      <c r="P2868" s="3">
        <v>25</v>
      </c>
      <c r="Q2868" s="3" t="str">
        <f t="shared" si="305"/>
        <v/>
      </c>
      <c r="R2868" s="3" t="str">
        <f t="shared" si="306"/>
        <v>GRC-zan palla SA-25</v>
      </c>
      <c r="S2868" s="3" t="str">
        <f t="shared" si="307"/>
        <v>652</v>
      </c>
    </row>
    <row r="2869" spans="1:19" ht="12.75" customHeight="1" x14ac:dyDescent="0.3">
      <c r="A2869" s="2">
        <v>2874</v>
      </c>
      <c r="B2869" s="2" t="s">
        <v>1357</v>
      </c>
      <c r="C2869" s="2" t="s">
        <v>80</v>
      </c>
      <c r="D2869" s="2" t="s">
        <v>196</v>
      </c>
      <c r="F2869" s="2">
        <v>10</v>
      </c>
      <c r="G2869" s="3">
        <v>10</v>
      </c>
      <c r="H2869" s="3" t="str">
        <f>IF(E2869="","non terminato","terminato")</f>
        <v>non terminato</v>
      </c>
      <c r="J2869" s="2">
        <v>2874</v>
      </c>
      <c r="K2869" s="2" t="str">
        <f t="shared" si="301"/>
        <v>C9652272</v>
      </c>
      <c r="L2869" s="2" t="str">
        <f t="shared" si="302"/>
        <v>GRC</v>
      </c>
      <c r="M2869" s="2" t="str">
        <f t="shared" si="303"/>
        <v>zan palla SA</v>
      </c>
      <c r="N2869" s="2" t="str">
        <f t="shared" si="304"/>
        <v/>
      </c>
      <c r="O2869" s="2">
        <v>10</v>
      </c>
      <c r="P2869" s="3">
        <v>10</v>
      </c>
      <c r="Q2869" s="3">
        <f t="shared" si="305"/>
        <v>100</v>
      </c>
      <c r="R2869" s="3" t="str">
        <f t="shared" si="306"/>
        <v>GRC-zan palla SA-10</v>
      </c>
      <c r="S2869" s="3" t="str">
        <f t="shared" si="307"/>
        <v>652</v>
      </c>
    </row>
    <row r="2870" spans="1:19" ht="12.75" customHeight="1" x14ac:dyDescent="0.3">
      <c r="A2870" s="2">
        <v>2875</v>
      </c>
      <c r="B2870" s="2" t="s">
        <v>1358</v>
      </c>
      <c r="C2870" s="2" t="s">
        <v>13</v>
      </c>
      <c r="D2870" s="2" t="s">
        <v>20</v>
      </c>
      <c r="F2870" s="2">
        <v>20</v>
      </c>
      <c r="G2870" s="3">
        <v>16</v>
      </c>
      <c r="H2870" s="3" t="str">
        <f>IF(E2870="","non terminato","terminato")</f>
        <v>non terminato</v>
      </c>
      <c r="J2870" s="2">
        <v>2875</v>
      </c>
      <c r="K2870" s="2" t="str">
        <f t="shared" si="301"/>
        <v>A3164019</v>
      </c>
      <c r="L2870" s="2" t="str">
        <f t="shared" si="302"/>
        <v>EGY</v>
      </c>
      <c r="M2870" s="2" t="str">
        <f t="shared" si="303"/>
        <v>zan pin assuf S.A.E.</v>
      </c>
      <c r="N2870" s="2" t="str">
        <f t="shared" si="304"/>
        <v/>
      </c>
      <c r="O2870" s="2">
        <v>20</v>
      </c>
      <c r="P2870" s="3">
        <v>16</v>
      </c>
      <c r="Q2870" s="3">
        <f t="shared" si="305"/>
        <v>320</v>
      </c>
      <c r="R2870" s="3" t="str">
        <f t="shared" si="306"/>
        <v>EGY-zan pin assuf S.A.E.-16</v>
      </c>
      <c r="S2870" s="3" t="str">
        <f t="shared" si="307"/>
        <v>164</v>
      </c>
    </row>
    <row r="2871" spans="1:19" ht="12.75" customHeight="1" x14ac:dyDescent="0.3">
      <c r="A2871" s="2">
        <v>2876</v>
      </c>
      <c r="B2871" s="2" t="s">
        <v>1358</v>
      </c>
      <c r="C2871" s="2" t="s">
        <v>13</v>
      </c>
      <c r="D2871" s="2" t="s">
        <v>20</v>
      </c>
      <c r="E2871" s="7" t="s">
        <v>10</v>
      </c>
      <c r="F2871" s="2">
        <v>0</v>
      </c>
      <c r="G2871" s="3">
        <v>39</v>
      </c>
      <c r="H2871" s="3" t="s">
        <v>10</v>
      </c>
      <c r="J2871" s="2">
        <v>2876</v>
      </c>
      <c r="K2871" s="2" t="str">
        <f t="shared" si="301"/>
        <v>A3164019</v>
      </c>
      <c r="L2871" s="2" t="str">
        <f t="shared" si="302"/>
        <v>EGY</v>
      </c>
      <c r="M2871" s="2" t="str">
        <f t="shared" si="303"/>
        <v>zan pin assuf S.A.E.</v>
      </c>
      <c r="N2871" s="2" t="str">
        <f t="shared" si="304"/>
        <v>terminato</v>
      </c>
      <c r="O2871" s="2">
        <v>0</v>
      </c>
      <c r="P2871" s="3">
        <v>39</v>
      </c>
      <c r="Q2871" s="3" t="str">
        <f t="shared" si="305"/>
        <v/>
      </c>
      <c r="R2871" s="3" t="str">
        <f t="shared" si="306"/>
        <v>EGY-zan pin assuf S.A.E.-39</v>
      </c>
      <c r="S2871" s="3" t="str">
        <f t="shared" si="307"/>
        <v>164</v>
      </c>
    </row>
    <row r="2872" spans="1:19" ht="12.75" customHeight="1" x14ac:dyDescent="0.3">
      <c r="A2872" s="2">
        <v>2877</v>
      </c>
      <c r="B2872" s="2" t="s">
        <v>1358</v>
      </c>
      <c r="C2872" s="2" t="s">
        <v>13</v>
      </c>
      <c r="D2872" s="2" t="s">
        <v>20</v>
      </c>
      <c r="F2872" s="2">
        <v>10</v>
      </c>
      <c r="G2872" s="3">
        <v>35</v>
      </c>
      <c r="H2872" s="3" t="str">
        <f>IF(E2872="","non terminato","terminato")</f>
        <v>non terminato</v>
      </c>
      <c r="J2872" s="2">
        <v>2877</v>
      </c>
      <c r="K2872" s="2" t="str">
        <f t="shared" si="301"/>
        <v>A3164019</v>
      </c>
      <c r="L2872" s="2" t="str">
        <f t="shared" si="302"/>
        <v>EGY</v>
      </c>
      <c r="M2872" s="2" t="str">
        <f t="shared" si="303"/>
        <v>zan pin assuf S.A.E.</v>
      </c>
      <c r="N2872" s="2" t="str">
        <f t="shared" si="304"/>
        <v/>
      </c>
      <c r="O2872" s="2">
        <v>10</v>
      </c>
      <c r="P2872" s="3">
        <v>35</v>
      </c>
      <c r="Q2872" s="3">
        <f t="shared" si="305"/>
        <v>350</v>
      </c>
      <c r="R2872" s="3" t="str">
        <f t="shared" si="306"/>
        <v>EGY-zan pin assuf S.A.E.-35</v>
      </c>
      <c r="S2872" s="3" t="str">
        <f t="shared" si="307"/>
        <v>164</v>
      </c>
    </row>
    <row r="2873" spans="1:19" ht="12.75" customHeight="1" x14ac:dyDescent="0.3">
      <c r="A2873" s="2">
        <v>2878</v>
      </c>
      <c r="B2873" s="2" t="s">
        <v>1358</v>
      </c>
      <c r="C2873" s="2" t="s">
        <v>13</v>
      </c>
      <c r="D2873" s="2" t="s">
        <v>20</v>
      </c>
      <c r="F2873" s="2">
        <v>30</v>
      </c>
      <c r="G2873" s="3">
        <v>12</v>
      </c>
      <c r="H2873" s="3" t="str">
        <f>IF(E2873="","non terminato","terminato")</f>
        <v>non terminato</v>
      </c>
      <c r="J2873" s="2">
        <v>2878</v>
      </c>
      <c r="K2873" s="2" t="str">
        <f t="shared" si="301"/>
        <v>A3164019</v>
      </c>
      <c r="L2873" s="2" t="str">
        <f t="shared" si="302"/>
        <v>EGY</v>
      </c>
      <c r="M2873" s="2" t="str">
        <f t="shared" si="303"/>
        <v>zan pin assuf S.A.E.</v>
      </c>
      <c r="N2873" s="2" t="str">
        <f t="shared" si="304"/>
        <v/>
      </c>
      <c r="O2873" s="2">
        <v>30</v>
      </c>
      <c r="P2873" s="3">
        <v>12</v>
      </c>
      <c r="Q2873" s="3">
        <f t="shared" si="305"/>
        <v>360</v>
      </c>
      <c r="R2873" s="3" t="str">
        <f t="shared" si="306"/>
        <v>EGY-zan pin assuf S.A.E.-12</v>
      </c>
      <c r="S2873" s="3" t="str">
        <f t="shared" si="307"/>
        <v>164</v>
      </c>
    </row>
    <row r="2874" spans="1:19" ht="12.75" customHeight="1" x14ac:dyDescent="0.3">
      <c r="A2874" s="2">
        <v>2879</v>
      </c>
      <c r="B2874" s="2" t="s">
        <v>1359</v>
      </c>
      <c r="C2874" s="2" t="s">
        <v>13</v>
      </c>
      <c r="D2874" s="2" t="s">
        <v>20</v>
      </c>
      <c r="F2874" s="2">
        <v>10</v>
      </c>
      <c r="G2874" s="3">
        <v>31</v>
      </c>
      <c r="H2874" s="3" t="str">
        <f>IF(E2874="","non terminato","terminato")</f>
        <v>non terminato</v>
      </c>
      <c r="J2874" s="2">
        <v>2879</v>
      </c>
      <c r="K2874" s="2" t="str">
        <f t="shared" si="301"/>
        <v>M2622229</v>
      </c>
      <c r="L2874" s="2" t="str">
        <f t="shared" si="302"/>
        <v>EGY</v>
      </c>
      <c r="M2874" s="2" t="str">
        <f t="shared" si="303"/>
        <v>zan pin assuf S.A.E.</v>
      </c>
      <c r="N2874" s="2" t="str">
        <f t="shared" si="304"/>
        <v/>
      </c>
      <c r="O2874" s="2">
        <v>10</v>
      </c>
      <c r="P2874" s="3">
        <v>31</v>
      </c>
      <c r="Q2874" s="3">
        <f t="shared" si="305"/>
        <v>310</v>
      </c>
      <c r="R2874" s="3" t="str">
        <f t="shared" si="306"/>
        <v>EGY-zan pin assuf S.A.E.-31</v>
      </c>
      <c r="S2874" s="3" t="str">
        <f t="shared" si="307"/>
        <v>622</v>
      </c>
    </row>
    <row r="2875" spans="1:19" ht="12.75" customHeight="1" x14ac:dyDescent="0.3">
      <c r="A2875" s="2">
        <v>2880</v>
      </c>
      <c r="B2875" s="2" t="s">
        <v>1359</v>
      </c>
      <c r="C2875" s="2" t="s">
        <v>13</v>
      </c>
      <c r="D2875" s="2" t="s">
        <v>20</v>
      </c>
      <c r="F2875" s="2">
        <v>30</v>
      </c>
      <c r="G2875" s="3">
        <v>12</v>
      </c>
      <c r="H2875" s="3" t="str">
        <f>IF(E2875="","non terminato","terminato")</f>
        <v>non terminato</v>
      </c>
      <c r="J2875" s="2">
        <v>2880</v>
      </c>
      <c r="K2875" s="2" t="str">
        <f t="shared" si="301"/>
        <v>M2622229</v>
      </c>
      <c r="L2875" s="2" t="str">
        <f t="shared" si="302"/>
        <v>EGY</v>
      </c>
      <c r="M2875" s="2" t="str">
        <f t="shared" si="303"/>
        <v>zan pin assuf S.A.E.</v>
      </c>
      <c r="N2875" s="2" t="str">
        <f t="shared" si="304"/>
        <v/>
      </c>
      <c r="O2875" s="2">
        <v>30</v>
      </c>
      <c r="P2875" s="3">
        <v>12</v>
      </c>
      <c r="Q2875" s="3">
        <f t="shared" si="305"/>
        <v>360</v>
      </c>
      <c r="R2875" s="3" t="str">
        <f t="shared" si="306"/>
        <v>EGY-zan pin assuf S.A.E.-12</v>
      </c>
      <c r="S2875" s="3" t="str">
        <f t="shared" si="307"/>
        <v>622</v>
      </c>
    </row>
    <row r="2876" spans="1:19" ht="12.75" customHeight="1" x14ac:dyDescent="0.3">
      <c r="A2876" s="2">
        <v>2881</v>
      </c>
      <c r="B2876" s="2" t="s">
        <v>1359</v>
      </c>
      <c r="C2876" s="2" t="s">
        <v>13</v>
      </c>
      <c r="D2876" s="2" t="s">
        <v>20</v>
      </c>
      <c r="E2876" s="7" t="s">
        <v>10</v>
      </c>
      <c r="F2876" s="2">
        <v>0</v>
      </c>
      <c r="G2876" s="3">
        <v>15</v>
      </c>
      <c r="H2876" s="3" t="s">
        <v>10</v>
      </c>
      <c r="J2876" s="2">
        <v>2881</v>
      </c>
      <c r="K2876" s="2" t="str">
        <f t="shared" si="301"/>
        <v>M2622229</v>
      </c>
      <c r="L2876" s="2" t="str">
        <f t="shared" si="302"/>
        <v>EGY</v>
      </c>
      <c r="M2876" s="2" t="str">
        <f t="shared" si="303"/>
        <v>zan pin assuf S.A.E.</v>
      </c>
      <c r="N2876" s="2" t="str">
        <f t="shared" si="304"/>
        <v>terminato</v>
      </c>
      <c r="O2876" s="2">
        <v>0</v>
      </c>
      <c r="P2876" s="3">
        <v>15</v>
      </c>
      <c r="Q2876" s="3" t="str">
        <f t="shared" si="305"/>
        <v/>
      </c>
      <c r="R2876" s="3" t="str">
        <f t="shared" si="306"/>
        <v>EGY-zan pin assuf S.A.E.-15</v>
      </c>
      <c r="S2876" s="3" t="str">
        <f t="shared" si="307"/>
        <v>622</v>
      </c>
    </row>
    <row r="2877" spans="1:19" ht="12.75" customHeight="1" x14ac:dyDescent="0.3">
      <c r="A2877" s="2">
        <v>2882</v>
      </c>
      <c r="B2877" s="2" t="s">
        <v>1360</v>
      </c>
      <c r="C2877" s="2" t="s">
        <v>13</v>
      </c>
      <c r="D2877" s="2" t="s">
        <v>28</v>
      </c>
      <c r="E2877" s="7" t="s">
        <v>10</v>
      </c>
      <c r="F2877" s="2">
        <v>0</v>
      </c>
      <c r="G2877" s="3">
        <v>19</v>
      </c>
      <c r="H2877" s="3" t="s">
        <v>10</v>
      </c>
      <c r="J2877" s="2">
        <v>2882</v>
      </c>
      <c r="K2877" s="2" t="str">
        <f t="shared" si="301"/>
        <v>N0783378</v>
      </c>
      <c r="L2877" s="2" t="str">
        <f t="shared" si="302"/>
        <v>EGY</v>
      </c>
      <c r="M2877" s="2" t="str">
        <f t="shared" si="303"/>
        <v>order For Trading SARL</v>
      </c>
      <c r="N2877" s="2" t="str">
        <f t="shared" si="304"/>
        <v>terminato</v>
      </c>
      <c r="O2877" s="2">
        <v>0</v>
      </c>
      <c r="P2877" s="3">
        <v>19</v>
      </c>
      <c r="Q2877" s="3" t="str">
        <f t="shared" si="305"/>
        <v/>
      </c>
      <c r="R2877" s="3" t="str">
        <f t="shared" si="306"/>
        <v>EGY-order For Trading SARL-19</v>
      </c>
      <c r="S2877" s="3" t="str">
        <f t="shared" si="307"/>
        <v>783</v>
      </c>
    </row>
    <row r="2878" spans="1:19" ht="12.75" customHeight="1" x14ac:dyDescent="0.3">
      <c r="A2878" s="2">
        <v>2883</v>
      </c>
      <c r="B2878" s="2" t="s">
        <v>1360</v>
      </c>
      <c r="C2878" s="2" t="s">
        <v>13</v>
      </c>
      <c r="D2878" s="2" t="s">
        <v>28</v>
      </c>
      <c r="F2878" s="2">
        <v>30</v>
      </c>
      <c r="G2878" s="3">
        <v>19</v>
      </c>
      <c r="H2878" s="3" t="str">
        <f>IF(E2878="","non terminato","terminato")</f>
        <v>non terminato</v>
      </c>
      <c r="J2878" s="2">
        <v>2883</v>
      </c>
      <c r="K2878" s="2" t="str">
        <f t="shared" si="301"/>
        <v>N0783378</v>
      </c>
      <c r="L2878" s="2" t="str">
        <f t="shared" si="302"/>
        <v>EGY</v>
      </c>
      <c r="M2878" s="2" t="str">
        <f t="shared" si="303"/>
        <v>order For Trading SARL</v>
      </c>
      <c r="N2878" s="2" t="str">
        <f t="shared" si="304"/>
        <v/>
      </c>
      <c r="O2878" s="2">
        <v>30</v>
      </c>
      <c r="P2878" s="3">
        <v>19</v>
      </c>
      <c r="Q2878" s="3">
        <f t="shared" si="305"/>
        <v>570</v>
      </c>
      <c r="R2878" s="3" t="str">
        <f t="shared" si="306"/>
        <v>EGY-order For Trading SARL-19</v>
      </c>
      <c r="S2878" s="3" t="str">
        <f t="shared" si="307"/>
        <v>783</v>
      </c>
    </row>
    <row r="2879" spans="1:19" ht="12.75" customHeight="1" x14ac:dyDescent="0.3">
      <c r="A2879" s="2">
        <v>2884</v>
      </c>
      <c r="B2879" s="2" t="s">
        <v>1361</v>
      </c>
      <c r="C2879" s="8" t="s">
        <v>8</v>
      </c>
      <c r="D2879" s="2" t="s">
        <v>9</v>
      </c>
      <c r="E2879" s="7" t="s">
        <v>10</v>
      </c>
      <c r="F2879" s="2">
        <v>0</v>
      </c>
      <c r="G2879" s="3">
        <v>36</v>
      </c>
      <c r="H2879" s="3" t="s">
        <v>10</v>
      </c>
      <c r="J2879" s="2">
        <v>2884</v>
      </c>
      <c r="K2879" s="2" t="str">
        <f t="shared" si="301"/>
        <v>H7351892</v>
      </c>
      <c r="L2879" s="2" t="str">
        <f t="shared" si="302"/>
        <v>ITA</v>
      </c>
      <c r="M2879" s="2" t="str">
        <f t="shared" si="303"/>
        <v>SG</v>
      </c>
      <c r="N2879" s="2" t="str">
        <f t="shared" si="304"/>
        <v>terminato</v>
      </c>
      <c r="O2879" s="2">
        <v>0</v>
      </c>
      <c r="P2879" s="3">
        <v>36</v>
      </c>
      <c r="Q2879" s="3" t="str">
        <f t="shared" si="305"/>
        <v/>
      </c>
      <c r="R2879" s="3" t="str">
        <f t="shared" si="306"/>
        <v>ITA-SG-36</v>
      </c>
      <c r="S2879" s="3" t="str">
        <f t="shared" si="307"/>
        <v>351</v>
      </c>
    </row>
    <row r="2880" spans="1:19" ht="12.75" customHeight="1" x14ac:dyDescent="0.3">
      <c r="A2880" s="2">
        <v>2885</v>
      </c>
      <c r="B2880" s="2" t="s">
        <v>1362</v>
      </c>
      <c r="C2880" s="2" t="s">
        <v>13</v>
      </c>
      <c r="D2880" s="2" t="s">
        <v>20</v>
      </c>
      <c r="F2880" s="2">
        <v>30</v>
      </c>
      <c r="G2880" s="3">
        <v>16</v>
      </c>
      <c r="H2880" s="3" t="str">
        <f>IF(E2880="","non terminato","terminato")</f>
        <v>non terminato</v>
      </c>
      <c r="J2880" s="2">
        <v>2885</v>
      </c>
      <c r="K2880" s="2" t="str">
        <f t="shared" si="301"/>
        <v>A5521694</v>
      </c>
      <c r="L2880" s="2" t="str">
        <f t="shared" si="302"/>
        <v>EGY</v>
      </c>
      <c r="M2880" s="2" t="str">
        <f t="shared" si="303"/>
        <v>zan pin assuf S.A.E.</v>
      </c>
      <c r="N2880" s="2" t="str">
        <f t="shared" si="304"/>
        <v/>
      </c>
      <c r="O2880" s="2">
        <v>30</v>
      </c>
      <c r="P2880" s="3">
        <v>16</v>
      </c>
      <c r="Q2880" s="3">
        <f t="shared" si="305"/>
        <v>480</v>
      </c>
      <c r="R2880" s="3" t="str">
        <f t="shared" si="306"/>
        <v>EGY-zan pin assuf S.A.E.-16</v>
      </c>
      <c r="S2880" s="3" t="str">
        <f t="shared" si="307"/>
        <v>521</v>
      </c>
    </row>
    <row r="2881" spans="1:19" ht="12.75" customHeight="1" x14ac:dyDescent="0.3">
      <c r="A2881" s="2">
        <v>2886</v>
      </c>
      <c r="B2881" s="2" t="s">
        <v>1362</v>
      </c>
      <c r="C2881" s="2" t="s">
        <v>13</v>
      </c>
      <c r="D2881" s="2" t="s">
        <v>20</v>
      </c>
      <c r="F2881" s="2">
        <v>20</v>
      </c>
      <c r="G2881" s="3">
        <v>21</v>
      </c>
      <c r="H2881" s="3" t="str">
        <f>IF(E2881="","non terminato","terminato")</f>
        <v>non terminato</v>
      </c>
      <c r="J2881" s="2">
        <v>2886</v>
      </c>
      <c r="K2881" s="2" t="str">
        <f t="shared" si="301"/>
        <v>A5521694</v>
      </c>
      <c r="L2881" s="2" t="str">
        <f t="shared" si="302"/>
        <v>EGY</v>
      </c>
      <c r="M2881" s="2" t="str">
        <f t="shared" si="303"/>
        <v>zan pin assuf S.A.E.</v>
      </c>
      <c r="N2881" s="2" t="str">
        <f t="shared" si="304"/>
        <v/>
      </c>
      <c r="O2881" s="2">
        <v>20</v>
      </c>
      <c r="P2881" s="3">
        <v>21</v>
      </c>
      <c r="Q2881" s="3">
        <f t="shared" si="305"/>
        <v>420</v>
      </c>
      <c r="R2881" s="3" t="str">
        <f t="shared" si="306"/>
        <v>EGY-zan pin assuf S.A.E.-21</v>
      </c>
      <c r="S2881" s="3" t="str">
        <f t="shared" si="307"/>
        <v>521</v>
      </c>
    </row>
    <row r="2882" spans="1:19" ht="12.75" customHeight="1" x14ac:dyDescent="0.3">
      <c r="A2882" s="2">
        <v>2887</v>
      </c>
      <c r="B2882" s="2" t="s">
        <v>1362</v>
      </c>
      <c r="C2882" s="2" t="s">
        <v>13</v>
      </c>
      <c r="D2882" s="2" t="s">
        <v>20</v>
      </c>
      <c r="F2882" s="2">
        <v>10</v>
      </c>
      <c r="G2882" s="3">
        <v>40</v>
      </c>
      <c r="H2882" s="3" t="str">
        <f>IF(E2882="","non terminato","terminato")</f>
        <v>non terminato</v>
      </c>
      <c r="J2882" s="2">
        <v>2887</v>
      </c>
      <c r="K2882" s="2" t="str">
        <f t="shared" ref="K2882:K2927" si="308">TRIM(B2882)</f>
        <v>A5521694</v>
      </c>
      <c r="L2882" s="2" t="str">
        <f t="shared" ref="L2882:L2927" si="309">TRIM(C2882)</f>
        <v>EGY</v>
      </c>
      <c r="M2882" s="2" t="str">
        <f t="shared" ref="M2882:M2927" si="310">TRIM(D2882)</f>
        <v>zan pin assuf S.A.E.</v>
      </c>
      <c r="N2882" s="2" t="str">
        <f t="shared" ref="N2882:N2927" si="311">TRIM(E2882)</f>
        <v/>
      </c>
      <c r="O2882" s="2">
        <v>10</v>
      </c>
      <c r="P2882" s="3">
        <v>40</v>
      </c>
      <c r="Q2882" s="3">
        <f t="shared" si="305"/>
        <v>400</v>
      </c>
      <c r="R2882" s="3" t="str">
        <f t="shared" si="306"/>
        <v>EGY-zan pin assuf S.A.E.-40</v>
      </c>
      <c r="S2882" s="3" t="str">
        <f t="shared" si="307"/>
        <v>521</v>
      </c>
    </row>
    <row r="2883" spans="1:19" ht="12.75" customHeight="1" x14ac:dyDescent="0.3">
      <c r="A2883" s="2">
        <v>2888</v>
      </c>
      <c r="B2883" s="2" t="s">
        <v>1362</v>
      </c>
      <c r="C2883" s="2" t="s">
        <v>13</v>
      </c>
      <c r="D2883" s="2" t="s">
        <v>20</v>
      </c>
      <c r="E2883" s="7" t="s">
        <v>10</v>
      </c>
      <c r="F2883" s="2">
        <v>0</v>
      </c>
      <c r="G2883" s="3">
        <v>14</v>
      </c>
      <c r="H2883" s="3" t="s">
        <v>10</v>
      </c>
      <c r="J2883" s="2">
        <v>2888</v>
      </c>
      <c r="K2883" s="2" t="str">
        <f t="shared" si="308"/>
        <v>A5521694</v>
      </c>
      <c r="L2883" s="2" t="str">
        <f t="shared" si="309"/>
        <v>EGY</v>
      </c>
      <c r="M2883" s="2" t="str">
        <f t="shared" si="310"/>
        <v>zan pin assuf S.A.E.</v>
      </c>
      <c r="N2883" s="2" t="str">
        <f t="shared" si="311"/>
        <v>terminato</v>
      </c>
      <c r="O2883" s="2">
        <v>0</v>
      </c>
      <c r="P2883" s="3">
        <v>14</v>
      </c>
      <c r="Q2883" s="3" t="str">
        <f t="shared" ref="Q2883:Q2927" si="312">IF(F2883=0,"",F2883*G2883)</f>
        <v/>
      </c>
      <c r="R2883" s="3" t="str">
        <f t="shared" ref="R2883:R2927" si="313">_xlfn.CONCAT(C2883,"-",D2883,"-",G2883)</f>
        <v>EGY-zan pin assuf S.A.E.-14</v>
      </c>
      <c r="S2883" s="3" t="str">
        <f t="shared" ref="S2883:S2927" si="314">MID(B2883,3,3)</f>
        <v>521</v>
      </c>
    </row>
    <row r="2884" spans="1:19" ht="12.75" customHeight="1" x14ac:dyDescent="0.3">
      <c r="A2884" s="2">
        <v>2889</v>
      </c>
      <c r="B2884" s="2" t="s">
        <v>1363</v>
      </c>
      <c r="C2884" s="8" t="s">
        <v>8</v>
      </c>
      <c r="D2884" s="2" t="s">
        <v>44</v>
      </c>
      <c r="E2884" s="7" t="s">
        <v>10</v>
      </c>
      <c r="F2884" s="2">
        <v>0</v>
      </c>
      <c r="G2884" s="3">
        <v>19</v>
      </c>
      <c r="H2884" s="3" t="s">
        <v>10</v>
      </c>
      <c r="J2884" s="2">
        <v>2889</v>
      </c>
      <c r="K2884" s="2" t="str">
        <f t="shared" si="308"/>
        <v>G5628410</v>
      </c>
      <c r="L2884" s="2" t="str">
        <f t="shared" si="309"/>
        <v>ITA</v>
      </c>
      <c r="M2884" s="2" t="str">
        <f t="shared" si="310"/>
        <v>zan pin SPA</v>
      </c>
      <c r="N2884" s="2" t="str">
        <f t="shared" si="311"/>
        <v>terminato</v>
      </c>
      <c r="O2884" s="2">
        <v>0</v>
      </c>
      <c r="P2884" s="3">
        <v>19</v>
      </c>
      <c r="Q2884" s="3" t="str">
        <f t="shared" si="312"/>
        <v/>
      </c>
      <c r="R2884" s="3" t="str">
        <f t="shared" si="313"/>
        <v>ITA-zan pin SPA-19</v>
      </c>
      <c r="S2884" s="3" t="str">
        <f t="shared" si="314"/>
        <v>628</v>
      </c>
    </row>
    <row r="2885" spans="1:19" ht="12.75" customHeight="1" x14ac:dyDescent="0.3">
      <c r="A2885" s="2">
        <v>2890</v>
      </c>
      <c r="B2885" s="2" t="s">
        <v>1364</v>
      </c>
      <c r="C2885" s="8" t="s">
        <v>8</v>
      </c>
      <c r="D2885" s="2" t="s">
        <v>9</v>
      </c>
      <c r="F2885" s="2">
        <v>10</v>
      </c>
      <c r="G2885" s="3">
        <v>13</v>
      </c>
      <c r="H2885" s="3" t="str">
        <f>IF(E2885="","non terminato","terminato")</f>
        <v>non terminato</v>
      </c>
      <c r="J2885" s="2">
        <v>2890</v>
      </c>
      <c r="K2885" s="2" t="str">
        <f t="shared" si="308"/>
        <v>V0143876</v>
      </c>
      <c r="L2885" s="2" t="str">
        <f t="shared" si="309"/>
        <v>ITA</v>
      </c>
      <c r="M2885" s="2" t="str">
        <f t="shared" si="310"/>
        <v>SG</v>
      </c>
      <c r="N2885" s="2" t="str">
        <f t="shared" si="311"/>
        <v/>
      </c>
      <c r="O2885" s="2">
        <v>10</v>
      </c>
      <c r="P2885" s="3">
        <v>13</v>
      </c>
      <c r="Q2885" s="3">
        <f t="shared" si="312"/>
        <v>130</v>
      </c>
      <c r="R2885" s="3" t="str">
        <f t="shared" si="313"/>
        <v>ITA-SG-13</v>
      </c>
      <c r="S2885" s="3" t="str">
        <f t="shared" si="314"/>
        <v>143</v>
      </c>
    </row>
    <row r="2886" spans="1:19" ht="12.75" customHeight="1" x14ac:dyDescent="0.3">
      <c r="A2886" s="2">
        <v>2891</v>
      </c>
      <c r="B2886" s="2" t="s">
        <v>1364</v>
      </c>
      <c r="C2886" s="8" t="s">
        <v>8</v>
      </c>
      <c r="D2886" s="2" t="s">
        <v>9</v>
      </c>
      <c r="E2886" s="7" t="s">
        <v>10</v>
      </c>
      <c r="F2886" s="2">
        <v>0</v>
      </c>
      <c r="G2886" s="3">
        <v>14</v>
      </c>
      <c r="H2886" s="3" t="s">
        <v>10</v>
      </c>
      <c r="J2886" s="2">
        <v>2891</v>
      </c>
      <c r="K2886" s="2" t="str">
        <f t="shared" si="308"/>
        <v>V0143876</v>
      </c>
      <c r="L2886" s="2" t="str">
        <f t="shared" si="309"/>
        <v>ITA</v>
      </c>
      <c r="M2886" s="2" t="str">
        <f t="shared" si="310"/>
        <v>SG</v>
      </c>
      <c r="N2886" s="2" t="str">
        <f t="shared" si="311"/>
        <v>terminato</v>
      </c>
      <c r="O2886" s="2">
        <v>0</v>
      </c>
      <c r="P2886" s="3">
        <v>14</v>
      </c>
      <c r="Q2886" s="3" t="str">
        <f t="shared" si="312"/>
        <v/>
      </c>
      <c r="R2886" s="3" t="str">
        <f t="shared" si="313"/>
        <v>ITA-SG-14</v>
      </c>
      <c r="S2886" s="3" t="str">
        <f t="shared" si="314"/>
        <v>143</v>
      </c>
    </row>
    <row r="2887" spans="1:19" ht="12.75" customHeight="1" x14ac:dyDescent="0.3">
      <c r="A2887" s="2">
        <v>2892</v>
      </c>
      <c r="B2887" s="2" t="s">
        <v>1365</v>
      </c>
      <c r="C2887" s="2" t="s">
        <v>13</v>
      </c>
      <c r="D2887" s="2" t="s">
        <v>20</v>
      </c>
      <c r="F2887" s="2">
        <v>30</v>
      </c>
      <c r="G2887" s="3">
        <v>37</v>
      </c>
      <c r="H2887" s="3" t="str">
        <f>IF(E2887="","non terminato","terminato")</f>
        <v>non terminato</v>
      </c>
      <c r="J2887" s="2">
        <v>2892</v>
      </c>
      <c r="K2887" s="2" t="str">
        <f t="shared" si="308"/>
        <v>M9240183</v>
      </c>
      <c r="L2887" s="2" t="str">
        <f t="shared" si="309"/>
        <v>EGY</v>
      </c>
      <c r="M2887" s="2" t="str">
        <f t="shared" si="310"/>
        <v>zan pin assuf S.A.E.</v>
      </c>
      <c r="N2887" s="2" t="str">
        <f t="shared" si="311"/>
        <v/>
      </c>
      <c r="O2887" s="2">
        <v>30</v>
      </c>
      <c r="P2887" s="3">
        <v>37</v>
      </c>
      <c r="Q2887" s="3">
        <f t="shared" si="312"/>
        <v>1110</v>
      </c>
      <c r="R2887" s="3" t="str">
        <f t="shared" si="313"/>
        <v>EGY-zan pin assuf S.A.E.-37</v>
      </c>
      <c r="S2887" s="3" t="str">
        <f t="shared" si="314"/>
        <v>240</v>
      </c>
    </row>
    <row r="2888" spans="1:19" ht="12.75" customHeight="1" x14ac:dyDescent="0.3">
      <c r="A2888" s="2">
        <v>2893</v>
      </c>
      <c r="B2888" s="2" t="s">
        <v>1365</v>
      </c>
      <c r="C2888" s="2" t="s">
        <v>13</v>
      </c>
      <c r="D2888" s="2" t="s">
        <v>20</v>
      </c>
      <c r="E2888" s="7" t="s">
        <v>10</v>
      </c>
      <c r="F2888" s="2">
        <v>0</v>
      </c>
      <c r="G2888" s="3">
        <v>30</v>
      </c>
      <c r="H2888" s="3" t="s">
        <v>10</v>
      </c>
      <c r="J2888" s="2">
        <v>2893</v>
      </c>
      <c r="K2888" s="2" t="str">
        <f t="shared" si="308"/>
        <v>M9240183</v>
      </c>
      <c r="L2888" s="2" t="str">
        <f t="shared" si="309"/>
        <v>EGY</v>
      </c>
      <c r="M2888" s="2" t="str">
        <f t="shared" si="310"/>
        <v>zan pin assuf S.A.E.</v>
      </c>
      <c r="N2888" s="2" t="str">
        <f t="shared" si="311"/>
        <v>terminato</v>
      </c>
      <c r="O2888" s="2">
        <v>0</v>
      </c>
      <c r="P2888" s="3">
        <v>30</v>
      </c>
      <c r="Q2888" s="3" t="str">
        <f t="shared" si="312"/>
        <v/>
      </c>
      <c r="R2888" s="3" t="str">
        <f t="shared" si="313"/>
        <v>EGY-zan pin assuf S.A.E.-30</v>
      </c>
      <c r="S2888" s="3" t="str">
        <f t="shared" si="314"/>
        <v>240</v>
      </c>
    </row>
    <row r="2889" spans="1:19" ht="12.75" customHeight="1" x14ac:dyDescent="0.3">
      <c r="A2889" s="2">
        <v>2894</v>
      </c>
      <c r="B2889" s="2" t="s">
        <v>1365</v>
      </c>
      <c r="C2889" s="2" t="s">
        <v>13</v>
      </c>
      <c r="D2889" s="2" t="s">
        <v>20</v>
      </c>
      <c r="F2889" s="2">
        <v>10</v>
      </c>
      <c r="G2889" s="3">
        <v>30</v>
      </c>
      <c r="H2889" s="3" t="str">
        <f>IF(E2889="","non terminato","terminato")</f>
        <v>non terminato</v>
      </c>
      <c r="J2889" s="2">
        <v>2894</v>
      </c>
      <c r="K2889" s="2" t="str">
        <f t="shared" si="308"/>
        <v>M9240183</v>
      </c>
      <c r="L2889" s="2" t="str">
        <f t="shared" si="309"/>
        <v>EGY</v>
      </c>
      <c r="M2889" s="2" t="str">
        <f t="shared" si="310"/>
        <v>zan pin assuf S.A.E.</v>
      </c>
      <c r="N2889" s="2" t="str">
        <f t="shared" si="311"/>
        <v/>
      </c>
      <c r="O2889" s="2">
        <v>10</v>
      </c>
      <c r="P2889" s="3">
        <v>30</v>
      </c>
      <c r="Q2889" s="3">
        <f t="shared" si="312"/>
        <v>300</v>
      </c>
      <c r="R2889" s="3" t="str">
        <f t="shared" si="313"/>
        <v>EGY-zan pin assuf S.A.E.-30</v>
      </c>
      <c r="S2889" s="3" t="str">
        <f t="shared" si="314"/>
        <v>240</v>
      </c>
    </row>
    <row r="2890" spans="1:19" ht="12.75" customHeight="1" x14ac:dyDescent="0.3">
      <c r="A2890" s="2">
        <v>2895</v>
      </c>
      <c r="B2890" s="2" t="s">
        <v>1366</v>
      </c>
      <c r="C2890" s="8" t="s">
        <v>8</v>
      </c>
      <c r="D2890" s="2" t="s">
        <v>62</v>
      </c>
      <c r="E2890" s="7" t="s">
        <v>10</v>
      </c>
      <c r="F2890" s="2">
        <v>0</v>
      </c>
      <c r="G2890" s="3">
        <v>25</v>
      </c>
      <c r="H2890" s="3" t="s">
        <v>10</v>
      </c>
      <c r="J2890" s="2">
        <v>2895</v>
      </c>
      <c r="K2890" s="2" t="str">
        <f t="shared" si="308"/>
        <v>L8808013</v>
      </c>
      <c r="L2890" s="2" t="str">
        <f t="shared" si="309"/>
        <v>ITA</v>
      </c>
      <c r="M2890" s="2" t="str">
        <f t="shared" si="310"/>
        <v>zan PAM</v>
      </c>
      <c r="N2890" s="2" t="str">
        <f t="shared" si="311"/>
        <v>terminato</v>
      </c>
      <c r="O2890" s="2">
        <v>0</v>
      </c>
      <c r="P2890" s="3">
        <v>25</v>
      </c>
      <c r="Q2890" s="3" t="str">
        <f t="shared" si="312"/>
        <v/>
      </c>
      <c r="R2890" s="3" t="str">
        <f t="shared" si="313"/>
        <v>ITA-zan PAM-25</v>
      </c>
      <c r="S2890" s="3" t="str">
        <f t="shared" si="314"/>
        <v>808</v>
      </c>
    </row>
    <row r="2891" spans="1:19" ht="12.75" customHeight="1" x14ac:dyDescent="0.3">
      <c r="A2891" s="2">
        <v>2896</v>
      </c>
      <c r="B2891" s="2" t="s">
        <v>1366</v>
      </c>
      <c r="C2891" s="8" t="s">
        <v>8</v>
      </c>
      <c r="D2891" s="2" t="s">
        <v>62</v>
      </c>
      <c r="F2891" s="2">
        <v>30</v>
      </c>
      <c r="G2891" s="3">
        <v>12</v>
      </c>
      <c r="H2891" s="3" t="str">
        <f>IF(E2891="","non terminato","terminato")</f>
        <v>non terminato</v>
      </c>
      <c r="J2891" s="2">
        <v>2896</v>
      </c>
      <c r="K2891" s="2" t="str">
        <f t="shared" si="308"/>
        <v>L8808013</v>
      </c>
      <c r="L2891" s="2" t="str">
        <f t="shared" si="309"/>
        <v>ITA</v>
      </c>
      <c r="M2891" s="2" t="str">
        <f t="shared" si="310"/>
        <v>zan PAM</v>
      </c>
      <c r="N2891" s="2" t="str">
        <f t="shared" si="311"/>
        <v/>
      </c>
      <c r="O2891" s="2">
        <v>30</v>
      </c>
      <c r="P2891" s="3">
        <v>12</v>
      </c>
      <c r="Q2891" s="3">
        <f t="shared" si="312"/>
        <v>360</v>
      </c>
      <c r="R2891" s="3" t="str">
        <f t="shared" si="313"/>
        <v>ITA-zan PAM-12</v>
      </c>
      <c r="S2891" s="3" t="str">
        <f t="shared" si="314"/>
        <v>808</v>
      </c>
    </row>
    <row r="2892" spans="1:19" ht="12.75" customHeight="1" x14ac:dyDescent="0.3">
      <c r="A2892" s="2">
        <v>2897</v>
      </c>
      <c r="B2892" s="2" t="s">
        <v>1367</v>
      </c>
      <c r="C2892" s="8" t="s">
        <v>8</v>
      </c>
      <c r="D2892" s="2" t="s">
        <v>9</v>
      </c>
      <c r="F2892" s="2">
        <v>20</v>
      </c>
      <c r="G2892" s="3">
        <v>30</v>
      </c>
      <c r="H2892" s="3" t="str">
        <f>IF(E2892="","non terminato","terminato")</f>
        <v>non terminato</v>
      </c>
      <c r="J2892" s="2">
        <v>2897</v>
      </c>
      <c r="K2892" s="2" t="str">
        <f t="shared" si="308"/>
        <v>G4175075</v>
      </c>
      <c r="L2892" s="2" t="str">
        <f t="shared" si="309"/>
        <v>ITA</v>
      </c>
      <c r="M2892" s="2" t="str">
        <f t="shared" si="310"/>
        <v>SG</v>
      </c>
      <c r="N2892" s="2" t="str">
        <f t="shared" si="311"/>
        <v/>
      </c>
      <c r="O2892" s="2">
        <v>20</v>
      </c>
      <c r="P2892" s="3">
        <v>30</v>
      </c>
      <c r="Q2892" s="3">
        <f t="shared" si="312"/>
        <v>600</v>
      </c>
      <c r="R2892" s="3" t="str">
        <f t="shared" si="313"/>
        <v>ITA-SG-30</v>
      </c>
      <c r="S2892" s="3" t="str">
        <f t="shared" si="314"/>
        <v>175</v>
      </c>
    </row>
    <row r="2893" spans="1:19" ht="12.75" customHeight="1" x14ac:dyDescent="0.3">
      <c r="A2893" s="2">
        <v>2898</v>
      </c>
      <c r="B2893" s="2" t="s">
        <v>1367</v>
      </c>
      <c r="C2893" s="8" t="s">
        <v>8</v>
      </c>
      <c r="D2893" s="2" t="s">
        <v>9</v>
      </c>
      <c r="E2893" s="7" t="s">
        <v>10</v>
      </c>
      <c r="F2893" s="2">
        <v>0</v>
      </c>
      <c r="G2893" s="3">
        <v>22</v>
      </c>
      <c r="H2893" s="3" t="s">
        <v>10</v>
      </c>
      <c r="J2893" s="2">
        <v>2898</v>
      </c>
      <c r="K2893" s="2" t="str">
        <f t="shared" si="308"/>
        <v>G4175075</v>
      </c>
      <c r="L2893" s="2" t="str">
        <f t="shared" si="309"/>
        <v>ITA</v>
      </c>
      <c r="M2893" s="2" t="str">
        <f t="shared" si="310"/>
        <v>SG</v>
      </c>
      <c r="N2893" s="2" t="str">
        <f t="shared" si="311"/>
        <v>terminato</v>
      </c>
      <c r="O2893" s="2">
        <v>0</v>
      </c>
      <c r="P2893" s="3">
        <v>22</v>
      </c>
      <c r="Q2893" s="3" t="str">
        <f t="shared" si="312"/>
        <v/>
      </c>
      <c r="R2893" s="3" t="str">
        <f t="shared" si="313"/>
        <v>ITA-SG-22</v>
      </c>
      <c r="S2893" s="3" t="str">
        <f t="shared" si="314"/>
        <v>175</v>
      </c>
    </row>
    <row r="2894" spans="1:19" ht="12.75" customHeight="1" x14ac:dyDescent="0.3">
      <c r="A2894" s="2">
        <v>2899</v>
      </c>
      <c r="B2894" s="2" t="s">
        <v>1368</v>
      </c>
      <c r="C2894" s="8" t="s">
        <v>8</v>
      </c>
      <c r="D2894" s="2" t="s">
        <v>94</v>
      </c>
      <c r="F2894" s="2">
        <v>10</v>
      </c>
      <c r="G2894" s="3">
        <v>21</v>
      </c>
      <c r="H2894" s="3" t="str">
        <f>IF(E2894="","non terminato","terminato")</f>
        <v>non terminato</v>
      </c>
      <c r="J2894" s="2">
        <v>2899</v>
      </c>
      <c r="K2894" s="2" t="str">
        <f t="shared" si="308"/>
        <v>M9169648</v>
      </c>
      <c r="L2894" s="2" t="str">
        <f t="shared" si="309"/>
        <v>ITA</v>
      </c>
      <c r="M2894" s="2" t="str">
        <f t="shared" si="310"/>
        <v>zan SPA</v>
      </c>
      <c r="N2894" s="2" t="str">
        <f t="shared" si="311"/>
        <v/>
      </c>
      <c r="O2894" s="2">
        <v>10</v>
      </c>
      <c r="P2894" s="3">
        <v>21</v>
      </c>
      <c r="Q2894" s="3">
        <f t="shared" si="312"/>
        <v>210</v>
      </c>
      <c r="R2894" s="3" t="str">
        <f t="shared" si="313"/>
        <v>ITA-zan SPA-21</v>
      </c>
      <c r="S2894" s="3" t="str">
        <f t="shared" si="314"/>
        <v>169</v>
      </c>
    </row>
    <row r="2895" spans="1:19" ht="12.75" customHeight="1" x14ac:dyDescent="0.3">
      <c r="A2895" s="2">
        <v>2900</v>
      </c>
      <c r="B2895" s="2" t="s">
        <v>1368</v>
      </c>
      <c r="C2895" s="8" t="s">
        <v>8</v>
      </c>
      <c r="D2895" s="2" t="s">
        <v>94</v>
      </c>
      <c r="E2895" s="7" t="s">
        <v>10</v>
      </c>
      <c r="F2895" s="2">
        <v>0</v>
      </c>
      <c r="G2895" s="3">
        <v>12</v>
      </c>
      <c r="H2895" s="3" t="s">
        <v>10</v>
      </c>
      <c r="J2895" s="2">
        <v>2900</v>
      </c>
      <c r="K2895" s="2" t="str">
        <f t="shared" si="308"/>
        <v>M9169648</v>
      </c>
      <c r="L2895" s="2" t="str">
        <f t="shared" si="309"/>
        <v>ITA</v>
      </c>
      <c r="M2895" s="2" t="str">
        <f t="shared" si="310"/>
        <v>zan SPA</v>
      </c>
      <c r="N2895" s="2" t="str">
        <f t="shared" si="311"/>
        <v>terminato</v>
      </c>
      <c r="O2895" s="2">
        <v>0</v>
      </c>
      <c r="P2895" s="3">
        <v>12</v>
      </c>
      <c r="Q2895" s="3" t="str">
        <f t="shared" si="312"/>
        <v/>
      </c>
      <c r="R2895" s="3" t="str">
        <f t="shared" si="313"/>
        <v>ITA-zan SPA-12</v>
      </c>
      <c r="S2895" s="3" t="str">
        <f t="shared" si="314"/>
        <v>169</v>
      </c>
    </row>
    <row r="2896" spans="1:19" ht="12.75" customHeight="1" x14ac:dyDescent="0.3">
      <c r="A2896" s="2">
        <v>2901</v>
      </c>
      <c r="B2896" s="2" t="s">
        <v>1368</v>
      </c>
      <c r="C2896" s="8" t="s">
        <v>8</v>
      </c>
      <c r="D2896" s="2" t="s">
        <v>94</v>
      </c>
      <c r="F2896" s="2">
        <v>30</v>
      </c>
      <c r="G2896" s="3">
        <v>10</v>
      </c>
      <c r="H2896" s="3" t="str">
        <f>IF(E2896="","non terminato","terminato")</f>
        <v>non terminato</v>
      </c>
      <c r="J2896" s="2">
        <v>2901</v>
      </c>
      <c r="K2896" s="2" t="str">
        <f t="shared" si="308"/>
        <v>M9169648</v>
      </c>
      <c r="L2896" s="2" t="str">
        <f t="shared" si="309"/>
        <v>ITA</v>
      </c>
      <c r="M2896" s="2" t="str">
        <f t="shared" si="310"/>
        <v>zan SPA</v>
      </c>
      <c r="N2896" s="2" t="str">
        <f t="shared" si="311"/>
        <v/>
      </c>
      <c r="O2896" s="2">
        <v>30</v>
      </c>
      <c r="P2896" s="3">
        <v>10</v>
      </c>
      <c r="Q2896" s="3">
        <f t="shared" si="312"/>
        <v>300</v>
      </c>
      <c r="R2896" s="3" t="str">
        <f t="shared" si="313"/>
        <v>ITA-zan SPA-10</v>
      </c>
      <c r="S2896" s="3" t="str">
        <f t="shared" si="314"/>
        <v>169</v>
      </c>
    </row>
    <row r="2897" spans="1:19" ht="12.75" customHeight="1" x14ac:dyDescent="0.3">
      <c r="A2897" s="2">
        <v>2902</v>
      </c>
      <c r="B2897" s="2" t="s">
        <v>1369</v>
      </c>
      <c r="C2897" s="8" t="s">
        <v>8</v>
      </c>
      <c r="D2897" s="2" t="s">
        <v>33</v>
      </c>
      <c r="E2897" s="7" t="s">
        <v>10</v>
      </c>
      <c r="F2897" s="2">
        <v>0</v>
      </c>
      <c r="G2897" s="3">
        <v>24</v>
      </c>
      <c r="H2897" s="3" t="s">
        <v>10</v>
      </c>
      <c r="J2897" s="2">
        <v>2902</v>
      </c>
      <c r="K2897" s="2" t="str">
        <f t="shared" si="308"/>
        <v>P1001128</v>
      </c>
      <c r="L2897" s="2" t="str">
        <f t="shared" si="309"/>
        <v>ITA</v>
      </c>
      <c r="M2897" s="2" t="str">
        <f t="shared" si="310"/>
        <v>zan VETRI</v>
      </c>
      <c r="N2897" s="2" t="str">
        <f t="shared" si="311"/>
        <v>terminato</v>
      </c>
      <c r="O2897" s="2">
        <v>0</v>
      </c>
      <c r="P2897" s="3">
        <v>24</v>
      </c>
      <c r="Q2897" s="3" t="str">
        <f t="shared" si="312"/>
        <v/>
      </c>
      <c r="R2897" s="3" t="str">
        <f t="shared" si="313"/>
        <v>ITA-zan VETRI-24</v>
      </c>
      <c r="S2897" s="3" t="str">
        <f t="shared" si="314"/>
        <v>001</v>
      </c>
    </row>
    <row r="2898" spans="1:19" ht="12.75" customHeight="1" x14ac:dyDescent="0.3">
      <c r="A2898" s="2">
        <v>2903</v>
      </c>
      <c r="B2898" s="2" t="s">
        <v>1370</v>
      </c>
      <c r="C2898" s="8" t="s">
        <v>8</v>
      </c>
      <c r="D2898" s="2" t="s">
        <v>33</v>
      </c>
      <c r="F2898" s="2">
        <v>30</v>
      </c>
      <c r="G2898" s="3">
        <v>36</v>
      </c>
      <c r="H2898" s="3" t="str">
        <f>IF(E2898="","non terminato","terminato")</f>
        <v>non terminato</v>
      </c>
      <c r="J2898" s="2">
        <v>2903</v>
      </c>
      <c r="K2898" s="2" t="str">
        <f t="shared" si="308"/>
        <v>U2989981</v>
      </c>
      <c r="L2898" s="2" t="str">
        <f t="shared" si="309"/>
        <v>ITA</v>
      </c>
      <c r="M2898" s="2" t="str">
        <f t="shared" si="310"/>
        <v>zan VETRI</v>
      </c>
      <c r="N2898" s="2" t="str">
        <f t="shared" si="311"/>
        <v/>
      </c>
      <c r="O2898" s="2">
        <v>30</v>
      </c>
      <c r="P2898" s="3">
        <v>36</v>
      </c>
      <c r="Q2898" s="3">
        <f t="shared" si="312"/>
        <v>1080</v>
      </c>
      <c r="R2898" s="3" t="str">
        <f t="shared" si="313"/>
        <v>ITA-zan VETRI-36</v>
      </c>
      <c r="S2898" s="3" t="str">
        <f t="shared" si="314"/>
        <v>989</v>
      </c>
    </row>
    <row r="2899" spans="1:19" ht="12.75" customHeight="1" x14ac:dyDescent="0.3">
      <c r="A2899" s="2">
        <v>2904</v>
      </c>
      <c r="B2899" s="2" t="s">
        <v>1371</v>
      </c>
      <c r="C2899" s="8" t="s">
        <v>8</v>
      </c>
      <c r="D2899" s="2" t="s">
        <v>62</v>
      </c>
      <c r="F2899" s="2">
        <v>10</v>
      </c>
      <c r="G2899" s="3">
        <v>10</v>
      </c>
      <c r="H2899" s="3" t="str">
        <f>IF(E2899="","non terminato","terminato")</f>
        <v>non terminato</v>
      </c>
      <c r="J2899" s="2">
        <v>2904</v>
      </c>
      <c r="K2899" s="2" t="str">
        <f t="shared" si="308"/>
        <v>A8390147</v>
      </c>
      <c r="L2899" s="2" t="str">
        <f t="shared" si="309"/>
        <v>ITA</v>
      </c>
      <c r="M2899" s="2" t="str">
        <f t="shared" si="310"/>
        <v>zan PAM</v>
      </c>
      <c r="N2899" s="2" t="str">
        <f t="shared" si="311"/>
        <v/>
      </c>
      <c r="O2899" s="2">
        <v>10</v>
      </c>
      <c r="P2899" s="3">
        <v>10</v>
      </c>
      <c r="Q2899" s="3">
        <f t="shared" si="312"/>
        <v>100</v>
      </c>
      <c r="R2899" s="3" t="str">
        <f t="shared" si="313"/>
        <v>ITA-zan PAM-10</v>
      </c>
      <c r="S2899" s="3" t="str">
        <f t="shared" si="314"/>
        <v>390</v>
      </c>
    </row>
    <row r="2900" spans="1:19" ht="12.75" customHeight="1" x14ac:dyDescent="0.3">
      <c r="A2900" s="2">
        <v>2905</v>
      </c>
      <c r="B2900" s="2" t="s">
        <v>1371</v>
      </c>
      <c r="C2900" s="8" t="s">
        <v>8</v>
      </c>
      <c r="D2900" s="2" t="s">
        <v>62</v>
      </c>
      <c r="E2900" s="7" t="s">
        <v>10</v>
      </c>
      <c r="F2900" s="2">
        <v>0</v>
      </c>
      <c r="G2900" s="3">
        <v>34</v>
      </c>
      <c r="H2900" s="3" t="s">
        <v>10</v>
      </c>
      <c r="J2900" s="2">
        <v>2905</v>
      </c>
      <c r="K2900" s="2" t="str">
        <f t="shared" si="308"/>
        <v>A8390147</v>
      </c>
      <c r="L2900" s="2" t="str">
        <f t="shared" si="309"/>
        <v>ITA</v>
      </c>
      <c r="M2900" s="2" t="str">
        <f t="shared" si="310"/>
        <v>zan PAM</v>
      </c>
      <c r="N2900" s="2" t="str">
        <f t="shared" si="311"/>
        <v>terminato</v>
      </c>
      <c r="O2900" s="2">
        <v>0</v>
      </c>
      <c r="P2900" s="3">
        <v>34</v>
      </c>
      <c r="Q2900" s="3" t="str">
        <f t="shared" si="312"/>
        <v/>
      </c>
      <c r="R2900" s="3" t="str">
        <f t="shared" si="313"/>
        <v>ITA-zan PAM-34</v>
      </c>
      <c r="S2900" s="3" t="str">
        <f t="shared" si="314"/>
        <v>390</v>
      </c>
    </row>
    <row r="2901" spans="1:19" ht="12.75" customHeight="1" x14ac:dyDescent="0.3">
      <c r="A2901" s="2">
        <v>2906</v>
      </c>
      <c r="B2901" s="2" t="s">
        <v>1371</v>
      </c>
      <c r="C2901" s="8" t="s">
        <v>8</v>
      </c>
      <c r="D2901" s="2" t="s">
        <v>62</v>
      </c>
      <c r="F2901" s="2">
        <v>30</v>
      </c>
      <c r="G2901" s="3">
        <v>37</v>
      </c>
      <c r="H2901" s="3" t="str">
        <f>IF(E2901="","non terminato","terminato")</f>
        <v>non terminato</v>
      </c>
      <c r="J2901" s="2">
        <v>2906</v>
      </c>
      <c r="K2901" s="2" t="str">
        <f t="shared" si="308"/>
        <v>A8390147</v>
      </c>
      <c r="L2901" s="2" t="str">
        <f t="shared" si="309"/>
        <v>ITA</v>
      </c>
      <c r="M2901" s="2" t="str">
        <f t="shared" si="310"/>
        <v>zan PAM</v>
      </c>
      <c r="N2901" s="2" t="str">
        <f t="shared" si="311"/>
        <v/>
      </c>
      <c r="O2901" s="2">
        <v>30</v>
      </c>
      <c r="P2901" s="3">
        <v>37</v>
      </c>
      <c r="Q2901" s="3">
        <f t="shared" si="312"/>
        <v>1110</v>
      </c>
      <c r="R2901" s="3" t="str">
        <f t="shared" si="313"/>
        <v>ITA-zan PAM-37</v>
      </c>
      <c r="S2901" s="3" t="str">
        <f t="shared" si="314"/>
        <v>390</v>
      </c>
    </row>
    <row r="2902" spans="1:19" ht="12.75" customHeight="1" x14ac:dyDescent="0.3">
      <c r="A2902" s="2">
        <v>2907</v>
      </c>
      <c r="B2902" s="2" t="s">
        <v>1372</v>
      </c>
      <c r="C2902" s="2" t="s">
        <v>27</v>
      </c>
      <c r="D2902" s="2" t="s">
        <v>15</v>
      </c>
      <c r="E2902" s="7" t="s">
        <v>10</v>
      </c>
      <c r="F2902" s="2">
        <v>0</v>
      </c>
      <c r="G2902" s="3">
        <v>27</v>
      </c>
      <c r="H2902" s="3" t="s">
        <v>10</v>
      </c>
      <c r="J2902" s="2">
        <v>2907</v>
      </c>
      <c r="K2902" s="2" t="str">
        <f t="shared" si="308"/>
        <v>A1807161</v>
      </c>
      <c r="L2902" s="2" t="str">
        <f t="shared" si="309"/>
        <v>NON PRESENTE</v>
      </c>
      <c r="M2902" s="2" t="str">
        <f t="shared" si="310"/>
        <v>EGYPTIAN SAE</v>
      </c>
      <c r="N2902" s="2" t="str">
        <f t="shared" si="311"/>
        <v>terminato</v>
      </c>
      <c r="O2902" s="2">
        <v>0</v>
      </c>
      <c r="P2902" s="3">
        <v>27</v>
      </c>
      <c r="Q2902" s="3" t="str">
        <f t="shared" si="312"/>
        <v/>
      </c>
      <c r="R2902" s="3" t="str">
        <f t="shared" si="313"/>
        <v>NON PRESENTE-EGYPTIAN SAE-27</v>
      </c>
      <c r="S2902" s="3" t="str">
        <f t="shared" si="314"/>
        <v>807</v>
      </c>
    </row>
    <row r="2903" spans="1:19" ht="12.75" customHeight="1" x14ac:dyDescent="0.3">
      <c r="A2903" s="2">
        <v>2908</v>
      </c>
      <c r="B2903" s="2" t="s">
        <v>1372</v>
      </c>
      <c r="C2903" s="2" t="s">
        <v>27</v>
      </c>
      <c r="D2903" s="2" t="s">
        <v>15</v>
      </c>
      <c r="F2903" s="2">
        <v>10</v>
      </c>
      <c r="G2903" s="3">
        <v>26</v>
      </c>
      <c r="H2903" s="3" t="str">
        <f>IF(E2903="","non terminato","terminato")</f>
        <v>non terminato</v>
      </c>
      <c r="J2903" s="2">
        <v>2908</v>
      </c>
      <c r="K2903" s="2" t="str">
        <f t="shared" si="308"/>
        <v>A1807161</v>
      </c>
      <c r="L2903" s="2" t="str">
        <f t="shared" si="309"/>
        <v>NON PRESENTE</v>
      </c>
      <c r="M2903" s="2" t="str">
        <f t="shared" si="310"/>
        <v>EGYPTIAN SAE</v>
      </c>
      <c r="N2903" s="2" t="str">
        <f t="shared" si="311"/>
        <v/>
      </c>
      <c r="O2903" s="2">
        <v>10</v>
      </c>
      <c r="P2903" s="3">
        <v>26</v>
      </c>
      <c r="Q2903" s="3">
        <f t="shared" si="312"/>
        <v>260</v>
      </c>
      <c r="R2903" s="3" t="str">
        <f t="shared" si="313"/>
        <v>NON PRESENTE-EGYPTIAN SAE-26</v>
      </c>
      <c r="S2903" s="3" t="str">
        <f t="shared" si="314"/>
        <v>807</v>
      </c>
    </row>
    <row r="2904" spans="1:19" ht="12.75" customHeight="1" x14ac:dyDescent="0.3">
      <c r="A2904" s="2">
        <v>2909</v>
      </c>
      <c r="B2904" s="2" t="s">
        <v>1373</v>
      </c>
      <c r="C2904" s="8" t="s">
        <v>8</v>
      </c>
      <c r="D2904" s="2" t="s">
        <v>9</v>
      </c>
      <c r="E2904" s="7" t="s">
        <v>10</v>
      </c>
      <c r="F2904" s="2">
        <v>0</v>
      </c>
      <c r="G2904" s="3">
        <v>14</v>
      </c>
      <c r="H2904" s="3" t="s">
        <v>10</v>
      </c>
      <c r="J2904" s="2">
        <v>2909</v>
      </c>
      <c r="K2904" s="2" t="str">
        <f t="shared" si="308"/>
        <v>A0475278</v>
      </c>
      <c r="L2904" s="2" t="str">
        <f t="shared" si="309"/>
        <v>ITA</v>
      </c>
      <c r="M2904" s="2" t="str">
        <f t="shared" si="310"/>
        <v>SG</v>
      </c>
      <c r="N2904" s="2" t="str">
        <f t="shared" si="311"/>
        <v>terminato</v>
      </c>
      <c r="O2904" s="2">
        <v>0</v>
      </c>
      <c r="P2904" s="3">
        <v>14</v>
      </c>
      <c r="Q2904" s="3" t="str">
        <f t="shared" si="312"/>
        <v/>
      </c>
      <c r="R2904" s="3" t="str">
        <f t="shared" si="313"/>
        <v>ITA-SG-14</v>
      </c>
      <c r="S2904" s="3" t="str">
        <f t="shared" si="314"/>
        <v>475</v>
      </c>
    </row>
    <row r="2905" spans="1:19" ht="12.75" customHeight="1" x14ac:dyDescent="0.3">
      <c r="A2905" s="2">
        <v>2910</v>
      </c>
      <c r="B2905" s="2" t="s">
        <v>1373</v>
      </c>
      <c r="C2905" s="8" t="s">
        <v>8</v>
      </c>
      <c r="D2905" s="2" t="s">
        <v>9</v>
      </c>
      <c r="F2905" s="2">
        <v>10</v>
      </c>
      <c r="G2905" s="3">
        <v>29</v>
      </c>
      <c r="H2905" s="3" t="str">
        <f>IF(E2905="","non terminato","terminato")</f>
        <v>non terminato</v>
      </c>
      <c r="J2905" s="2">
        <v>2910</v>
      </c>
      <c r="K2905" s="2" t="str">
        <f t="shared" si="308"/>
        <v>A0475278</v>
      </c>
      <c r="L2905" s="2" t="str">
        <f t="shared" si="309"/>
        <v>ITA</v>
      </c>
      <c r="M2905" s="2" t="str">
        <f t="shared" si="310"/>
        <v>SG</v>
      </c>
      <c r="N2905" s="2" t="str">
        <f t="shared" si="311"/>
        <v/>
      </c>
      <c r="O2905" s="2">
        <v>10</v>
      </c>
      <c r="P2905" s="3">
        <v>29</v>
      </c>
      <c r="Q2905" s="3">
        <f t="shared" si="312"/>
        <v>290</v>
      </c>
      <c r="R2905" s="3" t="str">
        <f t="shared" si="313"/>
        <v>ITA-SG-29</v>
      </c>
      <c r="S2905" s="3" t="str">
        <f t="shared" si="314"/>
        <v>475</v>
      </c>
    </row>
    <row r="2906" spans="1:19" ht="12.75" customHeight="1" x14ac:dyDescent="0.3">
      <c r="A2906" s="2">
        <v>2911</v>
      </c>
      <c r="B2906" s="2" t="s">
        <v>1374</v>
      </c>
      <c r="C2906" s="8" t="s">
        <v>8</v>
      </c>
      <c r="D2906" s="2" t="s">
        <v>72</v>
      </c>
      <c r="E2906" s="7" t="s">
        <v>10</v>
      </c>
      <c r="F2906" s="2">
        <v>0</v>
      </c>
      <c r="G2906" s="3">
        <v>33</v>
      </c>
      <c r="H2906" s="3" t="s">
        <v>10</v>
      </c>
      <c r="J2906" s="2">
        <v>2911</v>
      </c>
      <c r="K2906" s="2" t="str">
        <f t="shared" si="308"/>
        <v>G1229673</v>
      </c>
      <c r="L2906" s="2" t="str">
        <f t="shared" si="309"/>
        <v>ITA</v>
      </c>
      <c r="M2906" s="2" t="str">
        <f t="shared" si="310"/>
        <v>lollo SRL</v>
      </c>
      <c r="N2906" s="2" t="str">
        <f t="shared" si="311"/>
        <v>terminato</v>
      </c>
      <c r="O2906" s="2">
        <v>0</v>
      </c>
      <c r="P2906" s="3">
        <v>33</v>
      </c>
      <c r="Q2906" s="3" t="str">
        <f t="shared" si="312"/>
        <v/>
      </c>
      <c r="R2906" s="3" t="str">
        <f t="shared" si="313"/>
        <v>ITA-lollo SRL-33</v>
      </c>
      <c r="S2906" s="3" t="str">
        <f t="shared" si="314"/>
        <v>229</v>
      </c>
    </row>
    <row r="2907" spans="1:19" ht="12.75" customHeight="1" x14ac:dyDescent="0.3">
      <c r="A2907" s="2">
        <v>2912</v>
      </c>
      <c r="B2907" s="2" t="s">
        <v>1375</v>
      </c>
      <c r="C2907" s="2" t="s">
        <v>13</v>
      </c>
      <c r="D2907" s="2" t="s">
        <v>20</v>
      </c>
      <c r="E2907" s="7" t="s">
        <v>10</v>
      </c>
      <c r="F2907" s="2">
        <v>0</v>
      </c>
      <c r="G2907" s="3">
        <v>29</v>
      </c>
      <c r="H2907" s="3" t="s">
        <v>10</v>
      </c>
      <c r="J2907" s="2">
        <v>2912</v>
      </c>
      <c r="K2907" s="2" t="str">
        <f t="shared" si="308"/>
        <v>M7717672</v>
      </c>
      <c r="L2907" s="2" t="str">
        <f t="shared" si="309"/>
        <v>EGY</v>
      </c>
      <c r="M2907" s="2" t="str">
        <f t="shared" si="310"/>
        <v>zan pin assuf S.A.E.</v>
      </c>
      <c r="N2907" s="2" t="str">
        <f t="shared" si="311"/>
        <v>terminato</v>
      </c>
      <c r="O2907" s="2">
        <v>0</v>
      </c>
      <c r="P2907" s="3">
        <v>29</v>
      </c>
      <c r="Q2907" s="3" t="str">
        <f t="shared" si="312"/>
        <v/>
      </c>
      <c r="R2907" s="3" t="str">
        <f t="shared" si="313"/>
        <v>EGY-zan pin assuf S.A.E.-29</v>
      </c>
      <c r="S2907" s="3" t="str">
        <f t="shared" si="314"/>
        <v>717</v>
      </c>
    </row>
    <row r="2908" spans="1:19" ht="12.75" customHeight="1" x14ac:dyDescent="0.3">
      <c r="A2908" s="2">
        <v>2913</v>
      </c>
      <c r="B2908" s="2" t="s">
        <v>1375</v>
      </c>
      <c r="C2908" s="2" t="s">
        <v>13</v>
      </c>
      <c r="D2908" s="2" t="s">
        <v>20</v>
      </c>
      <c r="F2908" s="2">
        <v>30</v>
      </c>
      <c r="G2908" s="3">
        <v>11</v>
      </c>
      <c r="H2908" s="3" t="str">
        <f>IF(E2908="","non terminato","terminato")</f>
        <v>non terminato</v>
      </c>
      <c r="J2908" s="2">
        <v>2913</v>
      </c>
      <c r="K2908" s="2" t="str">
        <f t="shared" si="308"/>
        <v>M7717672</v>
      </c>
      <c r="L2908" s="2" t="str">
        <f t="shared" si="309"/>
        <v>EGY</v>
      </c>
      <c r="M2908" s="2" t="str">
        <f t="shared" si="310"/>
        <v>zan pin assuf S.A.E.</v>
      </c>
      <c r="N2908" s="2" t="str">
        <f t="shared" si="311"/>
        <v/>
      </c>
      <c r="O2908" s="2">
        <v>30</v>
      </c>
      <c r="P2908" s="3">
        <v>11</v>
      </c>
      <c r="Q2908" s="3">
        <f t="shared" si="312"/>
        <v>330</v>
      </c>
      <c r="R2908" s="3" t="str">
        <f t="shared" si="313"/>
        <v>EGY-zan pin assuf S.A.E.-11</v>
      </c>
      <c r="S2908" s="3" t="str">
        <f t="shared" si="314"/>
        <v>717</v>
      </c>
    </row>
    <row r="2909" spans="1:19" ht="12.75" customHeight="1" x14ac:dyDescent="0.3">
      <c r="A2909" s="2">
        <v>2914</v>
      </c>
      <c r="B2909" s="2" t="s">
        <v>1375</v>
      </c>
      <c r="C2909" s="2" t="s">
        <v>13</v>
      </c>
      <c r="D2909" s="2" t="s">
        <v>20</v>
      </c>
      <c r="F2909" s="2">
        <v>10</v>
      </c>
      <c r="G2909" s="3">
        <v>13</v>
      </c>
      <c r="H2909" s="3" t="str">
        <f>IF(E2909="","non terminato","terminato")</f>
        <v>non terminato</v>
      </c>
      <c r="J2909" s="2">
        <v>2914</v>
      </c>
      <c r="K2909" s="2" t="str">
        <f t="shared" si="308"/>
        <v>M7717672</v>
      </c>
      <c r="L2909" s="2" t="str">
        <f t="shared" si="309"/>
        <v>EGY</v>
      </c>
      <c r="M2909" s="2" t="str">
        <f t="shared" si="310"/>
        <v>zan pin assuf S.A.E.</v>
      </c>
      <c r="N2909" s="2" t="str">
        <f t="shared" si="311"/>
        <v/>
      </c>
      <c r="O2909" s="2">
        <v>10</v>
      </c>
      <c r="P2909" s="3">
        <v>13</v>
      </c>
      <c r="Q2909" s="3">
        <f t="shared" si="312"/>
        <v>130</v>
      </c>
      <c r="R2909" s="3" t="str">
        <f t="shared" si="313"/>
        <v>EGY-zan pin assuf S.A.E.-13</v>
      </c>
      <c r="S2909" s="3" t="str">
        <f t="shared" si="314"/>
        <v>717</v>
      </c>
    </row>
    <row r="2910" spans="1:19" ht="12.75" customHeight="1" x14ac:dyDescent="0.3">
      <c r="A2910" s="2">
        <v>2915</v>
      </c>
      <c r="B2910" s="2" t="s">
        <v>1375</v>
      </c>
      <c r="C2910" s="2" t="s">
        <v>13</v>
      </c>
      <c r="D2910" s="2" t="s">
        <v>20</v>
      </c>
      <c r="F2910" s="2">
        <v>20</v>
      </c>
      <c r="G2910" s="3">
        <v>29</v>
      </c>
      <c r="H2910" s="3" t="str">
        <f>IF(E2910="","non terminato","terminato")</f>
        <v>non terminato</v>
      </c>
      <c r="J2910" s="2">
        <v>2915</v>
      </c>
      <c r="K2910" s="2" t="str">
        <f t="shared" si="308"/>
        <v>M7717672</v>
      </c>
      <c r="L2910" s="2" t="str">
        <f t="shared" si="309"/>
        <v>EGY</v>
      </c>
      <c r="M2910" s="2" t="str">
        <f t="shared" si="310"/>
        <v>zan pin assuf S.A.E.</v>
      </c>
      <c r="N2910" s="2" t="str">
        <f t="shared" si="311"/>
        <v/>
      </c>
      <c r="O2910" s="2">
        <v>20</v>
      </c>
      <c r="P2910" s="3">
        <v>29</v>
      </c>
      <c r="Q2910" s="3">
        <f t="shared" si="312"/>
        <v>580</v>
      </c>
      <c r="R2910" s="3" t="str">
        <f t="shared" si="313"/>
        <v>EGY-zan pin assuf S.A.E.-29</v>
      </c>
      <c r="S2910" s="3" t="str">
        <f t="shared" si="314"/>
        <v>717</v>
      </c>
    </row>
    <row r="2911" spans="1:19" ht="12.75" customHeight="1" x14ac:dyDescent="0.3">
      <c r="A2911" s="2">
        <v>2916</v>
      </c>
      <c r="B2911" s="2" t="s">
        <v>1376</v>
      </c>
      <c r="C2911" s="2" t="s">
        <v>80</v>
      </c>
      <c r="D2911" s="2" t="s">
        <v>196</v>
      </c>
      <c r="F2911" s="2">
        <v>30</v>
      </c>
      <c r="G2911" s="3">
        <v>14</v>
      </c>
      <c r="H2911" s="3" t="str">
        <f>IF(E2911="","non terminato","terminato")</f>
        <v>non terminato</v>
      </c>
      <c r="J2911" s="2">
        <v>2916</v>
      </c>
      <c r="K2911" s="2" t="str">
        <f t="shared" si="308"/>
        <v>T2950749</v>
      </c>
      <c r="L2911" s="2" t="str">
        <f t="shared" si="309"/>
        <v>GRC</v>
      </c>
      <c r="M2911" s="2" t="str">
        <f t="shared" si="310"/>
        <v>zan palla SA</v>
      </c>
      <c r="N2911" s="2" t="str">
        <f t="shared" si="311"/>
        <v/>
      </c>
      <c r="O2911" s="2">
        <v>30</v>
      </c>
      <c r="P2911" s="3">
        <v>14</v>
      </c>
      <c r="Q2911" s="3">
        <f t="shared" si="312"/>
        <v>420</v>
      </c>
      <c r="R2911" s="3" t="str">
        <f t="shared" si="313"/>
        <v>GRC-zan palla SA-14</v>
      </c>
      <c r="S2911" s="3" t="str">
        <f t="shared" si="314"/>
        <v>950</v>
      </c>
    </row>
    <row r="2912" spans="1:19" ht="12.75" customHeight="1" x14ac:dyDescent="0.3">
      <c r="A2912" s="2">
        <v>2917</v>
      </c>
      <c r="B2912" s="2" t="s">
        <v>1376</v>
      </c>
      <c r="C2912" s="2" t="s">
        <v>80</v>
      </c>
      <c r="D2912" s="2" t="s">
        <v>196</v>
      </c>
      <c r="F2912" s="2">
        <v>10</v>
      </c>
      <c r="G2912" s="3">
        <v>22</v>
      </c>
      <c r="H2912" s="3" t="str">
        <f>IF(E2912="","non terminato","terminato")</f>
        <v>non terminato</v>
      </c>
      <c r="J2912" s="2">
        <v>2917</v>
      </c>
      <c r="K2912" s="2" t="str">
        <f t="shared" si="308"/>
        <v>T2950749</v>
      </c>
      <c r="L2912" s="2" t="str">
        <f t="shared" si="309"/>
        <v>GRC</v>
      </c>
      <c r="M2912" s="2" t="str">
        <f t="shared" si="310"/>
        <v>zan palla SA</v>
      </c>
      <c r="N2912" s="2" t="str">
        <f t="shared" si="311"/>
        <v/>
      </c>
      <c r="O2912" s="2">
        <v>10</v>
      </c>
      <c r="P2912" s="3">
        <v>22</v>
      </c>
      <c r="Q2912" s="3">
        <f t="shared" si="312"/>
        <v>220</v>
      </c>
      <c r="R2912" s="3" t="str">
        <f t="shared" si="313"/>
        <v>GRC-zan palla SA-22</v>
      </c>
      <c r="S2912" s="3" t="str">
        <f t="shared" si="314"/>
        <v>950</v>
      </c>
    </row>
    <row r="2913" spans="1:19" ht="12.75" customHeight="1" x14ac:dyDescent="0.3">
      <c r="A2913" s="2">
        <v>2918</v>
      </c>
      <c r="B2913" s="2" t="s">
        <v>1376</v>
      </c>
      <c r="C2913" s="2" t="s">
        <v>80</v>
      </c>
      <c r="D2913" s="2" t="s">
        <v>196</v>
      </c>
      <c r="E2913" s="7" t="s">
        <v>10</v>
      </c>
      <c r="F2913" s="2">
        <v>0</v>
      </c>
      <c r="G2913" s="3">
        <v>25</v>
      </c>
      <c r="H2913" s="3" t="s">
        <v>10</v>
      </c>
      <c r="J2913" s="2">
        <v>2918</v>
      </c>
      <c r="K2913" s="2" t="str">
        <f t="shared" si="308"/>
        <v>T2950749</v>
      </c>
      <c r="L2913" s="2" t="str">
        <f t="shared" si="309"/>
        <v>GRC</v>
      </c>
      <c r="M2913" s="2" t="str">
        <f t="shared" si="310"/>
        <v>zan palla SA</v>
      </c>
      <c r="N2913" s="2" t="str">
        <f t="shared" si="311"/>
        <v>terminato</v>
      </c>
      <c r="O2913" s="2">
        <v>0</v>
      </c>
      <c r="P2913" s="3">
        <v>25</v>
      </c>
      <c r="Q2913" s="3" t="str">
        <f t="shared" si="312"/>
        <v/>
      </c>
      <c r="R2913" s="3" t="str">
        <f t="shared" si="313"/>
        <v>GRC-zan palla SA-25</v>
      </c>
      <c r="S2913" s="3" t="str">
        <f t="shared" si="314"/>
        <v>950</v>
      </c>
    </row>
    <row r="2914" spans="1:19" ht="12.75" customHeight="1" x14ac:dyDescent="0.3">
      <c r="A2914" s="2">
        <v>2919</v>
      </c>
      <c r="B2914" s="2" t="s">
        <v>1377</v>
      </c>
      <c r="C2914" s="2" t="s">
        <v>27</v>
      </c>
      <c r="D2914" s="2" t="s">
        <v>33</v>
      </c>
      <c r="E2914" s="7" t="s">
        <v>10</v>
      </c>
      <c r="F2914" s="2">
        <v>0</v>
      </c>
      <c r="G2914" s="3">
        <v>18</v>
      </c>
      <c r="H2914" s="3" t="s">
        <v>10</v>
      </c>
      <c r="J2914" s="2">
        <v>2919</v>
      </c>
      <c r="K2914" s="2" t="str">
        <f t="shared" si="308"/>
        <v>D2936429</v>
      </c>
      <c r="L2914" s="2" t="str">
        <f t="shared" si="309"/>
        <v>NON PRESENTE</v>
      </c>
      <c r="M2914" s="2" t="str">
        <f t="shared" si="310"/>
        <v>zan VETRI</v>
      </c>
      <c r="N2914" s="2" t="str">
        <f t="shared" si="311"/>
        <v>terminato</v>
      </c>
      <c r="O2914" s="2">
        <v>0</v>
      </c>
      <c r="P2914" s="3">
        <v>18</v>
      </c>
      <c r="Q2914" s="3" t="str">
        <f t="shared" si="312"/>
        <v/>
      </c>
      <c r="R2914" s="3" t="str">
        <f t="shared" si="313"/>
        <v>NON PRESENTE-zan VETRI-18</v>
      </c>
      <c r="S2914" s="3" t="str">
        <f t="shared" si="314"/>
        <v>936</v>
      </c>
    </row>
    <row r="2915" spans="1:19" ht="12.75" customHeight="1" x14ac:dyDescent="0.3">
      <c r="A2915" s="2">
        <v>2920</v>
      </c>
      <c r="B2915" s="2" t="s">
        <v>1378</v>
      </c>
      <c r="C2915" s="8" t="s">
        <v>8</v>
      </c>
      <c r="D2915" s="2" t="s">
        <v>33</v>
      </c>
      <c r="E2915" s="7" t="s">
        <v>10</v>
      </c>
      <c r="F2915" s="2">
        <v>0</v>
      </c>
      <c r="G2915" s="3">
        <v>19</v>
      </c>
      <c r="H2915" s="3" t="s">
        <v>10</v>
      </c>
      <c r="J2915" s="2">
        <v>2920</v>
      </c>
      <c r="K2915" s="2" t="str">
        <f t="shared" si="308"/>
        <v>F9552595</v>
      </c>
      <c r="L2915" s="2" t="str">
        <f t="shared" si="309"/>
        <v>ITA</v>
      </c>
      <c r="M2915" s="2" t="str">
        <f t="shared" si="310"/>
        <v>zan VETRI</v>
      </c>
      <c r="N2915" s="2" t="str">
        <f t="shared" si="311"/>
        <v>terminato</v>
      </c>
      <c r="O2915" s="2">
        <v>0</v>
      </c>
      <c r="P2915" s="3">
        <v>19</v>
      </c>
      <c r="Q2915" s="3" t="str">
        <f t="shared" si="312"/>
        <v/>
      </c>
      <c r="R2915" s="3" t="str">
        <f t="shared" si="313"/>
        <v>ITA-zan VETRI-19</v>
      </c>
      <c r="S2915" s="3" t="str">
        <f t="shared" si="314"/>
        <v>552</v>
      </c>
    </row>
    <row r="2916" spans="1:19" ht="12.75" customHeight="1" x14ac:dyDescent="0.3">
      <c r="A2916" s="2">
        <v>2921</v>
      </c>
      <c r="B2916" s="2" t="s">
        <v>1378</v>
      </c>
      <c r="C2916" s="8" t="s">
        <v>8</v>
      </c>
      <c r="D2916" s="2" t="s">
        <v>33</v>
      </c>
      <c r="F2916" s="2">
        <v>30</v>
      </c>
      <c r="G2916" s="3">
        <v>13</v>
      </c>
      <c r="H2916" s="3" t="str">
        <f>IF(E2916="","non terminato","terminato")</f>
        <v>non terminato</v>
      </c>
      <c r="J2916" s="2">
        <v>2921</v>
      </c>
      <c r="K2916" s="2" t="str">
        <f t="shared" si="308"/>
        <v>F9552595</v>
      </c>
      <c r="L2916" s="2" t="str">
        <f t="shared" si="309"/>
        <v>ITA</v>
      </c>
      <c r="M2916" s="2" t="str">
        <f t="shared" si="310"/>
        <v>zan VETRI</v>
      </c>
      <c r="N2916" s="2" t="str">
        <f t="shared" si="311"/>
        <v/>
      </c>
      <c r="O2916" s="2">
        <v>30</v>
      </c>
      <c r="P2916" s="3">
        <v>13</v>
      </c>
      <c r="Q2916" s="3">
        <f t="shared" si="312"/>
        <v>390</v>
      </c>
      <c r="R2916" s="3" t="str">
        <f t="shared" si="313"/>
        <v>ITA-zan VETRI-13</v>
      </c>
      <c r="S2916" s="3" t="str">
        <f t="shared" si="314"/>
        <v>552</v>
      </c>
    </row>
    <row r="2917" spans="1:19" ht="12.75" customHeight="1" x14ac:dyDescent="0.3">
      <c r="A2917" s="2">
        <v>2922</v>
      </c>
      <c r="B2917" s="2" t="s">
        <v>1378</v>
      </c>
      <c r="C2917" s="8" t="s">
        <v>8</v>
      </c>
      <c r="D2917" s="2" t="s">
        <v>33</v>
      </c>
      <c r="F2917" s="2">
        <v>10</v>
      </c>
      <c r="G2917" s="3">
        <v>29</v>
      </c>
      <c r="H2917" s="3" t="str">
        <f>IF(E2917="","non terminato","terminato")</f>
        <v>non terminato</v>
      </c>
      <c r="J2917" s="2">
        <v>2922</v>
      </c>
      <c r="K2917" s="2" t="str">
        <f t="shared" si="308"/>
        <v>F9552595</v>
      </c>
      <c r="L2917" s="2" t="str">
        <f t="shared" si="309"/>
        <v>ITA</v>
      </c>
      <c r="M2917" s="2" t="str">
        <f t="shared" si="310"/>
        <v>zan VETRI</v>
      </c>
      <c r="N2917" s="2" t="str">
        <f t="shared" si="311"/>
        <v/>
      </c>
      <c r="O2917" s="2">
        <v>10</v>
      </c>
      <c r="P2917" s="3">
        <v>29</v>
      </c>
      <c r="Q2917" s="3">
        <f t="shared" si="312"/>
        <v>290</v>
      </c>
      <c r="R2917" s="3" t="str">
        <f t="shared" si="313"/>
        <v>ITA-zan VETRI-29</v>
      </c>
      <c r="S2917" s="3" t="str">
        <f t="shared" si="314"/>
        <v>552</v>
      </c>
    </row>
    <row r="2918" spans="1:19" ht="12.75" customHeight="1" x14ac:dyDescent="0.3">
      <c r="A2918" s="2">
        <v>2923</v>
      </c>
      <c r="B2918" s="2" t="s">
        <v>1379</v>
      </c>
      <c r="C2918" s="8" t="s">
        <v>8</v>
      </c>
      <c r="D2918" s="2" t="s">
        <v>9</v>
      </c>
      <c r="E2918" s="7" t="s">
        <v>10</v>
      </c>
      <c r="F2918" s="2">
        <v>0</v>
      </c>
      <c r="G2918" s="3">
        <v>13</v>
      </c>
      <c r="H2918" s="3" t="s">
        <v>10</v>
      </c>
      <c r="J2918" s="2">
        <v>2923</v>
      </c>
      <c r="K2918" s="2" t="str">
        <f t="shared" si="308"/>
        <v>S5578911</v>
      </c>
      <c r="L2918" s="2" t="str">
        <f t="shared" si="309"/>
        <v>ITA</v>
      </c>
      <c r="M2918" s="2" t="str">
        <f t="shared" si="310"/>
        <v>SG</v>
      </c>
      <c r="N2918" s="2" t="str">
        <f t="shared" si="311"/>
        <v>terminato</v>
      </c>
      <c r="O2918" s="2">
        <v>0</v>
      </c>
      <c r="P2918" s="3">
        <v>13</v>
      </c>
      <c r="Q2918" s="3" t="str">
        <f t="shared" si="312"/>
        <v/>
      </c>
      <c r="R2918" s="3" t="str">
        <f t="shared" si="313"/>
        <v>ITA-SG-13</v>
      </c>
      <c r="S2918" s="3" t="str">
        <f t="shared" si="314"/>
        <v>578</v>
      </c>
    </row>
    <row r="2919" spans="1:19" ht="12.75" customHeight="1" x14ac:dyDescent="0.3">
      <c r="A2919" s="2">
        <v>2924</v>
      </c>
      <c r="B2919" s="2" t="s">
        <v>1379</v>
      </c>
      <c r="C2919" s="8" t="s">
        <v>8</v>
      </c>
      <c r="D2919" s="2" t="s">
        <v>9</v>
      </c>
      <c r="F2919" s="2">
        <v>10</v>
      </c>
      <c r="G2919" s="3">
        <v>22</v>
      </c>
      <c r="H2919" s="3" t="str">
        <f>IF(E2919="","non terminato","terminato")</f>
        <v>non terminato</v>
      </c>
      <c r="J2919" s="2">
        <v>2924</v>
      </c>
      <c r="K2919" s="2" t="str">
        <f t="shared" si="308"/>
        <v>S5578911</v>
      </c>
      <c r="L2919" s="2" t="str">
        <f t="shared" si="309"/>
        <v>ITA</v>
      </c>
      <c r="M2919" s="2" t="str">
        <f t="shared" si="310"/>
        <v>SG</v>
      </c>
      <c r="N2919" s="2" t="str">
        <f t="shared" si="311"/>
        <v/>
      </c>
      <c r="O2919" s="2">
        <v>10</v>
      </c>
      <c r="P2919" s="3">
        <v>22</v>
      </c>
      <c r="Q2919" s="3">
        <f t="shared" si="312"/>
        <v>220</v>
      </c>
      <c r="R2919" s="3" t="str">
        <f t="shared" si="313"/>
        <v>ITA-SG-22</v>
      </c>
      <c r="S2919" s="3" t="str">
        <f t="shared" si="314"/>
        <v>578</v>
      </c>
    </row>
    <row r="2920" spans="1:19" ht="12.75" customHeight="1" x14ac:dyDescent="0.3">
      <c r="A2920" s="2">
        <v>2925</v>
      </c>
      <c r="B2920" s="2" t="s">
        <v>1380</v>
      </c>
      <c r="C2920" s="8" t="s">
        <v>8</v>
      </c>
      <c r="D2920" s="2" t="s">
        <v>9</v>
      </c>
      <c r="E2920" s="7" t="s">
        <v>10</v>
      </c>
      <c r="F2920" s="2">
        <v>0</v>
      </c>
      <c r="G2920" s="3">
        <v>21</v>
      </c>
      <c r="H2920" s="3" t="s">
        <v>10</v>
      </c>
      <c r="J2920" s="2">
        <v>2925</v>
      </c>
      <c r="K2920" s="2" t="str">
        <f t="shared" si="308"/>
        <v>D7298348</v>
      </c>
      <c r="L2920" s="2" t="str">
        <f t="shared" si="309"/>
        <v>ITA</v>
      </c>
      <c r="M2920" s="2" t="str">
        <f t="shared" si="310"/>
        <v>SG</v>
      </c>
      <c r="N2920" s="2" t="str">
        <f t="shared" si="311"/>
        <v>terminato</v>
      </c>
      <c r="O2920" s="2">
        <v>0</v>
      </c>
      <c r="P2920" s="3">
        <v>21</v>
      </c>
      <c r="Q2920" s="3" t="str">
        <f t="shared" si="312"/>
        <v/>
      </c>
      <c r="R2920" s="3" t="str">
        <f t="shared" si="313"/>
        <v>ITA-SG-21</v>
      </c>
      <c r="S2920" s="3" t="str">
        <f t="shared" si="314"/>
        <v>298</v>
      </c>
    </row>
    <row r="2921" spans="1:19" ht="12.75" customHeight="1" x14ac:dyDescent="0.3">
      <c r="A2921" s="2">
        <v>2926</v>
      </c>
      <c r="B2921" s="2" t="s">
        <v>1380</v>
      </c>
      <c r="C2921" s="8" t="s">
        <v>8</v>
      </c>
      <c r="D2921" s="2" t="s">
        <v>9</v>
      </c>
      <c r="F2921" s="2">
        <v>30</v>
      </c>
      <c r="G2921" s="3">
        <v>12</v>
      </c>
      <c r="H2921" s="3" t="str">
        <f>IF(E2921="","non terminato","terminato")</f>
        <v>non terminato</v>
      </c>
      <c r="J2921" s="2">
        <v>2926</v>
      </c>
      <c r="K2921" s="2" t="str">
        <f t="shared" si="308"/>
        <v>D7298348</v>
      </c>
      <c r="L2921" s="2" t="str">
        <f t="shared" si="309"/>
        <v>ITA</v>
      </c>
      <c r="M2921" s="2" t="str">
        <f t="shared" si="310"/>
        <v>SG</v>
      </c>
      <c r="N2921" s="2" t="str">
        <f t="shared" si="311"/>
        <v/>
      </c>
      <c r="O2921" s="2">
        <v>30</v>
      </c>
      <c r="P2921" s="3">
        <v>12</v>
      </c>
      <c r="Q2921" s="3">
        <f t="shared" si="312"/>
        <v>360</v>
      </c>
      <c r="R2921" s="3" t="str">
        <f t="shared" si="313"/>
        <v>ITA-SG-12</v>
      </c>
      <c r="S2921" s="3" t="str">
        <f t="shared" si="314"/>
        <v>298</v>
      </c>
    </row>
    <row r="2922" spans="1:19" ht="12.75" customHeight="1" x14ac:dyDescent="0.3">
      <c r="A2922" s="2">
        <v>2927</v>
      </c>
      <c r="B2922" s="2" t="s">
        <v>1381</v>
      </c>
      <c r="C2922" s="8" t="s">
        <v>8</v>
      </c>
      <c r="D2922" s="2" t="s">
        <v>33</v>
      </c>
      <c r="E2922" s="7" t="s">
        <v>10</v>
      </c>
      <c r="F2922" s="2">
        <v>0</v>
      </c>
      <c r="G2922" s="3">
        <v>17</v>
      </c>
      <c r="H2922" s="3" t="s">
        <v>10</v>
      </c>
      <c r="J2922" s="2">
        <v>2927</v>
      </c>
      <c r="K2922" s="2" t="str">
        <f t="shared" si="308"/>
        <v>V5759118</v>
      </c>
      <c r="L2922" s="2" t="str">
        <f t="shared" si="309"/>
        <v>ITA</v>
      </c>
      <c r="M2922" s="2" t="str">
        <f t="shared" si="310"/>
        <v>zan VETRI</v>
      </c>
      <c r="N2922" s="2" t="str">
        <f t="shared" si="311"/>
        <v>terminato</v>
      </c>
      <c r="O2922" s="2">
        <v>0</v>
      </c>
      <c r="P2922" s="3">
        <v>17</v>
      </c>
      <c r="Q2922" s="3" t="str">
        <f t="shared" si="312"/>
        <v/>
      </c>
      <c r="R2922" s="3" t="str">
        <f t="shared" si="313"/>
        <v>ITA-zan VETRI-17</v>
      </c>
      <c r="S2922" s="3" t="str">
        <f t="shared" si="314"/>
        <v>759</v>
      </c>
    </row>
    <row r="2923" spans="1:19" ht="12.75" customHeight="1" x14ac:dyDescent="0.3">
      <c r="A2923" s="2">
        <v>2928</v>
      </c>
      <c r="B2923" s="2" t="s">
        <v>1382</v>
      </c>
      <c r="C2923" s="8" t="s">
        <v>8</v>
      </c>
      <c r="D2923" s="2" t="s">
        <v>91</v>
      </c>
      <c r="F2923" s="2">
        <v>30</v>
      </c>
      <c r="G2923" s="3">
        <v>18</v>
      </c>
      <c r="H2923" s="3" t="str">
        <f>IF(E2923="","non terminato","terminato")</f>
        <v>non terminato</v>
      </c>
      <c r="J2923" s="2">
        <v>2928</v>
      </c>
      <c r="K2923" s="2" t="str">
        <f t="shared" si="308"/>
        <v>A2943995</v>
      </c>
      <c r="L2923" s="2" t="str">
        <f t="shared" si="309"/>
        <v>ITA</v>
      </c>
      <c r="M2923" s="2" t="str">
        <f t="shared" si="310"/>
        <v>SG palla S.R.L.</v>
      </c>
      <c r="N2923" s="2" t="str">
        <f t="shared" si="311"/>
        <v/>
      </c>
      <c r="O2923" s="2">
        <v>30</v>
      </c>
      <c r="P2923" s="3">
        <v>18</v>
      </c>
      <c r="Q2923" s="3">
        <f t="shared" si="312"/>
        <v>540</v>
      </c>
      <c r="R2923" s="3" t="str">
        <f t="shared" si="313"/>
        <v>ITA-SG palla S.R.L.-18</v>
      </c>
      <c r="S2923" s="3" t="str">
        <f t="shared" si="314"/>
        <v>943</v>
      </c>
    </row>
    <row r="2924" spans="1:19" ht="12.75" customHeight="1" x14ac:dyDescent="0.3">
      <c r="A2924" s="2">
        <v>2929</v>
      </c>
      <c r="B2924" s="2" t="s">
        <v>1382</v>
      </c>
      <c r="C2924" s="8" t="s">
        <v>8</v>
      </c>
      <c r="D2924" s="2" t="s">
        <v>91</v>
      </c>
      <c r="E2924" s="7" t="s">
        <v>10</v>
      </c>
      <c r="F2924" s="2">
        <v>0</v>
      </c>
      <c r="G2924" s="3">
        <v>21</v>
      </c>
      <c r="H2924" s="3" t="s">
        <v>10</v>
      </c>
      <c r="J2924" s="2">
        <v>2929</v>
      </c>
      <c r="K2924" s="2" t="str">
        <f t="shared" si="308"/>
        <v>A2943995</v>
      </c>
      <c r="L2924" s="2" t="str">
        <f t="shared" si="309"/>
        <v>ITA</v>
      </c>
      <c r="M2924" s="2" t="str">
        <f t="shared" si="310"/>
        <v>SG palla S.R.L.</v>
      </c>
      <c r="N2924" s="2" t="str">
        <f t="shared" si="311"/>
        <v>terminato</v>
      </c>
      <c r="O2924" s="2">
        <v>0</v>
      </c>
      <c r="P2924" s="3">
        <v>21</v>
      </c>
      <c r="Q2924" s="3" t="str">
        <f t="shared" si="312"/>
        <v/>
      </c>
      <c r="R2924" s="3" t="str">
        <f t="shared" si="313"/>
        <v>ITA-SG palla S.R.L.-21</v>
      </c>
      <c r="S2924" s="3" t="str">
        <f t="shared" si="314"/>
        <v>943</v>
      </c>
    </row>
    <row r="2925" spans="1:19" ht="12.75" customHeight="1" x14ac:dyDescent="0.3">
      <c r="A2925" s="2">
        <v>2930</v>
      </c>
      <c r="B2925" s="2" t="s">
        <v>1382</v>
      </c>
      <c r="C2925" s="8" t="s">
        <v>8</v>
      </c>
      <c r="D2925" s="2" t="s">
        <v>91</v>
      </c>
      <c r="F2925" s="2">
        <v>10</v>
      </c>
      <c r="G2925" s="3">
        <v>29</v>
      </c>
      <c r="H2925" s="3" t="str">
        <f>IF(E2925="","non terminato","terminato")</f>
        <v>non terminato</v>
      </c>
      <c r="J2925" s="2">
        <v>2930</v>
      </c>
      <c r="K2925" s="2" t="str">
        <f t="shared" si="308"/>
        <v>A2943995</v>
      </c>
      <c r="L2925" s="2" t="str">
        <f t="shared" si="309"/>
        <v>ITA</v>
      </c>
      <c r="M2925" s="2" t="str">
        <f t="shared" si="310"/>
        <v>SG palla S.R.L.</v>
      </c>
      <c r="N2925" s="2" t="str">
        <f t="shared" si="311"/>
        <v/>
      </c>
      <c r="O2925" s="2">
        <v>10</v>
      </c>
      <c r="P2925" s="3">
        <v>29</v>
      </c>
      <c r="Q2925" s="3">
        <f t="shared" si="312"/>
        <v>290</v>
      </c>
      <c r="R2925" s="3" t="str">
        <f t="shared" si="313"/>
        <v>ITA-SG palla S.R.L.-29</v>
      </c>
      <c r="S2925" s="3" t="str">
        <f t="shared" si="314"/>
        <v>943</v>
      </c>
    </row>
    <row r="2926" spans="1:19" ht="12.75" customHeight="1" x14ac:dyDescent="0.3">
      <c r="A2926" s="2">
        <v>2931</v>
      </c>
      <c r="B2926" s="2" t="s">
        <v>1383</v>
      </c>
      <c r="C2926" s="8" t="s">
        <v>8</v>
      </c>
      <c r="D2926" s="2" t="s">
        <v>94</v>
      </c>
      <c r="E2926" s="7" t="s">
        <v>10</v>
      </c>
      <c r="F2926" s="2">
        <v>0</v>
      </c>
      <c r="G2926" s="3">
        <v>10</v>
      </c>
      <c r="H2926" s="3" t="s">
        <v>10</v>
      </c>
      <c r="J2926" s="2">
        <v>2931</v>
      </c>
      <c r="K2926" s="2" t="str">
        <f t="shared" si="308"/>
        <v>L2818516</v>
      </c>
      <c r="L2926" s="2" t="str">
        <f t="shared" si="309"/>
        <v>ITA</v>
      </c>
      <c r="M2926" s="2" t="str">
        <f t="shared" si="310"/>
        <v>zan SPA</v>
      </c>
      <c r="N2926" s="2" t="str">
        <f t="shared" si="311"/>
        <v>terminato</v>
      </c>
      <c r="O2926" s="2">
        <v>0</v>
      </c>
      <c r="P2926" s="3">
        <v>10</v>
      </c>
      <c r="Q2926" s="3" t="str">
        <f t="shared" si="312"/>
        <v/>
      </c>
      <c r="R2926" s="3" t="str">
        <f t="shared" si="313"/>
        <v>ITA-zan SPA-10</v>
      </c>
      <c r="S2926" s="3" t="str">
        <f t="shared" si="314"/>
        <v>818</v>
      </c>
    </row>
    <row r="2927" spans="1:19" ht="12.75" customHeight="1" x14ac:dyDescent="0.3">
      <c r="A2927" s="2">
        <v>2932</v>
      </c>
      <c r="B2927" s="2" t="s">
        <v>1383</v>
      </c>
      <c r="C2927" s="8" t="s">
        <v>8</v>
      </c>
      <c r="D2927" s="2" t="s">
        <v>94</v>
      </c>
      <c r="F2927" s="2">
        <v>20</v>
      </c>
      <c r="G2927" s="3">
        <v>11</v>
      </c>
      <c r="H2927" s="3" t="str">
        <f>IF(E2927="","non terminato","terminato")</f>
        <v>non terminato</v>
      </c>
      <c r="J2927" s="2">
        <v>2932</v>
      </c>
      <c r="K2927" s="2" t="str">
        <f t="shared" si="308"/>
        <v>L2818516</v>
      </c>
      <c r="L2927" s="2" t="str">
        <f t="shared" si="309"/>
        <v>ITA</v>
      </c>
      <c r="M2927" s="2" t="str">
        <f t="shared" si="310"/>
        <v>zan SPA</v>
      </c>
      <c r="N2927" s="2" t="str">
        <f t="shared" si="311"/>
        <v/>
      </c>
      <c r="O2927" s="2">
        <v>20</v>
      </c>
      <c r="P2927" s="3">
        <v>11</v>
      </c>
      <c r="Q2927" s="3">
        <f t="shared" si="312"/>
        <v>220</v>
      </c>
      <c r="R2927" s="3" t="str">
        <f t="shared" si="313"/>
        <v>ITA-zan SPA-11</v>
      </c>
      <c r="S2927" s="3" t="str">
        <f t="shared" si="314"/>
        <v>818</v>
      </c>
    </row>
  </sheetData>
  <conditionalFormatting sqref="E2 E164:E165 E120 E122:E125 E155:E156 E148:E150 E146 E143 E141 E138:E139 E134 E129:E132 E127 E200 E197 E193 E190 E188 E184:E185 E179:E180 E176 E173:E174 E170 E167 E243 E239:E240 E236:E237 E234 E232 E230 E228 E226 E224 E220:E222 E216 E214 E212 E210 E207 E204:E205 E202 E278:E279 E273:E276 E271 E266 E264 E257:E258 E255 E249:E251 E246:E247 E325 E322:E323 E319:E320 E317 E314 E310 E306:E307 E302 E300 E296 E293 E287 E285 E281:E283 E355 E349:E350 E345 E339:E341 E336 E334 E331 E329 E2926 E2924 E2922 E2920 E2918 E2913:E2915 E2906:E2907 E2904 E2902 E2900 E2897 E2895 E2893 E2890 E2888 E2886 E2883:E2884 E2879 E2876:E2877 E2871 E2868 E2866 E2861 E2859 E2857 E2855 E2852:E2853 E2850 E2843:E2845 E2840 E2838 E2835 E2833 E2830 E2828 E2826 E2821:E2822 E2816:E2817 E2813 E2810:E2811 E2807:E2808 E2805 E2802 E2799:E2800 E2795 E2787:E2788 E2785 E2783 E2779:E2780 E2774:E2776 E2771 E2768 E2765:E2766 E2762 E2757 E2754 E2752 E2750 E2748 E2745 E2743 E2740 E2737 E2733:E2735 E2729 E2727 E2724 E2722 E2720 E2718 E2714:E2715 E2711 E2708 E2706 E2704 E2701:E2702 E2698 E2694 E2692 E2688:E2689 E2685 E2680 E2677:E2678 E2675 E2671:E2672 E2668 E2665 E2663 E2661 E2656:E2657 E2653 E2649 E2647 E2644 E2642 E2639 E2634 E2632 E2630 E2626:E2628 E2620:E2621 E2617 E2612 E2610 E2607 E2603 E2601 E2598:E2599 E2596 E2592:E2593 E2589 E2585 E2582 E2580 E2577 E2575 E2573 E2571 E2567 E2565 E2563 E2560 E2557 E2555 E2553 E2549 E2546 E2541:E2542 E2536 E2534 E2532 E2527 E2524:E2525 E2519 E2517 E2513 E2511 E2506:E2507 E2501:E2503 E2498:E2499 E2494 E2489:E2491 E2486 E2482:E2483 E2479 E2476 E2472 E2470 E2466 E2463:E2464 E2460:E2461 E2454:E2455 E2452 E2449 E2447 E2444 E2440 E2436:E2438 E2430:E2431 E2427 E2425 E2422 E2419 E2416 E2412:E2413 E2410 E2405 E2401:E2402 E2396:E2397 E2394 E2391:E2392 E2386:E2387 E2383:E2384 E2381 E2377 E2372:E2373 E2369 E2364:E2365 E2362 E2359:E2360 E2353 E2351 E2349 E2346 E2343 E2340:E2341 E2337 E2334:E2335 E2330 E2327 E2324 E2319:E2321 E2314 E2310:E2311 E2304:E2306 E2300 E2298 E2295 E2293 E2286:E2287 E2284 E2280 E2278 E2273:E2274 E2268:E2269 E2264 E2262 E2256:E2258 E2253 E2250:E2251 E2245 E2238:E2240 E2234:E2235 E2231 E2226:E2227 E2224 E2220 E2215:E2216 E2211 E2209 E2206:E2207 E2202 E2199 E2196:E2197 E2194 E2190:E2191 E2187:E2188 E2183:E2185 E2181 E2178 E2174:E2175 E2171 E2169 E2167 E2165 E2163 E2161 E2159 E2157 E2154 E2151:E2152 E2148:E2149 E2144 E2141 E2138 E2133:E2136 E2126:E2129 E2124 E2121:E2122 E2119 E2115:E2116 E2112 E2107:E2109 E2103:E2104 E2101 E2098 E2095:E2096 E2091 E2089 E2087 E2084:E2085 E2081:E2082 E2076:E2077 E2072 E2067:E2068 E2063:E2064 E2061 E2059 E2057 E2052 E2049 E2046:E2047 E2044 E2042 E2040 E2037 E2034 E2032 E2030 E2025 E2022 E2018:E2019 E2015 E2012 E2009 E2005 E2003 E2001 E1999 E1996 E1991:E1993 E1988 E1984 E1982 E1978:E1979 E1976 E1972 E1970 E1968 E1965 E1961:E1962 E1959 E1957 E1954 E1952 E1950 E1944 E1941:E1942 E1938 E1931:E1932 E1926:E1927 E1924 E1922 E1918 E1915 E1912 E1908 E1900:E1902 E1898 E1892 E1888 E1881:E1884 E1879 E1876:E1877 E1874 E1870:E1871 E1868 E1866 E1861:E1862 E1856:E1857 E1854 E1851 E1849 E1846 E1842 E1839 E1837 E1835 E1832 E1829 E1824:E1827 E1817 E1815 E1811:E1812 E1808 E1805 E1802 E1800 E1798 E1795 E1790:E1792 E1788 E1785 E1781 E1779 E1775 E1773 E1768:E1770 E1764:E1766 E1761 E1758 E1756 E1752:E1753 E1749 E1747 E1745 E1743 E1740:E1741 E1737:E1738 E1733 E1731 E1729 E1725 E1721 E1719 E1716:E1717 E1712:E1713 E1710 E1706 E1701:E1703 E1699 E1696 E1693:E1694 E1689 E1687 E1685 E1683 E1679:E1680 E1675 E1673 E1671 E1667 E1665 E1662 E1660 E1658 E1656 E1654 E1652 E1648:E1649 E1646 E1643 E1637:E1640 E1632:E1634 E1629:E1630 E1624 E1622 E1618 E1614:E1615 E1610:E1611 E1608 E1604:E1606 E1602 E1598:E1599 E1594 E1592 E1590 E1586:E1588 E1584 E1580 E1577 E1573:E1575 E1570:E1571 E1564 E1562 E1558 E1556 E1553 E1551 E1549 E1545:E1546 E1543 E1541 E1538 E1535:E1536 E1530 E1527 E1523:E1524 E1519 E1517 E1513 E1511 E1507 E1505 E1501 E1497 E1493:E1494 E1487 E1485 E1483 E1481 E1477 E1470:E1473 E1468 E1464:E1466 E1460 E1457 E1455 E1453 E1450 E1446:E1447 E1443 E1441 E1437 E1435 E1432 E1428 E1425 E1423 E1417 E1414 E1408 E1405 E1402 E1398 E1396 E1394 E1390:E1391 E1386 E1382:E1383 E1378:E1380 E1374 E1372 E1369 E1363:E1364 E1359 E1354:E1356 E1351 E1347:E1348 E1345 E1340 E1337 E1333:E1334 E1328:E1330 E1326 E1324 E1321 E1317:E1318 E1314 E1306:E1308 E1302 E1297:E1299 E1292:E1295 E1289 E1279:E1283 E1277 E1274 E1270 E1266:E1267 E1264 E1262 E1260 E1253:E1257 E1250 E1247 E1242 E1239 E1237 E1233:E1234 E1227 E1223 E1219 E1216 E1214 E1211 E1209 E1207 E1200 E1198 E1193 E1191 E1189 E1186 E1183 E1181 E1177:E1178 E1174 E1168:E1169 E1163:E1164 E1158:E1159 E1153:E1156 E1147 E1142:E1144 E1136:E1137 E1132 E1129 E1127 E1125 E1123 E1120 E1115:E1116 E1108:E1110 E1105 E1103 E1100 E1094:E1095 E1091 E1087 E1083:E1084 E1078 E1076 E1071:E1072 E1068 E1062:E1065 E1058 E1055:E1056 E1050 E1048 E1045 E1042:E1043 E1039 E1037 E1034:E1035 E1032 E1028:E1030 E1026 E1024 E1021 E1015:E1017 E1013 E1010:E1011 E1007 E1003:E1004 E1000 E997 E994 E991 E987:E988 E982:E983 E980 E977 E974 E970 E967 E961:E962 E956 E952:E954 E948:E950 E945 E942 E937:E939 E934 E932 E927:E929 E924 E921 E919 E913:E917 E908:E909 E904 E899:E901 E895:E897 E893 E890 E887:E888 E884 E880:E881 E878 E875 E873 E870 E866 E864 E858:E859 E856 E853:E854 E849:E850 E846 E841:E843 E838 E834:E836 E831 E826 E824 E822 E818 E816 E812 E810 E806 E804 E801 E797:E799 E793:E794 E789 E785 E782:E783 E779 E777 E774 E770:E771 E767:E768 E763 E759:E760 E753:E756 E749:E750 E746 E742 E736:E739 E734 E732 E726:E727 E721 E719 E715 E713 E708:E709 E703 E701 E699 E697 E694 E688:E691 E685 E679:E682 E677 E671:E673 E667 E665 E662 E660 E658 E654:E655 E649:E650 E646 E641:E642 E636 E633 E630 E628 E623:E625 E621 E619 E617 E614 E610 E607 E603 E597:E598 E594:E595 E588 E586 E584 E580:E582 E575:E576 E572 E570 E567 E565 E559:E562 E555:E556 E553 E546:E548 E543 E540 E536:E537 E532 E527:E529 E523:E524 E521 E517 E515 E513 E511 E508 E506 E503 E500 E495:E496 E491 E488:E489 E484 E482 E479 E474:E475 E472 E469 E464:E465 E461:E462 E457 E455 E451 E448:E449 E446 E443 E436:E440 E432 E429 E426:E427 E422 E416:E419 E414 E410:E411 E406 E404 E401 E397:E398 E392 E390 E387:E388 E385 E382 E379 E376 E374 E371 E365:E366 E362 E359 E357 E118 E115 E111 E108:E109 E105 E101:E102 E99 E95 E90:E91 E86 E81:E82 E77 E75 E71:E72 E67 E61:E62 E58 E56 E52 E49:E50 E44 E41 E37 E34 E30 E28 E25 E22 E19 E14 E12 E7 E4">
    <cfRule type="containsBlanks" priority="4">
      <formula>LEN(TRIM(E2))=0</formula>
    </cfRule>
    <cfRule type="containsText" priority="5" operator="containsText" text="&quot;&quot;">
      <formula>NOT(ISERROR(SEARCH("""""",E2)))</formula>
    </cfRule>
    <cfRule type="containsText" dxfId="2" priority="6" operator="containsText" text="terminato">
      <formula>NOT(ISERROR(SEARCH("terminato",E2)))</formula>
    </cfRule>
    <cfRule type="containsText" dxfId="1" priority="8" operator="containsText" text="terminato">
      <formula>NOT(ISERROR(SEARCH("terminato",E2)))</formula>
    </cfRule>
  </conditionalFormatting>
  <conditionalFormatting sqref="H2 H4 H7 H12 H14 H19 H22 H25 H28 H30 H34 H37 H41 H44 H49:H50 H52 H56 H58 H61:H62 H67 H71:H72 H75 H77 H81:H82 H86 H90:H91 H95 H99 H101:H102 H105 H108:H109 H111 H115 H118 H120 H122:H125 H127 H129:H132 H134 H138:H139 H141 H143 H146 H148:H150 H155:H156 H164:H165 H167 H170 H173:H174 H176 H179:H180 H184:H185 H188 H190 H193 H197 H200 H202 H204:H205 H207 H210 H212 H214 H216 H220:H222 H224 H226 H228 H230 H232 H234 H236:H237 H239:H240 H243 H246:H247 H249:H251 H255 H257:H258 H264 H266 H271 H273:H276 H278:H279 H281:H283 H285 H287 H293 H296 H300 H302 H306:H307 H310 H314 H317 H319:H320 H322:H323 H325 H329 H331 H334 H336 H339:H341 H345 H349:H350 H355 H357 H359 H362 H365:H366 H371 H374 H376 H379 H382 H385 H387:H388 H390 H392 H397:H398 H401 H404 H406 H410:H411 H414 H416:H419 H422 H426:H427 H429 H432 H436:H440 H443 H446 H448:H449 H451 H455 H457 H461:H462 H464:H465 H469 H472 H474:H475 H479 H482 H484 H488:H489 H491 H495:H496 H500 H503 H506 H508 H511 H513 H515 H517 H521 H523:H524 H527:H529 H532 H536:H537 H540 H543 H546:H548 H553 H555:H556 H559:H562 H565 H567 H570 H572 H575:H576 H580:H582 H584 H586 H588 H594:H595 H597:H598 H603 H607 H610 H614 H617 H619 H621 H623:H625 H628 H630 H633 H636 H641:H642 H646 H649:H650 H654:H655 H658 H660 H662 H665 H667 H671:H673 H677 H679:H682 H685 H688:H691 H694 H697 H699 H701 H703 H708:H709 H713 H715 H719 H721 H726:H727 H732 H734 H736:H739 H742 H746 H749:H750 H753:H756 H759:H760 H763 H767:H768 H770:H771 H774 H777 H779 H782:H783 H785 H789 H793:H794 H797:H799 H801 H804 H806 H810 H812 H816 H818 H822 H824 H826 H831 H834:H836 H838 H841:H843 H846 H849:H850 H853:H854 H856 H858:H859 H864 H866 H870 H873 H875 H878 H880:H881 H884 H887:H888 H890 H893 H895:H897 H899:H901 H904 H908:H909 H913:H917 H919 H921 H924 H927:H929 H932 H934 H937:H939 H942 H945 H948:H950 H952:H954 H956 H961:H962 H967 H970 H974 H977 H980 H982:H983 H987:H988 H991 H994 H997 H1000 H1003:H1004 H1007 H1010:H1011 H1013 H1015:H1017 H1021 H1024 H1026 H1028:H1030 H1032 H1034:H1035 H1037 H1039 H1042:H1043 H1045 H1048 H1050 H1055:H1056 H1058 H1062:H1065 H1068 H1071:H1072 H1076 H1078 H1083:H1084 H1087 H1091 H1094:H1095 H1100 H1103 H1105 H1108:H1110 H1115:H1116 H1120 H1123 H1125 H1127 H1129 H1132 H1136:H1137 H1142:H1144 H1147 H1153:H1156 H1158:H1159 H1163:H1164 H1168:H1169 H1174 H1177:H1178 H1181 H1183 H1186 H1189 H1191 H1193 H1198 H1200 H1207 H1209 H1211 H1214 H1216 H1219 H1223 H1227 H1233:H1234 H1237 H1239 H1242 H1247 H1250 H1253:H1257 H1260 H1262 H1264 H1266:H1267 H1270 H1274 H1277 H1279:H1283 H1289 H1292:H1295 H1297:H1299 H1302 H1306:H1308 H1314 H1317:H1318 H1321 H1324 H1326 H1328:H1330 H1333:H1334 H1337 H1340 H1345 H1347:H1348 H1351 H1354:H1356 H1359 H1363:H1364 H1369 H1372 H1374 H1378:H1380 H1382:H1383 H1386 H1390:H1391 H1394 H1396 H1398 H1402 H1405 H1408 H1414 H1417 H1423 H1425 H1428 H1432 H1435 H1437 H1441 H1443 H1446:H1447 H1450 H1453 H1455 H1457 H1460 H1464:H1466 H1468 H1470:H1473 H1477 H1481 H1483 H1485 H1487 H1493:H1494 H1497 H1501 H1505 H1507 H1511 H1513 H1517 H1519 H1523:H1524 H1527 H1530 H1535:H1536 H1538 H1541 H1543 H1545:H1546 H1549 H1551 H1553 H1556 H1558 H1562 H1564 H1570:H1571 H1573:H1575 H1577 H1580 H1584 H1586:H1588 H1590 H1592 H1594 H1598:H1599 H1602 H1604:H1606 H1608 H1610:H1611 H1614:H1615 H1618 H1622 H1624 H1629:H1630 H1632:H1634 H1637:H1640 H1643 H1646 H1648:H1649 H1652 H1654 H1656 H1658 H1660 H1662 H1665 H1667 H1671 H1673 H1675 H1679:H1680 H1683 H1685 H1687 H1689 H1693:H1694 H1696 H1699 H1701:H1703 H1706 H1710 H1712:H1713 H1716:H1717 H1719 H1721 H1725 H1729 H1731 H1733 H1737:H1738 H1740:H1741 H1743 H1745 H1747 H1749 H1752:H1753 H1756 H1758 H1761 H1764:H1766 H1768:H1770 H1773 H1775 H1779 H1781 H1785 H1788 H1790:H1792 H1795 H1798 H1800 H1802 H1805 H1808 H1811:H1812 H1815 H1817 H1824:H1827 H1829 H1832 H1835 H1837 H1839 H1842 H1846 H1849 H1851 H1854 H1856:H1857 H1861:H1862 H1866 H1868 H1870:H1871 H1874 H1876:H1877 H1879 H1881:H1884 H1888 H1892 H1898 H1900:H1902 H1908 H1912 H1915 H1918 H1922 H1924 H1926:H1927 H1931:H1932 H1938 H1941:H1942 H1944 H1950 H1952 H1954 H1957 H1959 H1961:H1962 H1965 H1968 H1970 H1972 H1976 H1978:H1979 H1982 H1984 H1988 H1991:H1993 H1996 H1999 H2001 H2003 H2005 H2009 H2012 H2015 H2018:H2019 H2022 H2025 H2030 H2032 H2034 H2037 H2040 H2042 H2044 H2046:H2047 H2049 H2052 H2057 H2059 H2061 H2063:H2064 H2067:H2068 H2072 H2076:H2077 H2081:H2082 H2084:H2085 H2087 H2089 H2091 H2095:H2096 H2098 H2101 H2103:H2104 H2107:H2109 H2112 H2115:H2116 H2119 H2121:H2122 H2124 H2126:H2129 H2133:H2136 H2138 H2141 H2144 H2148:H2149 H2151:H2152 H2154 H2157 H2159 H2161 H2163 H2165 H2167 H2169 H2171 H2174:H2175 H2178 H2181 H2183:H2185 H2187:H2188 H2190:H2191 H2194 H2196:H2197 H2199 H2202 H2206:H2207 H2209 H2211 H2215:H2216 H2220 H2224 H2226:H2227 H2231 H2234:H2235 H2238:H2240 H2245 H2250:H2251 H2253 H2256:H2258 H2262 H2264 H2268:H2269 H2273:H2274 H2278 H2280 H2284 H2286:H2287 H2293 H2295 H2298 H2300 H2304:H2306 H2310:H2311 H2314 H2319:H2321 H2324 H2327 H2330 H2334:H2335 H2337 H2340:H2341 H2343 H2346 H2349 H2351 H2353 H2359:H2360 H2362 H2364:H2365 H2369 H2372:H2373 H2377 H2381 H2383:H2384 H2386:H2387 H2391:H2392 H2394 H2396:H2397 H2401:H2402 H2405 H2410 H2412:H2413 H2416 H2419 H2422 H2425 H2427 H2430:H2431 H2436:H2438 H2440 H2444 H2447 H2449 H2452 H2454:H2455 H2460:H2461 H2463:H2464 H2466 H2470 H2472 H2476 H2479 H2482:H2483 H2486 H2489:H2491 H2494 H2498:H2499 H2501:H2503 H2506:H2507 H2511 H2513 H2517 H2519 H2524:H2525 H2527 H2532 H2534 H2536 H2541:H2542 H2546 H2549 H2553 H2555 H2557 H2560 H2563 H2565 H2567 H2571 H2573 H2575 H2577 H2580 H2582 H2585 H2589 H2592:H2593 H2596 H2598:H2599 H2601 H2603 H2607 H2610 H2612 H2617 H2620:H2621 H2626:H2628 H2630 H2632 H2634 H2639 H2642 H2644 H2647 H2649 H2653 H2656:H2657 H2661 H2663 H2665 H2668 H2671:H2672 H2675 H2677:H2678 H2680 H2685 H2688:H2689 H2692 H2694 H2698 H2701:H2702 H2704 H2706 H2708 H2711 H2714:H2715 H2718 H2720 H2722 H2724 H2727 H2729 H2733:H2735 H2737 H2740 H2743 H2745 H2748 H2750 H2752 H2754 H2757 H2762 H2765:H2766 H2768 H2771 H2774:H2776 H2779:H2780 H2783 H2785 H2787:H2788 H2795 H2799:H2800 H2802 H2805 H2807:H2808 H2810:H2811 H2813 H2816:H2817 H2821:H2822 H2826 H2828 H2830 H2833 H2835 H2838 H2840 H2843:H2845 H2850 H2852:H2853 H2855 H2857 H2859 H2861 H2866 H2868 H2871 H2876:H2877 H2879 H2883:H2884 H2886 H2888 H2890 H2893 H2895 H2897 H2900 H2902 H2904 H2906:H2907 H2913:H2915 H2918 H2920 H2922 H2924 H2926">
    <cfRule type="containsText" dxfId="0" priority="1" operator="containsText" text="terminato">
      <formula>NOT(ISERROR(SEARCH("terminato",H2)))</formula>
    </cfRule>
  </conditionalFormatting>
  <pageMargins left="0.19685039370078741" right="0.19685039370078741" top="0.19685039370078741" bottom="0.19685039370078741" header="0" footer="0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19E8-9299-4BB7-BFD5-BBF67506C6B5}">
  <dimension ref="A1:F24"/>
  <sheetViews>
    <sheetView workbookViewId="0">
      <selection activeCell="G1" sqref="G1:L24"/>
    </sheetView>
  </sheetViews>
  <sheetFormatPr defaultRowHeight="13.8" x14ac:dyDescent="0.3"/>
  <sheetData>
    <row r="1" spans="1:6" x14ac:dyDescent="0.3">
      <c r="A1" s="13" t="s">
        <v>1384</v>
      </c>
      <c r="B1" s="14"/>
      <c r="C1" s="14"/>
      <c r="D1" s="14"/>
      <c r="E1" s="14"/>
      <c r="F1" s="15"/>
    </row>
    <row r="2" spans="1:6" x14ac:dyDescent="0.3">
      <c r="A2" s="16"/>
      <c r="B2" s="17"/>
      <c r="C2" s="17"/>
      <c r="D2" s="17"/>
      <c r="E2" s="17"/>
      <c r="F2" s="18"/>
    </row>
    <row r="3" spans="1:6" x14ac:dyDescent="0.3">
      <c r="A3" s="16"/>
      <c r="B3" s="17"/>
      <c r="C3" s="17"/>
      <c r="D3" s="17"/>
      <c r="E3" s="17"/>
      <c r="F3" s="18"/>
    </row>
    <row r="4" spans="1:6" x14ac:dyDescent="0.3">
      <c r="A4" s="16"/>
      <c r="B4" s="17"/>
      <c r="C4" s="17"/>
      <c r="D4" s="17"/>
      <c r="E4" s="17"/>
      <c r="F4" s="18"/>
    </row>
    <row r="5" spans="1:6" x14ac:dyDescent="0.3">
      <c r="A5" s="16"/>
      <c r="B5" s="17"/>
      <c r="C5" s="17"/>
      <c r="D5" s="17"/>
      <c r="E5" s="17"/>
      <c r="F5" s="18"/>
    </row>
    <row r="6" spans="1:6" x14ac:dyDescent="0.3">
      <c r="A6" s="16"/>
      <c r="B6" s="17"/>
      <c r="C6" s="17"/>
      <c r="D6" s="17"/>
      <c r="E6" s="17"/>
      <c r="F6" s="18"/>
    </row>
    <row r="7" spans="1:6" x14ac:dyDescent="0.3">
      <c r="A7" s="16"/>
      <c r="B7" s="17"/>
      <c r="C7" s="17"/>
      <c r="D7" s="17"/>
      <c r="E7" s="17"/>
      <c r="F7" s="18"/>
    </row>
    <row r="8" spans="1:6" x14ac:dyDescent="0.3">
      <c r="A8" s="16"/>
      <c r="B8" s="17"/>
      <c r="C8" s="17"/>
      <c r="D8" s="17"/>
      <c r="E8" s="17"/>
      <c r="F8" s="18"/>
    </row>
    <row r="9" spans="1:6" x14ac:dyDescent="0.3">
      <c r="A9" s="16"/>
      <c r="B9" s="17"/>
      <c r="C9" s="17"/>
      <c r="D9" s="17"/>
      <c r="E9" s="17"/>
      <c r="F9" s="18"/>
    </row>
    <row r="10" spans="1:6" x14ac:dyDescent="0.3">
      <c r="A10" s="16"/>
      <c r="B10" s="17"/>
      <c r="C10" s="17"/>
      <c r="D10" s="17"/>
      <c r="E10" s="17"/>
      <c r="F10" s="18"/>
    </row>
    <row r="11" spans="1:6" x14ac:dyDescent="0.3">
      <c r="A11" s="16"/>
      <c r="B11" s="17"/>
      <c r="C11" s="17"/>
      <c r="D11" s="17"/>
      <c r="E11" s="17"/>
      <c r="F11" s="18"/>
    </row>
    <row r="12" spans="1:6" x14ac:dyDescent="0.3">
      <c r="A12" s="16"/>
      <c r="B12" s="17"/>
      <c r="C12" s="17"/>
      <c r="D12" s="17"/>
      <c r="E12" s="17"/>
      <c r="F12" s="18"/>
    </row>
    <row r="13" spans="1:6" x14ac:dyDescent="0.3">
      <c r="A13" s="16"/>
      <c r="B13" s="17"/>
      <c r="C13" s="17"/>
      <c r="D13" s="17"/>
      <c r="E13" s="17"/>
      <c r="F13" s="18"/>
    </row>
    <row r="14" spans="1:6" x14ac:dyDescent="0.3">
      <c r="A14" s="16"/>
      <c r="B14" s="17"/>
      <c r="C14" s="17"/>
      <c r="D14" s="17"/>
      <c r="E14" s="17"/>
      <c r="F14" s="18"/>
    </row>
    <row r="15" spans="1:6" x14ac:dyDescent="0.3">
      <c r="A15" s="16"/>
      <c r="B15" s="17"/>
      <c r="C15" s="17"/>
      <c r="D15" s="17"/>
      <c r="E15" s="17"/>
      <c r="F15" s="18"/>
    </row>
    <row r="16" spans="1:6" x14ac:dyDescent="0.3">
      <c r="A16" s="16"/>
      <c r="B16" s="17"/>
      <c r="C16" s="17"/>
      <c r="D16" s="17"/>
      <c r="E16" s="17"/>
      <c r="F16" s="18"/>
    </row>
    <row r="17" spans="1:6" x14ac:dyDescent="0.3">
      <c r="A17" s="16"/>
      <c r="B17" s="17"/>
      <c r="C17" s="17"/>
      <c r="D17" s="17"/>
      <c r="E17" s="17"/>
      <c r="F17" s="18"/>
    </row>
    <row r="18" spans="1:6" x14ac:dyDescent="0.3">
      <c r="A18" s="16"/>
      <c r="B18" s="17"/>
      <c r="C18" s="17"/>
      <c r="D18" s="17"/>
      <c r="E18" s="17"/>
      <c r="F18" s="18"/>
    </row>
    <row r="19" spans="1:6" x14ac:dyDescent="0.3">
      <c r="A19" s="16"/>
      <c r="B19" s="17"/>
      <c r="C19" s="17"/>
      <c r="D19" s="17"/>
      <c r="E19" s="17"/>
      <c r="F19" s="18"/>
    </row>
    <row r="20" spans="1:6" x14ac:dyDescent="0.3">
      <c r="A20" s="16"/>
      <c r="B20" s="17"/>
      <c r="C20" s="17"/>
      <c r="D20" s="17"/>
      <c r="E20" s="17"/>
      <c r="F20" s="18"/>
    </row>
    <row r="21" spans="1:6" x14ac:dyDescent="0.3">
      <c r="A21" s="16"/>
      <c r="B21" s="17"/>
      <c r="C21" s="17"/>
      <c r="D21" s="17"/>
      <c r="E21" s="17"/>
      <c r="F21" s="18"/>
    </row>
    <row r="22" spans="1:6" x14ac:dyDescent="0.3">
      <c r="A22" s="16"/>
      <c r="B22" s="17"/>
      <c r="C22" s="17"/>
      <c r="D22" s="17"/>
      <c r="E22" s="17"/>
      <c r="F22" s="18"/>
    </row>
    <row r="23" spans="1:6" x14ac:dyDescent="0.3">
      <c r="A23" s="16"/>
      <c r="B23" s="17"/>
      <c r="C23" s="17"/>
      <c r="D23" s="17"/>
      <c r="E23" s="17"/>
      <c r="F23" s="18"/>
    </row>
    <row r="24" spans="1:6" x14ac:dyDescent="0.3">
      <c r="A24" s="19"/>
      <c r="B24" s="20"/>
      <c r="C24" s="20"/>
      <c r="D24" s="20"/>
      <c r="E24" s="20"/>
      <c r="F24" s="21"/>
    </row>
  </sheetData>
  <mergeCells count="1">
    <mergeCell ref="A1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6BF-AA62-4F2F-8BD8-74AC32B017CE}">
  <dimension ref="A1:G2927"/>
  <sheetViews>
    <sheetView workbookViewId="0">
      <selection activeCell="F9" sqref="F9"/>
    </sheetView>
  </sheetViews>
  <sheetFormatPr defaultRowHeight="13.8" x14ac:dyDescent="0.3"/>
  <sheetData>
    <row r="1" spans="1:7" x14ac:dyDescent="0.3">
      <c r="A1" s="23" t="s">
        <v>0</v>
      </c>
      <c r="B1" s="23" t="s">
        <v>5</v>
      </c>
    </row>
    <row r="2" spans="1:7" x14ac:dyDescent="0.3">
      <c r="A2">
        <v>1</v>
      </c>
      <c r="B2">
        <v>2</v>
      </c>
    </row>
    <row r="3" spans="1:7" x14ac:dyDescent="0.3">
      <c r="A3">
        <v>2</v>
      </c>
      <c r="B3">
        <v>20</v>
      </c>
    </row>
    <row r="4" spans="1:7" x14ac:dyDescent="0.3">
      <c r="A4">
        <v>3</v>
      </c>
      <c r="B4">
        <v>0</v>
      </c>
    </row>
    <row r="5" spans="1:7" x14ac:dyDescent="0.3">
      <c r="A5">
        <v>4</v>
      </c>
      <c r="B5">
        <v>0</v>
      </c>
    </row>
    <row r="6" spans="1:7" x14ac:dyDescent="0.3">
      <c r="A6">
        <v>5</v>
      </c>
      <c r="B6">
        <v>10</v>
      </c>
    </row>
    <row r="7" spans="1:7" x14ac:dyDescent="0.3">
      <c r="A7">
        <v>6</v>
      </c>
      <c r="B7">
        <v>0</v>
      </c>
    </row>
    <row r="8" spans="1:7" x14ac:dyDescent="0.3">
      <c r="A8">
        <v>7</v>
      </c>
      <c r="B8">
        <v>10</v>
      </c>
      <c r="F8" s="2" t="s">
        <v>0</v>
      </c>
      <c r="G8" s="2" t="s">
        <v>5</v>
      </c>
    </row>
    <row r="9" spans="1:7" x14ac:dyDescent="0.3">
      <c r="A9">
        <v>8</v>
      </c>
      <c r="B9">
        <v>30</v>
      </c>
      <c r="F9">
        <v>16</v>
      </c>
      <c r="G9">
        <f>VLOOKUP(F9,A:B,2)</f>
        <v>20</v>
      </c>
    </row>
    <row r="10" spans="1:7" x14ac:dyDescent="0.3">
      <c r="A10">
        <v>9</v>
      </c>
      <c r="B10">
        <v>20</v>
      </c>
    </row>
    <row r="11" spans="1:7" x14ac:dyDescent="0.3">
      <c r="A11">
        <v>10</v>
      </c>
      <c r="B11">
        <v>20</v>
      </c>
    </row>
    <row r="12" spans="1:7" x14ac:dyDescent="0.3">
      <c r="A12">
        <v>11</v>
      </c>
      <c r="B12">
        <v>0</v>
      </c>
    </row>
    <row r="13" spans="1:7" x14ac:dyDescent="0.3">
      <c r="A13">
        <v>12</v>
      </c>
      <c r="B13">
        <v>30</v>
      </c>
    </row>
    <row r="14" spans="1:7" x14ac:dyDescent="0.3">
      <c r="A14">
        <v>13</v>
      </c>
      <c r="B14">
        <v>0</v>
      </c>
    </row>
    <row r="15" spans="1:7" x14ac:dyDescent="0.3">
      <c r="A15">
        <v>14</v>
      </c>
      <c r="B15">
        <v>30</v>
      </c>
    </row>
    <row r="16" spans="1:7" x14ac:dyDescent="0.3">
      <c r="A16">
        <v>15</v>
      </c>
      <c r="B16">
        <v>20</v>
      </c>
    </row>
    <row r="17" spans="1:2" x14ac:dyDescent="0.3">
      <c r="A17">
        <v>16</v>
      </c>
      <c r="B17">
        <v>20</v>
      </c>
    </row>
    <row r="18" spans="1:2" x14ac:dyDescent="0.3">
      <c r="A18">
        <v>17</v>
      </c>
      <c r="B18">
        <v>30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10</v>
      </c>
    </row>
    <row r="21" spans="1:2" x14ac:dyDescent="0.3">
      <c r="A21">
        <v>20</v>
      </c>
      <c r="B21">
        <v>20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20</v>
      </c>
    </row>
    <row r="24" spans="1:2" x14ac:dyDescent="0.3">
      <c r="A24">
        <v>23</v>
      </c>
      <c r="B24">
        <v>10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10</v>
      </c>
    </row>
    <row r="27" spans="1:2" x14ac:dyDescent="0.3">
      <c r="A27">
        <v>26</v>
      </c>
      <c r="B27">
        <v>30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20</v>
      </c>
    </row>
    <row r="30" spans="1:2" x14ac:dyDescent="0.3">
      <c r="A30">
        <v>31</v>
      </c>
      <c r="B30">
        <v>0</v>
      </c>
    </row>
    <row r="31" spans="1:2" x14ac:dyDescent="0.3">
      <c r="A31">
        <v>32</v>
      </c>
      <c r="B31">
        <v>30</v>
      </c>
    </row>
    <row r="32" spans="1:2" x14ac:dyDescent="0.3">
      <c r="A32">
        <v>33</v>
      </c>
      <c r="B32">
        <v>20</v>
      </c>
    </row>
    <row r="33" spans="1:2" x14ac:dyDescent="0.3">
      <c r="A33">
        <v>34</v>
      </c>
      <c r="B33">
        <v>10</v>
      </c>
    </row>
    <row r="34" spans="1:2" x14ac:dyDescent="0.3">
      <c r="A34">
        <v>35</v>
      </c>
      <c r="B34">
        <v>0</v>
      </c>
    </row>
    <row r="35" spans="1:2" x14ac:dyDescent="0.3">
      <c r="A35">
        <v>36</v>
      </c>
      <c r="B35">
        <v>30</v>
      </c>
    </row>
    <row r="36" spans="1:2" x14ac:dyDescent="0.3">
      <c r="A36">
        <v>37</v>
      </c>
      <c r="B36">
        <v>30</v>
      </c>
    </row>
    <row r="37" spans="1:2" x14ac:dyDescent="0.3">
      <c r="A37">
        <v>38</v>
      </c>
      <c r="B37">
        <v>0</v>
      </c>
    </row>
    <row r="38" spans="1:2" x14ac:dyDescent="0.3">
      <c r="A38">
        <v>39</v>
      </c>
      <c r="B38">
        <v>20</v>
      </c>
    </row>
    <row r="39" spans="1:2" x14ac:dyDescent="0.3">
      <c r="A39">
        <v>40</v>
      </c>
      <c r="B39">
        <v>30</v>
      </c>
    </row>
    <row r="40" spans="1:2" x14ac:dyDescent="0.3">
      <c r="A40">
        <v>41</v>
      </c>
      <c r="B40">
        <v>30</v>
      </c>
    </row>
    <row r="41" spans="1:2" x14ac:dyDescent="0.3">
      <c r="A41">
        <v>42</v>
      </c>
      <c r="B41">
        <v>0</v>
      </c>
    </row>
    <row r="42" spans="1:2" x14ac:dyDescent="0.3">
      <c r="A42">
        <v>43</v>
      </c>
      <c r="B42">
        <v>20</v>
      </c>
    </row>
    <row r="43" spans="1:2" x14ac:dyDescent="0.3">
      <c r="A43">
        <v>44</v>
      </c>
      <c r="B43">
        <v>10</v>
      </c>
    </row>
    <row r="44" spans="1:2" x14ac:dyDescent="0.3">
      <c r="A44">
        <v>45</v>
      </c>
      <c r="B44">
        <v>0</v>
      </c>
    </row>
    <row r="45" spans="1:2" x14ac:dyDescent="0.3">
      <c r="A45">
        <v>46</v>
      </c>
      <c r="B45">
        <v>10</v>
      </c>
    </row>
    <row r="46" spans="1:2" x14ac:dyDescent="0.3">
      <c r="A46">
        <v>48</v>
      </c>
      <c r="B46">
        <v>20</v>
      </c>
    </row>
    <row r="47" spans="1:2" x14ac:dyDescent="0.3">
      <c r="A47">
        <v>49</v>
      </c>
      <c r="B47">
        <v>10</v>
      </c>
    </row>
    <row r="48" spans="1:2" x14ac:dyDescent="0.3">
      <c r="A48">
        <v>50</v>
      </c>
      <c r="B48">
        <v>30</v>
      </c>
    </row>
    <row r="49" spans="1:2" x14ac:dyDescent="0.3">
      <c r="A49">
        <v>51</v>
      </c>
      <c r="B49">
        <v>0</v>
      </c>
    </row>
    <row r="50" spans="1:2" x14ac:dyDescent="0.3">
      <c r="A50">
        <v>52</v>
      </c>
      <c r="B50">
        <v>0</v>
      </c>
    </row>
    <row r="51" spans="1:2" x14ac:dyDescent="0.3">
      <c r="A51">
        <v>53</v>
      </c>
      <c r="B51">
        <v>20</v>
      </c>
    </row>
    <row r="52" spans="1:2" x14ac:dyDescent="0.3">
      <c r="A52">
        <v>54</v>
      </c>
      <c r="B52">
        <v>0</v>
      </c>
    </row>
    <row r="53" spans="1:2" x14ac:dyDescent="0.3">
      <c r="A53">
        <v>55</v>
      </c>
      <c r="B53">
        <v>10</v>
      </c>
    </row>
    <row r="54" spans="1:2" x14ac:dyDescent="0.3">
      <c r="A54">
        <v>56</v>
      </c>
      <c r="B54">
        <v>30</v>
      </c>
    </row>
    <row r="55" spans="1:2" x14ac:dyDescent="0.3">
      <c r="A55">
        <v>57</v>
      </c>
      <c r="B55">
        <v>30</v>
      </c>
    </row>
    <row r="56" spans="1:2" x14ac:dyDescent="0.3">
      <c r="A56">
        <v>58</v>
      </c>
      <c r="B56">
        <v>0</v>
      </c>
    </row>
    <row r="57" spans="1:2" x14ac:dyDescent="0.3">
      <c r="A57">
        <v>59</v>
      </c>
      <c r="B57">
        <v>20</v>
      </c>
    </row>
    <row r="58" spans="1:2" x14ac:dyDescent="0.3">
      <c r="A58">
        <v>60</v>
      </c>
      <c r="B58">
        <v>0</v>
      </c>
    </row>
    <row r="59" spans="1:2" x14ac:dyDescent="0.3">
      <c r="A59">
        <v>61</v>
      </c>
      <c r="B59">
        <v>10</v>
      </c>
    </row>
    <row r="60" spans="1:2" x14ac:dyDescent="0.3">
      <c r="A60">
        <v>62</v>
      </c>
      <c r="B60">
        <v>20</v>
      </c>
    </row>
    <row r="61" spans="1:2" x14ac:dyDescent="0.3">
      <c r="A61">
        <v>63</v>
      </c>
      <c r="B61">
        <v>0</v>
      </c>
    </row>
    <row r="62" spans="1:2" x14ac:dyDescent="0.3">
      <c r="A62">
        <v>64</v>
      </c>
      <c r="B62">
        <v>0</v>
      </c>
    </row>
    <row r="63" spans="1:2" x14ac:dyDescent="0.3">
      <c r="A63">
        <v>65</v>
      </c>
      <c r="B63">
        <v>10</v>
      </c>
    </row>
    <row r="64" spans="1:2" x14ac:dyDescent="0.3">
      <c r="A64">
        <v>66</v>
      </c>
      <c r="B64">
        <v>20</v>
      </c>
    </row>
    <row r="65" spans="1:2" x14ac:dyDescent="0.3">
      <c r="A65">
        <v>67</v>
      </c>
      <c r="B65">
        <v>10</v>
      </c>
    </row>
    <row r="66" spans="1:2" x14ac:dyDescent="0.3">
      <c r="A66">
        <v>68</v>
      </c>
      <c r="B66">
        <v>30</v>
      </c>
    </row>
    <row r="67" spans="1:2" x14ac:dyDescent="0.3">
      <c r="A67">
        <v>69</v>
      </c>
      <c r="B67">
        <v>0</v>
      </c>
    </row>
    <row r="68" spans="1:2" x14ac:dyDescent="0.3">
      <c r="A68">
        <v>70</v>
      </c>
      <c r="B68">
        <v>20</v>
      </c>
    </row>
    <row r="69" spans="1:2" x14ac:dyDescent="0.3">
      <c r="A69">
        <v>71</v>
      </c>
      <c r="B69">
        <v>30</v>
      </c>
    </row>
    <row r="70" spans="1:2" x14ac:dyDescent="0.3">
      <c r="A70">
        <v>72</v>
      </c>
      <c r="B70">
        <v>30</v>
      </c>
    </row>
    <row r="71" spans="1:2" x14ac:dyDescent="0.3">
      <c r="A71">
        <v>73</v>
      </c>
      <c r="B71">
        <v>0</v>
      </c>
    </row>
    <row r="72" spans="1:2" x14ac:dyDescent="0.3">
      <c r="A72">
        <v>74</v>
      </c>
      <c r="B72">
        <v>0</v>
      </c>
    </row>
    <row r="73" spans="1:2" x14ac:dyDescent="0.3">
      <c r="A73">
        <v>75</v>
      </c>
      <c r="B73">
        <v>10</v>
      </c>
    </row>
    <row r="74" spans="1:2" x14ac:dyDescent="0.3">
      <c r="A74">
        <v>76</v>
      </c>
      <c r="B74">
        <v>30</v>
      </c>
    </row>
    <row r="75" spans="1:2" x14ac:dyDescent="0.3">
      <c r="A75">
        <v>77</v>
      </c>
      <c r="B75">
        <v>0</v>
      </c>
    </row>
    <row r="76" spans="1:2" x14ac:dyDescent="0.3">
      <c r="A76">
        <v>78</v>
      </c>
      <c r="B76">
        <v>30</v>
      </c>
    </row>
    <row r="77" spans="1:2" x14ac:dyDescent="0.3">
      <c r="A77">
        <v>79</v>
      </c>
      <c r="B77">
        <v>0</v>
      </c>
    </row>
    <row r="78" spans="1:2" x14ac:dyDescent="0.3">
      <c r="A78">
        <v>80</v>
      </c>
      <c r="B78">
        <v>20</v>
      </c>
    </row>
    <row r="79" spans="1:2" x14ac:dyDescent="0.3">
      <c r="A79">
        <v>81</v>
      </c>
      <c r="B79">
        <v>10</v>
      </c>
    </row>
    <row r="80" spans="1:2" x14ac:dyDescent="0.3">
      <c r="A80">
        <v>82</v>
      </c>
      <c r="B80">
        <v>20</v>
      </c>
    </row>
    <row r="81" spans="1:2" x14ac:dyDescent="0.3">
      <c r="A81">
        <v>83</v>
      </c>
      <c r="B81">
        <v>0</v>
      </c>
    </row>
    <row r="82" spans="1:2" x14ac:dyDescent="0.3">
      <c r="A82">
        <v>84</v>
      </c>
      <c r="B82">
        <v>0</v>
      </c>
    </row>
    <row r="83" spans="1:2" x14ac:dyDescent="0.3">
      <c r="A83">
        <v>85</v>
      </c>
      <c r="B83">
        <v>10</v>
      </c>
    </row>
    <row r="84" spans="1:2" x14ac:dyDescent="0.3">
      <c r="A84">
        <v>86</v>
      </c>
      <c r="B84">
        <v>30</v>
      </c>
    </row>
    <row r="85" spans="1:2" x14ac:dyDescent="0.3">
      <c r="A85">
        <v>87</v>
      </c>
      <c r="B85">
        <v>20</v>
      </c>
    </row>
    <row r="86" spans="1:2" x14ac:dyDescent="0.3">
      <c r="A86">
        <v>88</v>
      </c>
      <c r="B86">
        <v>0</v>
      </c>
    </row>
    <row r="87" spans="1:2" x14ac:dyDescent="0.3">
      <c r="A87">
        <v>89</v>
      </c>
      <c r="B87">
        <v>30</v>
      </c>
    </row>
    <row r="88" spans="1:2" x14ac:dyDescent="0.3">
      <c r="A88">
        <v>90</v>
      </c>
      <c r="B88">
        <v>30</v>
      </c>
    </row>
    <row r="89" spans="1:2" x14ac:dyDescent="0.3">
      <c r="A89">
        <v>91</v>
      </c>
      <c r="B89">
        <v>20</v>
      </c>
    </row>
    <row r="90" spans="1:2" x14ac:dyDescent="0.3">
      <c r="A90">
        <v>92</v>
      </c>
      <c r="B90">
        <v>0</v>
      </c>
    </row>
    <row r="91" spans="1:2" x14ac:dyDescent="0.3">
      <c r="A91">
        <v>93</v>
      </c>
      <c r="B91">
        <v>0</v>
      </c>
    </row>
    <row r="92" spans="1:2" x14ac:dyDescent="0.3">
      <c r="A92">
        <v>94</v>
      </c>
      <c r="B92">
        <v>30</v>
      </c>
    </row>
    <row r="93" spans="1:2" x14ac:dyDescent="0.3">
      <c r="A93">
        <v>95</v>
      </c>
      <c r="B93">
        <v>30</v>
      </c>
    </row>
    <row r="94" spans="1:2" x14ac:dyDescent="0.3">
      <c r="A94">
        <v>96</v>
      </c>
      <c r="B94">
        <v>30</v>
      </c>
    </row>
    <row r="95" spans="1:2" x14ac:dyDescent="0.3">
      <c r="A95">
        <v>97</v>
      </c>
      <c r="B95">
        <v>0</v>
      </c>
    </row>
    <row r="96" spans="1:2" x14ac:dyDescent="0.3">
      <c r="A96">
        <v>98</v>
      </c>
      <c r="B96">
        <v>10</v>
      </c>
    </row>
    <row r="97" spans="1:2" x14ac:dyDescent="0.3">
      <c r="A97">
        <v>99</v>
      </c>
      <c r="B97">
        <v>20</v>
      </c>
    </row>
    <row r="98" spans="1:2" x14ac:dyDescent="0.3">
      <c r="A98">
        <v>100</v>
      </c>
      <c r="B98">
        <v>20</v>
      </c>
    </row>
    <row r="99" spans="1:2" x14ac:dyDescent="0.3">
      <c r="A99">
        <v>101</v>
      </c>
      <c r="B99">
        <v>0</v>
      </c>
    </row>
    <row r="100" spans="1:2" x14ac:dyDescent="0.3">
      <c r="A100">
        <v>102</v>
      </c>
      <c r="B100">
        <v>10</v>
      </c>
    </row>
    <row r="101" spans="1:2" x14ac:dyDescent="0.3">
      <c r="A101">
        <v>103</v>
      </c>
      <c r="B101">
        <v>0</v>
      </c>
    </row>
    <row r="102" spans="1:2" x14ac:dyDescent="0.3">
      <c r="A102">
        <v>104</v>
      </c>
      <c r="B102">
        <v>0</v>
      </c>
    </row>
    <row r="103" spans="1:2" x14ac:dyDescent="0.3">
      <c r="A103">
        <v>105</v>
      </c>
      <c r="B103">
        <v>20</v>
      </c>
    </row>
    <row r="104" spans="1:2" x14ac:dyDescent="0.3">
      <c r="A104">
        <v>106</v>
      </c>
      <c r="B104">
        <v>10</v>
      </c>
    </row>
    <row r="105" spans="1:2" x14ac:dyDescent="0.3">
      <c r="A105">
        <v>107</v>
      </c>
      <c r="B105">
        <v>0</v>
      </c>
    </row>
    <row r="106" spans="1:2" x14ac:dyDescent="0.3">
      <c r="A106">
        <v>108</v>
      </c>
      <c r="B106">
        <v>20</v>
      </c>
    </row>
    <row r="107" spans="1:2" x14ac:dyDescent="0.3">
      <c r="A107">
        <v>109</v>
      </c>
      <c r="B107">
        <v>10</v>
      </c>
    </row>
    <row r="108" spans="1:2" x14ac:dyDescent="0.3">
      <c r="A108">
        <v>110</v>
      </c>
      <c r="B108">
        <v>0</v>
      </c>
    </row>
    <row r="109" spans="1:2" x14ac:dyDescent="0.3">
      <c r="A109">
        <v>111</v>
      </c>
      <c r="B109">
        <v>0</v>
      </c>
    </row>
    <row r="110" spans="1:2" x14ac:dyDescent="0.3">
      <c r="A110">
        <v>112</v>
      </c>
      <c r="B110">
        <v>20</v>
      </c>
    </row>
    <row r="111" spans="1:2" x14ac:dyDescent="0.3">
      <c r="A111">
        <v>113</v>
      </c>
      <c r="B111">
        <v>0</v>
      </c>
    </row>
    <row r="112" spans="1:2" x14ac:dyDescent="0.3">
      <c r="A112">
        <v>114</v>
      </c>
      <c r="B112">
        <v>20</v>
      </c>
    </row>
    <row r="113" spans="1:2" x14ac:dyDescent="0.3">
      <c r="A113">
        <v>115</v>
      </c>
      <c r="B113">
        <v>10</v>
      </c>
    </row>
    <row r="114" spans="1:2" x14ac:dyDescent="0.3">
      <c r="A114">
        <v>116</v>
      </c>
      <c r="B114">
        <v>10</v>
      </c>
    </row>
    <row r="115" spans="1:2" x14ac:dyDescent="0.3">
      <c r="A115">
        <v>117</v>
      </c>
      <c r="B115">
        <v>0</v>
      </c>
    </row>
    <row r="116" spans="1:2" x14ac:dyDescent="0.3">
      <c r="A116">
        <v>118</v>
      </c>
      <c r="B116">
        <v>20</v>
      </c>
    </row>
    <row r="117" spans="1:2" x14ac:dyDescent="0.3">
      <c r="A117">
        <v>119</v>
      </c>
      <c r="B117">
        <v>20</v>
      </c>
    </row>
    <row r="118" spans="1:2" x14ac:dyDescent="0.3">
      <c r="A118">
        <v>120</v>
      </c>
      <c r="B118">
        <v>0</v>
      </c>
    </row>
    <row r="119" spans="1:2" x14ac:dyDescent="0.3">
      <c r="A119">
        <v>121</v>
      </c>
      <c r="B119">
        <v>20</v>
      </c>
    </row>
    <row r="120" spans="1:2" x14ac:dyDescent="0.3">
      <c r="A120">
        <v>122</v>
      </c>
      <c r="B120">
        <v>0</v>
      </c>
    </row>
    <row r="121" spans="1:2" x14ac:dyDescent="0.3">
      <c r="A121">
        <v>123</v>
      </c>
      <c r="B121">
        <v>10</v>
      </c>
    </row>
    <row r="122" spans="1:2" x14ac:dyDescent="0.3">
      <c r="A122">
        <v>124</v>
      </c>
      <c r="B122">
        <v>0</v>
      </c>
    </row>
    <row r="123" spans="1:2" x14ac:dyDescent="0.3">
      <c r="A123">
        <v>125</v>
      </c>
      <c r="B123">
        <v>0</v>
      </c>
    </row>
    <row r="124" spans="1:2" x14ac:dyDescent="0.3">
      <c r="A124">
        <v>126</v>
      </c>
      <c r="B124">
        <v>0</v>
      </c>
    </row>
    <row r="125" spans="1:2" x14ac:dyDescent="0.3">
      <c r="A125">
        <v>127</v>
      </c>
      <c r="B125">
        <v>0</v>
      </c>
    </row>
    <row r="126" spans="1:2" x14ac:dyDescent="0.3">
      <c r="A126">
        <v>128</v>
      </c>
      <c r="B126">
        <v>20</v>
      </c>
    </row>
    <row r="127" spans="1:2" x14ac:dyDescent="0.3">
      <c r="A127">
        <v>129</v>
      </c>
      <c r="B127">
        <v>0</v>
      </c>
    </row>
    <row r="128" spans="1:2" x14ac:dyDescent="0.3">
      <c r="A128">
        <v>130</v>
      </c>
      <c r="B128">
        <v>10</v>
      </c>
    </row>
    <row r="129" spans="1:2" x14ac:dyDescent="0.3">
      <c r="A129">
        <v>131</v>
      </c>
      <c r="B129">
        <v>0</v>
      </c>
    </row>
    <row r="130" spans="1:2" x14ac:dyDescent="0.3">
      <c r="A130">
        <v>132</v>
      </c>
      <c r="B130">
        <v>0</v>
      </c>
    </row>
    <row r="131" spans="1:2" x14ac:dyDescent="0.3">
      <c r="A131">
        <v>133</v>
      </c>
      <c r="B131">
        <v>0</v>
      </c>
    </row>
    <row r="132" spans="1:2" x14ac:dyDescent="0.3">
      <c r="A132">
        <v>134</v>
      </c>
      <c r="B132">
        <v>0</v>
      </c>
    </row>
    <row r="133" spans="1:2" x14ac:dyDescent="0.3">
      <c r="A133">
        <v>135</v>
      </c>
      <c r="B133">
        <v>10</v>
      </c>
    </row>
    <row r="134" spans="1:2" x14ac:dyDescent="0.3">
      <c r="A134">
        <v>136</v>
      </c>
      <c r="B134">
        <v>0</v>
      </c>
    </row>
    <row r="135" spans="1:2" x14ac:dyDescent="0.3">
      <c r="A135">
        <v>137</v>
      </c>
      <c r="B135">
        <v>20</v>
      </c>
    </row>
    <row r="136" spans="1:2" x14ac:dyDescent="0.3">
      <c r="A136">
        <v>138</v>
      </c>
      <c r="B136">
        <v>10</v>
      </c>
    </row>
    <row r="137" spans="1:2" x14ac:dyDescent="0.3">
      <c r="A137">
        <v>139</v>
      </c>
      <c r="B137">
        <v>20</v>
      </c>
    </row>
    <row r="138" spans="1:2" x14ac:dyDescent="0.3">
      <c r="A138">
        <v>140</v>
      </c>
      <c r="B138">
        <v>0</v>
      </c>
    </row>
    <row r="139" spans="1:2" x14ac:dyDescent="0.3">
      <c r="A139">
        <v>141</v>
      </c>
      <c r="B139">
        <v>0</v>
      </c>
    </row>
    <row r="140" spans="1:2" x14ac:dyDescent="0.3">
      <c r="A140">
        <v>142</v>
      </c>
      <c r="B140">
        <v>10</v>
      </c>
    </row>
    <row r="141" spans="1:2" x14ac:dyDescent="0.3">
      <c r="A141">
        <v>143</v>
      </c>
      <c r="B141">
        <v>0</v>
      </c>
    </row>
    <row r="142" spans="1:2" x14ac:dyDescent="0.3">
      <c r="A142">
        <v>144</v>
      </c>
      <c r="B142">
        <v>20</v>
      </c>
    </row>
    <row r="143" spans="1:2" x14ac:dyDescent="0.3">
      <c r="A143">
        <v>145</v>
      </c>
      <c r="B143">
        <v>0</v>
      </c>
    </row>
    <row r="144" spans="1:2" x14ac:dyDescent="0.3">
      <c r="A144">
        <v>146</v>
      </c>
      <c r="B144">
        <v>20</v>
      </c>
    </row>
    <row r="145" spans="1:2" x14ac:dyDescent="0.3">
      <c r="A145">
        <v>147</v>
      </c>
      <c r="B145">
        <v>10</v>
      </c>
    </row>
    <row r="146" spans="1:2" x14ac:dyDescent="0.3">
      <c r="A146">
        <v>148</v>
      </c>
      <c r="B146">
        <v>0</v>
      </c>
    </row>
    <row r="147" spans="1:2" x14ac:dyDescent="0.3">
      <c r="A147">
        <v>149</v>
      </c>
      <c r="B147">
        <v>20</v>
      </c>
    </row>
    <row r="148" spans="1:2" x14ac:dyDescent="0.3">
      <c r="A148">
        <v>150</v>
      </c>
      <c r="B148">
        <v>0</v>
      </c>
    </row>
    <row r="149" spans="1:2" x14ac:dyDescent="0.3">
      <c r="A149">
        <v>151</v>
      </c>
      <c r="B149">
        <v>0</v>
      </c>
    </row>
    <row r="150" spans="1:2" x14ac:dyDescent="0.3">
      <c r="A150">
        <v>152</v>
      </c>
      <c r="B150">
        <v>0</v>
      </c>
    </row>
    <row r="151" spans="1:2" x14ac:dyDescent="0.3">
      <c r="A151">
        <v>153</v>
      </c>
      <c r="B151">
        <v>10</v>
      </c>
    </row>
    <row r="152" spans="1:2" x14ac:dyDescent="0.3">
      <c r="A152">
        <v>154</v>
      </c>
      <c r="B152">
        <v>20</v>
      </c>
    </row>
    <row r="153" spans="1:2" x14ac:dyDescent="0.3">
      <c r="A153">
        <v>155</v>
      </c>
      <c r="B153">
        <v>20</v>
      </c>
    </row>
    <row r="154" spans="1:2" x14ac:dyDescent="0.3">
      <c r="A154">
        <v>156</v>
      </c>
      <c r="B154">
        <v>10</v>
      </c>
    </row>
    <row r="155" spans="1:2" x14ac:dyDescent="0.3">
      <c r="A155">
        <v>157</v>
      </c>
      <c r="B155">
        <v>0</v>
      </c>
    </row>
    <row r="156" spans="1:2" x14ac:dyDescent="0.3">
      <c r="A156">
        <v>158</v>
      </c>
      <c r="B156">
        <v>0</v>
      </c>
    </row>
    <row r="157" spans="1:2" x14ac:dyDescent="0.3">
      <c r="A157">
        <v>159</v>
      </c>
      <c r="B157">
        <v>20</v>
      </c>
    </row>
    <row r="158" spans="1:2" x14ac:dyDescent="0.3">
      <c r="A158">
        <v>160</v>
      </c>
      <c r="B158">
        <v>10</v>
      </c>
    </row>
    <row r="159" spans="1:2" x14ac:dyDescent="0.3">
      <c r="A159">
        <v>161</v>
      </c>
      <c r="B159">
        <v>20</v>
      </c>
    </row>
    <row r="160" spans="1:2" x14ac:dyDescent="0.3">
      <c r="A160">
        <v>162</v>
      </c>
      <c r="B160">
        <v>10</v>
      </c>
    </row>
    <row r="161" spans="1:2" x14ac:dyDescent="0.3">
      <c r="A161">
        <v>163</v>
      </c>
      <c r="B161">
        <v>20</v>
      </c>
    </row>
    <row r="162" spans="1:2" x14ac:dyDescent="0.3">
      <c r="A162">
        <v>164</v>
      </c>
      <c r="B162">
        <v>10</v>
      </c>
    </row>
    <row r="163" spans="1:2" x14ac:dyDescent="0.3">
      <c r="A163">
        <v>165</v>
      </c>
      <c r="B163">
        <v>20</v>
      </c>
    </row>
    <row r="164" spans="1:2" x14ac:dyDescent="0.3">
      <c r="A164">
        <v>166</v>
      </c>
      <c r="B164">
        <v>0</v>
      </c>
    </row>
    <row r="165" spans="1:2" x14ac:dyDescent="0.3">
      <c r="A165">
        <v>167</v>
      </c>
      <c r="B165">
        <v>0</v>
      </c>
    </row>
    <row r="166" spans="1:2" x14ac:dyDescent="0.3">
      <c r="A166">
        <v>168</v>
      </c>
      <c r="B166">
        <v>10</v>
      </c>
    </row>
    <row r="167" spans="1:2" x14ac:dyDescent="0.3">
      <c r="A167">
        <v>169</v>
      </c>
      <c r="B167">
        <v>0</v>
      </c>
    </row>
    <row r="168" spans="1:2" x14ac:dyDescent="0.3">
      <c r="A168">
        <v>170</v>
      </c>
      <c r="B168">
        <v>20</v>
      </c>
    </row>
    <row r="169" spans="1:2" x14ac:dyDescent="0.3">
      <c r="A169">
        <v>171</v>
      </c>
      <c r="B169">
        <v>10</v>
      </c>
    </row>
    <row r="170" spans="1:2" x14ac:dyDescent="0.3">
      <c r="A170">
        <v>172</v>
      </c>
      <c r="B170">
        <v>0</v>
      </c>
    </row>
    <row r="171" spans="1:2" x14ac:dyDescent="0.3">
      <c r="A171">
        <v>173</v>
      </c>
      <c r="B171">
        <v>10</v>
      </c>
    </row>
    <row r="172" spans="1:2" x14ac:dyDescent="0.3">
      <c r="A172">
        <v>174</v>
      </c>
      <c r="B172">
        <v>20</v>
      </c>
    </row>
    <row r="173" spans="1:2" x14ac:dyDescent="0.3">
      <c r="A173">
        <v>175</v>
      </c>
      <c r="B173">
        <v>0</v>
      </c>
    </row>
    <row r="174" spans="1:2" x14ac:dyDescent="0.3">
      <c r="A174">
        <v>176</v>
      </c>
      <c r="B174">
        <v>0</v>
      </c>
    </row>
    <row r="175" spans="1:2" x14ac:dyDescent="0.3">
      <c r="A175">
        <v>177</v>
      </c>
      <c r="B175">
        <v>20</v>
      </c>
    </row>
    <row r="176" spans="1:2" x14ac:dyDescent="0.3">
      <c r="A176">
        <v>178</v>
      </c>
      <c r="B176">
        <v>0</v>
      </c>
    </row>
    <row r="177" spans="1:2" x14ac:dyDescent="0.3">
      <c r="A177">
        <v>179</v>
      </c>
      <c r="B177">
        <v>20</v>
      </c>
    </row>
    <row r="178" spans="1:2" x14ac:dyDescent="0.3">
      <c r="A178">
        <v>180</v>
      </c>
      <c r="B178">
        <v>20</v>
      </c>
    </row>
    <row r="179" spans="1:2" x14ac:dyDescent="0.3">
      <c r="A179">
        <v>181</v>
      </c>
      <c r="B179">
        <v>0</v>
      </c>
    </row>
    <row r="180" spans="1:2" x14ac:dyDescent="0.3">
      <c r="A180">
        <v>182</v>
      </c>
      <c r="B180">
        <v>0</v>
      </c>
    </row>
    <row r="181" spans="1:2" x14ac:dyDescent="0.3">
      <c r="A181">
        <v>183</v>
      </c>
      <c r="B181">
        <v>20</v>
      </c>
    </row>
    <row r="182" spans="1:2" x14ac:dyDescent="0.3">
      <c r="A182">
        <v>184</v>
      </c>
      <c r="B182">
        <v>20</v>
      </c>
    </row>
    <row r="183" spans="1:2" x14ac:dyDescent="0.3">
      <c r="A183">
        <v>185</v>
      </c>
      <c r="B183">
        <v>10</v>
      </c>
    </row>
    <row r="184" spans="1:2" x14ac:dyDescent="0.3">
      <c r="A184">
        <v>186</v>
      </c>
      <c r="B184">
        <v>0</v>
      </c>
    </row>
    <row r="185" spans="1:2" x14ac:dyDescent="0.3">
      <c r="A185">
        <v>187</v>
      </c>
      <c r="B185">
        <v>0</v>
      </c>
    </row>
    <row r="186" spans="1:2" x14ac:dyDescent="0.3">
      <c r="A186">
        <v>188</v>
      </c>
      <c r="B186">
        <v>20</v>
      </c>
    </row>
    <row r="187" spans="1:2" x14ac:dyDescent="0.3">
      <c r="A187">
        <v>189</v>
      </c>
      <c r="B187">
        <v>10</v>
      </c>
    </row>
    <row r="188" spans="1:2" x14ac:dyDescent="0.3">
      <c r="A188">
        <v>190</v>
      </c>
      <c r="B188">
        <v>0</v>
      </c>
    </row>
    <row r="189" spans="1:2" x14ac:dyDescent="0.3">
      <c r="A189">
        <v>191</v>
      </c>
      <c r="B189">
        <v>20</v>
      </c>
    </row>
    <row r="190" spans="1:2" x14ac:dyDescent="0.3">
      <c r="A190">
        <v>192</v>
      </c>
      <c r="B190">
        <v>0</v>
      </c>
    </row>
    <row r="191" spans="1:2" x14ac:dyDescent="0.3">
      <c r="A191">
        <v>193</v>
      </c>
      <c r="B191">
        <v>20</v>
      </c>
    </row>
    <row r="192" spans="1:2" x14ac:dyDescent="0.3">
      <c r="A192">
        <v>194</v>
      </c>
      <c r="B192">
        <v>10</v>
      </c>
    </row>
    <row r="193" spans="1:2" x14ac:dyDescent="0.3">
      <c r="A193">
        <v>195</v>
      </c>
      <c r="B193">
        <v>0</v>
      </c>
    </row>
    <row r="194" spans="1:2" x14ac:dyDescent="0.3">
      <c r="A194">
        <v>196</v>
      </c>
      <c r="B194">
        <v>10</v>
      </c>
    </row>
    <row r="195" spans="1:2" x14ac:dyDescent="0.3">
      <c r="A195">
        <v>197</v>
      </c>
      <c r="B195">
        <v>20</v>
      </c>
    </row>
    <row r="196" spans="1:2" x14ac:dyDescent="0.3">
      <c r="A196">
        <v>198</v>
      </c>
      <c r="B196">
        <v>10</v>
      </c>
    </row>
    <row r="197" spans="1:2" x14ac:dyDescent="0.3">
      <c r="A197">
        <v>199</v>
      </c>
      <c r="B197">
        <v>0</v>
      </c>
    </row>
    <row r="198" spans="1:2" x14ac:dyDescent="0.3">
      <c r="A198">
        <v>200</v>
      </c>
      <c r="B198">
        <v>10</v>
      </c>
    </row>
    <row r="199" spans="1:2" x14ac:dyDescent="0.3">
      <c r="A199">
        <v>201</v>
      </c>
      <c r="B199">
        <v>20</v>
      </c>
    </row>
    <row r="200" spans="1:2" x14ac:dyDescent="0.3">
      <c r="A200">
        <v>202</v>
      </c>
      <c r="B200">
        <v>0</v>
      </c>
    </row>
    <row r="201" spans="1:2" x14ac:dyDescent="0.3">
      <c r="A201">
        <v>203</v>
      </c>
      <c r="B201">
        <v>20</v>
      </c>
    </row>
    <row r="202" spans="1:2" x14ac:dyDescent="0.3">
      <c r="A202">
        <v>204</v>
      </c>
      <c r="B202">
        <v>0</v>
      </c>
    </row>
    <row r="203" spans="1:2" x14ac:dyDescent="0.3">
      <c r="A203">
        <v>205</v>
      </c>
      <c r="B203">
        <v>20</v>
      </c>
    </row>
    <row r="204" spans="1:2" x14ac:dyDescent="0.3">
      <c r="A204">
        <v>206</v>
      </c>
      <c r="B204">
        <v>0</v>
      </c>
    </row>
    <row r="205" spans="1:2" x14ac:dyDescent="0.3">
      <c r="A205">
        <v>207</v>
      </c>
      <c r="B205">
        <v>0</v>
      </c>
    </row>
    <row r="206" spans="1:2" x14ac:dyDescent="0.3">
      <c r="A206">
        <v>208</v>
      </c>
      <c r="B206">
        <v>20</v>
      </c>
    </row>
    <row r="207" spans="1:2" x14ac:dyDescent="0.3">
      <c r="A207">
        <v>209</v>
      </c>
      <c r="B207">
        <v>0</v>
      </c>
    </row>
    <row r="208" spans="1:2" x14ac:dyDescent="0.3">
      <c r="A208">
        <v>210</v>
      </c>
      <c r="B208">
        <v>20</v>
      </c>
    </row>
    <row r="209" spans="1:2" x14ac:dyDescent="0.3">
      <c r="A209">
        <v>211</v>
      </c>
      <c r="B209">
        <v>10</v>
      </c>
    </row>
    <row r="210" spans="1:2" x14ac:dyDescent="0.3">
      <c r="A210">
        <v>212</v>
      </c>
      <c r="B210">
        <v>0</v>
      </c>
    </row>
    <row r="211" spans="1:2" x14ac:dyDescent="0.3">
      <c r="A211">
        <v>213</v>
      </c>
      <c r="B211">
        <v>10</v>
      </c>
    </row>
    <row r="212" spans="1:2" x14ac:dyDescent="0.3">
      <c r="A212">
        <v>214</v>
      </c>
      <c r="B212">
        <v>0</v>
      </c>
    </row>
    <row r="213" spans="1:2" x14ac:dyDescent="0.3">
      <c r="A213">
        <v>215</v>
      </c>
      <c r="B213">
        <v>20</v>
      </c>
    </row>
    <row r="214" spans="1:2" x14ac:dyDescent="0.3">
      <c r="A214">
        <v>216</v>
      </c>
      <c r="B214">
        <v>0</v>
      </c>
    </row>
    <row r="215" spans="1:2" x14ac:dyDescent="0.3">
      <c r="A215">
        <v>217</v>
      </c>
      <c r="B215">
        <v>20</v>
      </c>
    </row>
    <row r="216" spans="1:2" x14ac:dyDescent="0.3">
      <c r="A216">
        <v>218</v>
      </c>
      <c r="B216">
        <v>0</v>
      </c>
    </row>
    <row r="217" spans="1:2" x14ac:dyDescent="0.3">
      <c r="A217">
        <v>219</v>
      </c>
      <c r="B217">
        <v>20</v>
      </c>
    </row>
    <row r="218" spans="1:2" x14ac:dyDescent="0.3">
      <c r="A218">
        <v>220</v>
      </c>
      <c r="B218">
        <v>20</v>
      </c>
    </row>
    <row r="219" spans="1:2" x14ac:dyDescent="0.3">
      <c r="A219">
        <v>221</v>
      </c>
      <c r="B219">
        <v>20</v>
      </c>
    </row>
    <row r="220" spans="1:2" x14ac:dyDescent="0.3">
      <c r="A220">
        <v>222</v>
      </c>
      <c r="B220">
        <v>0</v>
      </c>
    </row>
    <row r="221" spans="1:2" x14ac:dyDescent="0.3">
      <c r="A221">
        <v>223</v>
      </c>
      <c r="B221">
        <v>0</v>
      </c>
    </row>
    <row r="222" spans="1:2" x14ac:dyDescent="0.3">
      <c r="A222">
        <v>224</v>
      </c>
      <c r="B222">
        <v>0</v>
      </c>
    </row>
    <row r="223" spans="1:2" x14ac:dyDescent="0.3">
      <c r="A223">
        <v>225</v>
      </c>
      <c r="B223">
        <v>20</v>
      </c>
    </row>
    <row r="224" spans="1:2" x14ac:dyDescent="0.3">
      <c r="A224">
        <v>226</v>
      </c>
      <c r="B224">
        <v>0</v>
      </c>
    </row>
    <row r="225" spans="1:2" x14ac:dyDescent="0.3">
      <c r="A225">
        <v>227</v>
      </c>
      <c r="B225">
        <v>20</v>
      </c>
    </row>
    <row r="226" spans="1:2" x14ac:dyDescent="0.3">
      <c r="A226">
        <v>228</v>
      </c>
      <c r="B226">
        <v>0</v>
      </c>
    </row>
    <row r="227" spans="1:2" x14ac:dyDescent="0.3">
      <c r="A227">
        <v>229</v>
      </c>
      <c r="B227">
        <v>10</v>
      </c>
    </row>
    <row r="228" spans="1:2" x14ac:dyDescent="0.3">
      <c r="A228">
        <v>230</v>
      </c>
      <c r="B228">
        <v>0</v>
      </c>
    </row>
    <row r="229" spans="1:2" x14ac:dyDescent="0.3">
      <c r="A229">
        <v>231</v>
      </c>
      <c r="B229">
        <v>20</v>
      </c>
    </row>
    <row r="230" spans="1:2" x14ac:dyDescent="0.3">
      <c r="A230">
        <v>232</v>
      </c>
      <c r="B230">
        <v>0</v>
      </c>
    </row>
    <row r="231" spans="1:2" x14ac:dyDescent="0.3">
      <c r="A231">
        <v>233</v>
      </c>
      <c r="B231">
        <v>20</v>
      </c>
    </row>
    <row r="232" spans="1:2" x14ac:dyDescent="0.3">
      <c r="A232">
        <v>234</v>
      </c>
      <c r="B232">
        <v>0</v>
      </c>
    </row>
    <row r="233" spans="1:2" x14ac:dyDescent="0.3">
      <c r="A233">
        <v>235</v>
      </c>
      <c r="B233">
        <v>10</v>
      </c>
    </row>
    <row r="234" spans="1:2" x14ac:dyDescent="0.3">
      <c r="A234">
        <v>236</v>
      </c>
      <c r="B234">
        <v>0</v>
      </c>
    </row>
    <row r="235" spans="1:2" x14ac:dyDescent="0.3">
      <c r="A235">
        <v>237</v>
      </c>
      <c r="B235">
        <v>20</v>
      </c>
    </row>
    <row r="236" spans="1:2" x14ac:dyDescent="0.3">
      <c r="A236">
        <v>238</v>
      </c>
      <c r="B236">
        <v>0</v>
      </c>
    </row>
    <row r="237" spans="1:2" x14ac:dyDescent="0.3">
      <c r="A237">
        <v>239</v>
      </c>
      <c r="B237">
        <v>0</v>
      </c>
    </row>
    <row r="238" spans="1:2" x14ac:dyDescent="0.3">
      <c r="A238">
        <v>240</v>
      </c>
      <c r="B238">
        <v>20</v>
      </c>
    </row>
    <row r="239" spans="1:2" x14ac:dyDescent="0.3">
      <c r="A239">
        <v>241</v>
      </c>
      <c r="B239">
        <v>0</v>
      </c>
    </row>
    <row r="240" spans="1:2" x14ac:dyDescent="0.3">
      <c r="A240">
        <v>242</v>
      </c>
      <c r="B240">
        <v>0</v>
      </c>
    </row>
    <row r="241" spans="1:2" x14ac:dyDescent="0.3">
      <c r="A241">
        <v>243</v>
      </c>
      <c r="B241">
        <v>10</v>
      </c>
    </row>
    <row r="242" spans="1:2" x14ac:dyDescent="0.3">
      <c r="A242">
        <v>244</v>
      </c>
      <c r="B242">
        <v>20</v>
      </c>
    </row>
    <row r="243" spans="1:2" x14ac:dyDescent="0.3">
      <c r="A243">
        <v>245</v>
      </c>
      <c r="B243">
        <v>0</v>
      </c>
    </row>
    <row r="244" spans="1:2" x14ac:dyDescent="0.3">
      <c r="A244">
        <v>246</v>
      </c>
      <c r="B244">
        <v>20</v>
      </c>
    </row>
    <row r="245" spans="1:2" x14ac:dyDescent="0.3">
      <c r="A245">
        <v>247</v>
      </c>
      <c r="B245">
        <v>10</v>
      </c>
    </row>
    <row r="246" spans="1:2" x14ac:dyDescent="0.3">
      <c r="A246">
        <v>248</v>
      </c>
      <c r="B246">
        <v>0</v>
      </c>
    </row>
    <row r="247" spans="1:2" x14ac:dyDescent="0.3">
      <c r="A247">
        <v>249</v>
      </c>
      <c r="B247">
        <v>0</v>
      </c>
    </row>
    <row r="248" spans="1:2" x14ac:dyDescent="0.3">
      <c r="A248">
        <v>250</v>
      </c>
      <c r="B248">
        <v>20</v>
      </c>
    </row>
    <row r="249" spans="1:2" x14ac:dyDescent="0.3">
      <c r="A249">
        <v>251</v>
      </c>
      <c r="B249">
        <v>0</v>
      </c>
    </row>
    <row r="250" spans="1:2" x14ac:dyDescent="0.3">
      <c r="A250">
        <v>252</v>
      </c>
      <c r="B250">
        <v>0</v>
      </c>
    </row>
    <row r="251" spans="1:2" x14ac:dyDescent="0.3">
      <c r="A251">
        <v>253</v>
      </c>
      <c r="B251">
        <v>0</v>
      </c>
    </row>
    <row r="252" spans="1:2" x14ac:dyDescent="0.3">
      <c r="A252">
        <v>254</v>
      </c>
      <c r="B252">
        <v>20</v>
      </c>
    </row>
    <row r="253" spans="1:2" x14ac:dyDescent="0.3">
      <c r="A253">
        <v>255</v>
      </c>
      <c r="B253">
        <v>20</v>
      </c>
    </row>
    <row r="254" spans="1:2" x14ac:dyDescent="0.3">
      <c r="A254">
        <v>256</v>
      </c>
      <c r="B254">
        <v>20</v>
      </c>
    </row>
    <row r="255" spans="1:2" x14ac:dyDescent="0.3">
      <c r="A255">
        <v>257</v>
      </c>
      <c r="B255">
        <v>0</v>
      </c>
    </row>
    <row r="256" spans="1:2" x14ac:dyDescent="0.3">
      <c r="A256">
        <v>258</v>
      </c>
      <c r="B256">
        <v>10</v>
      </c>
    </row>
    <row r="257" spans="1:2" x14ac:dyDescent="0.3">
      <c r="A257">
        <v>259</v>
      </c>
      <c r="B257">
        <v>0</v>
      </c>
    </row>
    <row r="258" spans="1:2" x14ac:dyDescent="0.3">
      <c r="A258">
        <v>260</v>
      </c>
      <c r="B258">
        <v>0</v>
      </c>
    </row>
    <row r="259" spans="1:2" x14ac:dyDescent="0.3">
      <c r="A259">
        <v>261</v>
      </c>
      <c r="B259">
        <v>20</v>
      </c>
    </row>
    <row r="260" spans="1:2" x14ac:dyDescent="0.3">
      <c r="A260">
        <v>262</v>
      </c>
      <c r="B260">
        <v>20</v>
      </c>
    </row>
    <row r="261" spans="1:2" x14ac:dyDescent="0.3">
      <c r="A261">
        <v>263</v>
      </c>
      <c r="B261">
        <v>20</v>
      </c>
    </row>
    <row r="262" spans="1:2" x14ac:dyDescent="0.3">
      <c r="A262">
        <v>264</v>
      </c>
      <c r="B262">
        <v>10</v>
      </c>
    </row>
    <row r="263" spans="1:2" x14ac:dyDescent="0.3">
      <c r="A263">
        <v>265</v>
      </c>
      <c r="B263">
        <v>10</v>
      </c>
    </row>
    <row r="264" spans="1:2" x14ac:dyDescent="0.3">
      <c r="A264">
        <v>266</v>
      </c>
      <c r="B264">
        <v>0</v>
      </c>
    </row>
    <row r="265" spans="1:2" x14ac:dyDescent="0.3">
      <c r="A265">
        <v>267</v>
      </c>
      <c r="B265">
        <v>20</v>
      </c>
    </row>
    <row r="266" spans="1:2" x14ac:dyDescent="0.3">
      <c r="A266">
        <v>268</v>
      </c>
      <c r="B266">
        <v>0</v>
      </c>
    </row>
    <row r="267" spans="1:2" x14ac:dyDescent="0.3">
      <c r="A267">
        <v>269</v>
      </c>
      <c r="B267">
        <v>10</v>
      </c>
    </row>
    <row r="268" spans="1:2" x14ac:dyDescent="0.3">
      <c r="A268">
        <v>270</v>
      </c>
      <c r="B268">
        <v>20</v>
      </c>
    </row>
    <row r="269" spans="1:2" x14ac:dyDescent="0.3">
      <c r="A269">
        <v>271</v>
      </c>
      <c r="B269">
        <v>20</v>
      </c>
    </row>
    <row r="270" spans="1:2" x14ac:dyDescent="0.3">
      <c r="A270">
        <v>272</v>
      </c>
      <c r="B270">
        <v>10</v>
      </c>
    </row>
    <row r="271" spans="1:2" x14ac:dyDescent="0.3">
      <c r="A271">
        <v>273</v>
      </c>
      <c r="B271">
        <v>0</v>
      </c>
    </row>
    <row r="272" spans="1:2" x14ac:dyDescent="0.3">
      <c r="A272">
        <v>274</v>
      </c>
      <c r="B272">
        <v>20</v>
      </c>
    </row>
    <row r="273" spans="1:2" x14ac:dyDescent="0.3">
      <c r="A273">
        <v>275</v>
      </c>
      <c r="B273">
        <v>0</v>
      </c>
    </row>
    <row r="274" spans="1:2" x14ac:dyDescent="0.3">
      <c r="A274">
        <v>276</v>
      </c>
      <c r="B274">
        <v>0</v>
      </c>
    </row>
    <row r="275" spans="1:2" x14ac:dyDescent="0.3">
      <c r="A275">
        <v>277</v>
      </c>
      <c r="B275">
        <v>0</v>
      </c>
    </row>
    <row r="276" spans="1:2" x14ac:dyDescent="0.3">
      <c r="A276">
        <v>278</v>
      </c>
      <c r="B276">
        <v>0</v>
      </c>
    </row>
    <row r="277" spans="1:2" x14ac:dyDescent="0.3">
      <c r="A277">
        <v>279</v>
      </c>
      <c r="B277">
        <v>20</v>
      </c>
    </row>
    <row r="278" spans="1:2" x14ac:dyDescent="0.3">
      <c r="A278">
        <v>280</v>
      </c>
      <c r="B278">
        <v>0</v>
      </c>
    </row>
    <row r="279" spans="1:2" x14ac:dyDescent="0.3">
      <c r="A279">
        <v>281</v>
      </c>
      <c r="B279">
        <v>0</v>
      </c>
    </row>
    <row r="280" spans="1:2" x14ac:dyDescent="0.3">
      <c r="A280">
        <v>282</v>
      </c>
      <c r="B280">
        <v>20</v>
      </c>
    </row>
    <row r="281" spans="1:2" x14ac:dyDescent="0.3">
      <c r="A281">
        <v>283</v>
      </c>
      <c r="B281">
        <v>0</v>
      </c>
    </row>
    <row r="282" spans="1:2" x14ac:dyDescent="0.3">
      <c r="A282">
        <v>284</v>
      </c>
      <c r="B282">
        <v>0</v>
      </c>
    </row>
    <row r="283" spans="1:2" x14ac:dyDescent="0.3">
      <c r="A283">
        <v>285</v>
      </c>
      <c r="B283">
        <v>0</v>
      </c>
    </row>
    <row r="284" spans="1:2" x14ac:dyDescent="0.3">
      <c r="A284">
        <v>286</v>
      </c>
      <c r="B284">
        <v>20</v>
      </c>
    </row>
    <row r="285" spans="1:2" x14ac:dyDescent="0.3">
      <c r="A285">
        <v>287</v>
      </c>
      <c r="B285">
        <v>0</v>
      </c>
    </row>
    <row r="286" spans="1:2" x14ac:dyDescent="0.3">
      <c r="A286">
        <v>288</v>
      </c>
      <c r="B286">
        <v>20</v>
      </c>
    </row>
    <row r="287" spans="1:2" x14ac:dyDescent="0.3">
      <c r="A287">
        <v>289</v>
      </c>
      <c r="B287">
        <v>0</v>
      </c>
    </row>
    <row r="288" spans="1:2" x14ac:dyDescent="0.3">
      <c r="A288">
        <v>290</v>
      </c>
      <c r="B288">
        <v>10</v>
      </c>
    </row>
    <row r="289" spans="1:2" x14ac:dyDescent="0.3">
      <c r="A289">
        <v>291</v>
      </c>
      <c r="B289">
        <v>20</v>
      </c>
    </row>
    <row r="290" spans="1:2" x14ac:dyDescent="0.3">
      <c r="A290">
        <v>292</v>
      </c>
      <c r="B290">
        <v>20</v>
      </c>
    </row>
    <row r="291" spans="1:2" x14ac:dyDescent="0.3">
      <c r="A291">
        <v>293</v>
      </c>
      <c r="B291">
        <v>20</v>
      </c>
    </row>
    <row r="292" spans="1:2" x14ac:dyDescent="0.3">
      <c r="A292">
        <v>294</v>
      </c>
      <c r="B292">
        <v>10</v>
      </c>
    </row>
    <row r="293" spans="1:2" x14ac:dyDescent="0.3">
      <c r="A293">
        <v>295</v>
      </c>
      <c r="B293">
        <v>0</v>
      </c>
    </row>
    <row r="294" spans="1:2" x14ac:dyDescent="0.3">
      <c r="A294">
        <v>296</v>
      </c>
      <c r="B294">
        <v>10</v>
      </c>
    </row>
    <row r="295" spans="1:2" x14ac:dyDescent="0.3">
      <c r="A295">
        <v>297</v>
      </c>
      <c r="B295">
        <v>20</v>
      </c>
    </row>
    <row r="296" spans="1:2" x14ac:dyDescent="0.3">
      <c r="A296">
        <v>298</v>
      </c>
      <c r="B296">
        <v>0</v>
      </c>
    </row>
    <row r="297" spans="1:2" x14ac:dyDescent="0.3">
      <c r="A297">
        <v>299</v>
      </c>
      <c r="B297">
        <v>20</v>
      </c>
    </row>
    <row r="298" spans="1:2" x14ac:dyDescent="0.3">
      <c r="A298">
        <v>300</v>
      </c>
      <c r="B298">
        <v>10</v>
      </c>
    </row>
    <row r="299" spans="1:2" x14ac:dyDescent="0.3">
      <c r="A299">
        <v>301</v>
      </c>
      <c r="B299">
        <v>20</v>
      </c>
    </row>
    <row r="300" spans="1:2" x14ac:dyDescent="0.3">
      <c r="A300">
        <v>302</v>
      </c>
      <c r="B300">
        <v>0</v>
      </c>
    </row>
    <row r="301" spans="1:2" x14ac:dyDescent="0.3">
      <c r="A301">
        <v>303</v>
      </c>
      <c r="B301">
        <v>20</v>
      </c>
    </row>
    <row r="302" spans="1:2" x14ac:dyDescent="0.3">
      <c r="A302">
        <v>304</v>
      </c>
      <c r="B302">
        <v>0</v>
      </c>
    </row>
    <row r="303" spans="1:2" x14ac:dyDescent="0.3">
      <c r="A303">
        <v>305</v>
      </c>
      <c r="B303">
        <v>10</v>
      </c>
    </row>
    <row r="304" spans="1:2" x14ac:dyDescent="0.3">
      <c r="A304">
        <v>306</v>
      </c>
      <c r="B304">
        <v>20</v>
      </c>
    </row>
    <row r="305" spans="1:2" x14ac:dyDescent="0.3">
      <c r="A305">
        <v>307</v>
      </c>
      <c r="B305">
        <v>20</v>
      </c>
    </row>
    <row r="306" spans="1:2" x14ac:dyDescent="0.3">
      <c r="A306">
        <v>308</v>
      </c>
      <c r="B306">
        <v>0</v>
      </c>
    </row>
    <row r="307" spans="1:2" x14ac:dyDescent="0.3">
      <c r="A307">
        <v>309</v>
      </c>
      <c r="B307">
        <v>0</v>
      </c>
    </row>
    <row r="308" spans="1:2" x14ac:dyDescent="0.3">
      <c r="A308">
        <v>310</v>
      </c>
      <c r="B308">
        <v>10</v>
      </c>
    </row>
    <row r="309" spans="1:2" x14ac:dyDescent="0.3">
      <c r="A309">
        <v>311</v>
      </c>
      <c r="B309">
        <v>20</v>
      </c>
    </row>
    <row r="310" spans="1:2" x14ac:dyDescent="0.3">
      <c r="A310">
        <v>312</v>
      </c>
      <c r="B310">
        <v>0</v>
      </c>
    </row>
    <row r="311" spans="1:2" x14ac:dyDescent="0.3">
      <c r="A311">
        <v>313</v>
      </c>
      <c r="B311">
        <v>20</v>
      </c>
    </row>
    <row r="312" spans="1:2" x14ac:dyDescent="0.3">
      <c r="A312">
        <v>314</v>
      </c>
      <c r="B312">
        <v>10</v>
      </c>
    </row>
    <row r="313" spans="1:2" x14ac:dyDescent="0.3">
      <c r="A313">
        <v>315</v>
      </c>
      <c r="B313">
        <v>10</v>
      </c>
    </row>
    <row r="314" spans="1:2" x14ac:dyDescent="0.3">
      <c r="A314">
        <v>316</v>
      </c>
      <c r="B314">
        <v>0</v>
      </c>
    </row>
    <row r="315" spans="1:2" x14ac:dyDescent="0.3">
      <c r="A315">
        <v>317</v>
      </c>
      <c r="B315">
        <v>20</v>
      </c>
    </row>
    <row r="316" spans="1:2" x14ac:dyDescent="0.3">
      <c r="A316">
        <v>318</v>
      </c>
      <c r="B316">
        <v>10</v>
      </c>
    </row>
    <row r="317" spans="1:2" x14ac:dyDescent="0.3">
      <c r="A317">
        <v>319</v>
      </c>
      <c r="B317">
        <v>0</v>
      </c>
    </row>
    <row r="318" spans="1:2" x14ac:dyDescent="0.3">
      <c r="A318">
        <v>320</v>
      </c>
      <c r="B318">
        <v>20</v>
      </c>
    </row>
    <row r="319" spans="1:2" x14ac:dyDescent="0.3">
      <c r="A319">
        <v>321</v>
      </c>
      <c r="B319">
        <v>0</v>
      </c>
    </row>
    <row r="320" spans="1:2" x14ac:dyDescent="0.3">
      <c r="A320">
        <v>322</v>
      </c>
      <c r="B320">
        <v>0</v>
      </c>
    </row>
    <row r="321" spans="1:2" x14ac:dyDescent="0.3">
      <c r="A321">
        <v>323</v>
      </c>
      <c r="B321">
        <v>20</v>
      </c>
    </row>
    <row r="322" spans="1:2" x14ac:dyDescent="0.3">
      <c r="A322">
        <v>324</v>
      </c>
      <c r="B322">
        <v>0</v>
      </c>
    </row>
    <row r="323" spans="1:2" x14ac:dyDescent="0.3">
      <c r="A323">
        <v>325</v>
      </c>
      <c r="B323">
        <v>0</v>
      </c>
    </row>
    <row r="324" spans="1:2" x14ac:dyDescent="0.3">
      <c r="A324">
        <v>326</v>
      </c>
      <c r="B324">
        <v>20</v>
      </c>
    </row>
    <row r="325" spans="1:2" x14ac:dyDescent="0.3">
      <c r="A325">
        <v>327</v>
      </c>
      <c r="B325">
        <v>0</v>
      </c>
    </row>
    <row r="326" spans="1:2" x14ac:dyDescent="0.3">
      <c r="A326">
        <v>328</v>
      </c>
      <c r="B326">
        <v>20</v>
      </c>
    </row>
    <row r="327" spans="1:2" x14ac:dyDescent="0.3">
      <c r="A327">
        <v>329</v>
      </c>
      <c r="B327">
        <v>10</v>
      </c>
    </row>
    <row r="328" spans="1:2" x14ac:dyDescent="0.3">
      <c r="A328">
        <v>330</v>
      </c>
      <c r="B328">
        <v>10</v>
      </c>
    </row>
    <row r="329" spans="1:2" x14ac:dyDescent="0.3">
      <c r="A329">
        <v>331</v>
      </c>
      <c r="B329">
        <v>0</v>
      </c>
    </row>
    <row r="330" spans="1:2" x14ac:dyDescent="0.3">
      <c r="A330">
        <v>332</v>
      </c>
      <c r="B330">
        <v>20</v>
      </c>
    </row>
    <row r="331" spans="1:2" x14ac:dyDescent="0.3">
      <c r="A331">
        <v>333</v>
      </c>
      <c r="B331">
        <v>0</v>
      </c>
    </row>
    <row r="332" spans="1:2" x14ac:dyDescent="0.3">
      <c r="A332">
        <v>334</v>
      </c>
      <c r="B332">
        <v>20</v>
      </c>
    </row>
    <row r="333" spans="1:2" x14ac:dyDescent="0.3">
      <c r="A333">
        <v>335</v>
      </c>
      <c r="B333">
        <v>10</v>
      </c>
    </row>
    <row r="334" spans="1:2" x14ac:dyDescent="0.3">
      <c r="A334">
        <v>336</v>
      </c>
      <c r="B334">
        <v>0</v>
      </c>
    </row>
    <row r="335" spans="1:2" x14ac:dyDescent="0.3">
      <c r="A335">
        <v>337</v>
      </c>
      <c r="B335">
        <v>20</v>
      </c>
    </row>
    <row r="336" spans="1:2" x14ac:dyDescent="0.3">
      <c r="A336">
        <v>338</v>
      </c>
      <c r="B336">
        <v>0</v>
      </c>
    </row>
    <row r="337" spans="1:2" x14ac:dyDescent="0.3">
      <c r="A337">
        <v>339</v>
      </c>
      <c r="B337">
        <v>10</v>
      </c>
    </row>
    <row r="338" spans="1:2" x14ac:dyDescent="0.3">
      <c r="A338">
        <v>340</v>
      </c>
      <c r="B338">
        <v>20</v>
      </c>
    </row>
    <row r="339" spans="1:2" x14ac:dyDescent="0.3">
      <c r="A339">
        <v>341</v>
      </c>
      <c r="B339">
        <v>0</v>
      </c>
    </row>
    <row r="340" spans="1:2" x14ac:dyDescent="0.3">
      <c r="A340">
        <v>342</v>
      </c>
      <c r="B340">
        <v>0</v>
      </c>
    </row>
    <row r="341" spans="1:2" x14ac:dyDescent="0.3">
      <c r="A341">
        <v>343</v>
      </c>
      <c r="B341">
        <v>0</v>
      </c>
    </row>
    <row r="342" spans="1:2" x14ac:dyDescent="0.3">
      <c r="A342">
        <v>344</v>
      </c>
      <c r="B342">
        <v>20</v>
      </c>
    </row>
    <row r="343" spans="1:2" x14ac:dyDescent="0.3">
      <c r="A343">
        <v>345</v>
      </c>
      <c r="B343">
        <v>20</v>
      </c>
    </row>
    <row r="344" spans="1:2" x14ac:dyDescent="0.3">
      <c r="A344">
        <v>346</v>
      </c>
      <c r="B344">
        <v>10</v>
      </c>
    </row>
    <row r="345" spans="1:2" x14ac:dyDescent="0.3">
      <c r="A345">
        <v>347</v>
      </c>
      <c r="B345">
        <v>0</v>
      </c>
    </row>
    <row r="346" spans="1:2" x14ac:dyDescent="0.3">
      <c r="A346">
        <v>348</v>
      </c>
      <c r="B346">
        <v>20</v>
      </c>
    </row>
    <row r="347" spans="1:2" x14ac:dyDescent="0.3">
      <c r="A347">
        <v>349</v>
      </c>
      <c r="B347">
        <v>10</v>
      </c>
    </row>
    <row r="348" spans="1:2" x14ac:dyDescent="0.3">
      <c r="A348">
        <v>350</v>
      </c>
      <c r="B348">
        <v>20</v>
      </c>
    </row>
    <row r="349" spans="1:2" x14ac:dyDescent="0.3">
      <c r="A349">
        <v>351</v>
      </c>
      <c r="B349">
        <v>0</v>
      </c>
    </row>
    <row r="350" spans="1:2" x14ac:dyDescent="0.3">
      <c r="A350">
        <v>352</v>
      </c>
      <c r="B350">
        <v>0</v>
      </c>
    </row>
    <row r="351" spans="1:2" x14ac:dyDescent="0.3">
      <c r="A351">
        <v>353</v>
      </c>
      <c r="B351">
        <v>10</v>
      </c>
    </row>
    <row r="352" spans="1:2" x14ac:dyDescent="0.3">
      <c r="A352">
        <v>354</v>
      </c>
      <c r="B352">
        <v>10</v>
      </c>
    </row>
    <row r="353" spans="1:2" x14ac:dyDescent="0.3">
      <c r="A353">
        <v>355</v>
      </c>
      <c r="B353">
        <v>20</v>
      </c>
    </row>
    <row r="354" spans="1:2" x14ac:dyDescent="0.3">
      <c r="A354">
        <v>356</v>
      </c>
      <c r="B354">
        <v>10</v>
      </c>
    </row>
    <row r="355" spans="1:2" x14ac:dyDescent="0.3">
      <c r="A355">
        <v>357</v>
      </c>
      <c r="B355">
        <v>0</v>
      </c>
    </row>
    <row r="356" spans="1:2" x14ac:dyDescent="0.3">
      <c r="A356">
        <v>358</v>
      </c>
      <c r="B356">
        <v>20</v>
      </c>
    </row>
    <row r="357" spans="1:2" x14ac:dyDescent="0.3">
      <c r="A357">
        <v>359</v>
      </c>
      <c r="B357">
        <v>0</v>
      </c>
    </row>
    <row r="358" spans="1:2" x14ac:dyDescent="0.3">
      <c r="A358">
        <v>360</v>
      </c>
      <c r="B358">
        <v>20</v>
      </c>
    </row>
    <row r="359" spans="1:2" x14ac:dyDescent="0.3">
      <c r="A359">
        <v>361</v>
      </c>
      <c r="B359">
        <v>0</v>
      </c>
    </row>
    <row r="360" spans="1:2" x14ac:dyDescent="0.3">
      <c r="A360">
        <v>362</v>
      </c>
      <c r="B360">
        <v>20</v>
      </c>
    </row>
    <row r="361" spans="1:2" x14ac:dyDescent="0.3">
      <c r="A361">
        <v>363</v>
      </c>
      <c r="B361">
        <v>10</v>
      </c>
    </row>
    <row r="362" spans="1:2" x14ac:dyDescent="0.3">
      <c r="A362">
        <v>364</v>
      </c>
      <c r="B362">
        <v>0</v>
      </c>
    </row>
    <row r="363" spans="1:2" x14ac:dyDescent="0.3">
      <c r="A363">
        <v>365</v>
      </c>
      <c r="B363">
        <v>20</v>
      </c>
    </row>
    <row r="364" spans="1:2" x14ac:dyDescent="0.3">
      <c r="A364">
        <v>366</v>
      </c>
      <c r="B364">
        <v>20</v>
      </c>
    </row>
    <row r="365" spans="1:2" x14ac:dyDescent="0.3">
      <c r="A365">
        <v>367</v>
      </c>
      <c r="B365">
        <v>0</v>
      </c>
    </row>
    <row r="366" spans="1:2" x14ac:dyDescent="0.3">
      <c r="A366">
        <v>368</v>
      </c>
      <c r="B366">
        <v>0</v>
      </c>
    </row>
    <row r="367" spans="1:2" x14ac:dyDescent="0.3">
      <c r="A367">
        <v>369</v>
      </c>
      <c r="B367">
        <v>20</v>
      </c>
    </row>
    <row r="368" spans="1:2" x14ac:dyDescent="0.3">
      <c r="A368">
        <v>370</v>
      </c>
      <c r="B368">
        <v>10</v>
      </c>
    </row>
    <row r="369" spans="1:2" x14ac:dyDescent="0.3">
      <c r="A369">
        <v>371</v>
      </c>
      <c r="B369">
        <v>20</v>
      </c>
    </row>
    <row r="370" spans="1:2" x14ac:dyDescent="0.3">
      <c r="A370">
        <v>372</v>
      </c>
      <c r="B370">
        <v>10</v>
      </c>
    </row>
    <row r="371" spans="1:2" x14ac:dyDescent="0.3">
      <c r="A371">
        <v>373</v>
      </c>
      <c r="B371">
        <v>0</v>
      </c>
    </row>
    <row r="372" spans="1:2" x14ac:dyDescent="0.3">
      <c r="A372">
        <v>374</v>
      </c>
      <c r="B372">
        <v>20</v>
      </c>
    </row>
    <row r="373" spans="1:2" x14ac:dyDescent="0.3">
      <c r="A373">
        <v>375</v>
      </c>
      <c r="B373">
        <v>10</v>
      </c>
    </row>
    <row r="374" spans="1:2" x14ac:dyDescent="0.3">
      <c r="A374">
        <v>376</v>
      </c>
      <c r="B374">
        <v>0</v>
      </c>
    </row>
    <row r="375" spans="1:2" x14ac:dyDescent="0.3">
      <c r="A375">
        <v>377</v>
      </c>
      <c r="B375">
        <v>20</v>
      </c>
    </row>
    <row r="376" spans="1:2" x14ac:dyDescent="0.3">
      <c r="A376">
        <v>378</v>
      </c>
      <c r="B376">
        <v>0</v>
      </c>
    </row>
    <row r="377" spans="1:2" x14ac:dyDescent="0.3">
      <c r="A377">
        <v>379</v>
      </c>
      <c r="B377">
        <v>10</v>
      </c>
    </row>
    <row r="378" spans="1:2" x14ac:dyDescent="0.3">
      <c r="A378">
        <v>380</v>
      </c>
      <c r="B378">
        <v>10</v>
      </c>
    </row>
    <row r="379" spans="1:2" x14ac:dyDescent="0.3">
      <c r="A379">
        <v>381</v>
      </c>
      <c r="B379">
        <v>0</v>
      </c>
    </row>
    <row r="380" spans="1:2" x14ac:dyDescent="0.3">
      <c r="A380">
        <v>382</v>
      </c>
      <c r="B380">
        <v>20</v>
      </c>
    </row>
    <row r="381" spans="1:2" x14ac:dyDescent="0.3">
      <c r="A381">
        <v>383</v>
      </c>
      <c r="B381">
        <v>20</v>
      </c>
    </row>
    <row r="382" spans="1:2" x14ac:dyDescent="0.3">
      <c r="A382">
        <v>384</v>
      </c>
      <c r="B382">
        <v>0</v>
      </c>
    </row>
    <row r="383" spans="1:2" x14ac:dyDescent="0.3">
      <c r="A383">
        <v>385</v>
      </c>
      <c r="B383">
        <v>10</v>
      </c>
    </row>
    <row r="384" spans="1:2" x14ac:dyDescent="0.3">
      <c r="A384">
        <v>386</v>
      </c>
      <c r="B384">
        <v>20</v>
      </c>
    </row>
    <row r="385" spans="1:2" x14ac:dyDescent="0.3">
      <c r="A385">
        <v>387</v>
      </c>
      <c r="B385">
        <v>0</v>
      </c>
    </row>
    <row r="386" spans="1:2" x14ac:dyDescent="0.3">
      <c r="A386">
        <v>388</v>
      </c>
      <c r="B386">
        <v>20</v>
      </c>
    </row>
    <row r="387" spans="1:2" x14ac:dyDescent="0.3">
      <c r="A387">
        <v>389</v>
      </c>
      <c r="B387">
        <v>0</v>
      </c>
    </row>
    <row r="388" spans="1:2" x14ac:dyDescent="0.3">
      <c r="A388">
        <v>390</v>
      </c>
      <c r="B388">
        <v>0</v>
      </c>
    </row>
    <row r="389" spans="1:2" x14ac:dyDescent="0.3">
      <c r="A389">
        <v>391</v>
      </c>
      <c r="B389">
        <v>20</v>
      </c>
    </row>
    <row r="390" spans="1:2" x14ac:dyDescent="0.3">
      <c r="A390">
        <v>392</v>
      </c>
      <c r="B390">
        <v>0</v>
      </c>
    </row>
    <row r="391" spans="1:2" x14ac:dyDescent="0.3">
      <c r="A391">
        <v>393</v>
      </c>
      <c r="B391">
        <v>10</v>
      </c>
    </row>
    <row r="392" spans="1:2" x14ac:dyDescent="0.3">
      <c r="A392">
        <v>394</v>
      </c>
      <c r="B392">
        <v>0</v>
      </c>
    </row>
    <row r="393" spans="1:2" x14ac:dyDescent="0.3">
      <c r="A393">
        <v>395</v>
      </c>
      <c r="B393">
        <v>10</v>
      </c>
    </row>
    <row r="394" spans="1:2" x14ac:dyDescent="0.3">
      <c r="A394">
        <v>396</v>
      </c>
      <c r="B394">
        <v>20</v>
      </c>
    </row>
    <row r="395" spans="1:2" x14ac:dyDescent="0.3">
      <c r="A395">
        <v>397</v>
      </c>
      <c r="B395">
        <v>10</v>
      </c>
    </row>
    <row r="396" spans="1:2" x14ac:dyDescent="0.3">
      <c r="A396">
        <v>398</v>
      </c>
      <c r="B396">
        <v>20</v>
      </c>
    </row>
    <row r="397" spans="1:2" x14ac:dyDescent="0.3">
      <c r="A397">
        <v>399</v>
      </c>
      <c r="B397">
        <v>0</v>
      </c>
    </row>
    <row r="398" spans="1:2" x14ac:dyDescent="0.3">
      <c r="A398">
        <v>400</v>
      </c>
      <c r="B398">
        <v>0</v>
      </c>
    </row>
    <row r="399" spans="1:2" x14ac:dyDescent="0.3">
      <c r="A399">
        <v>401</v>
      </c>
      <c r="B399">
        <v>20</v>
      </c>
    </row>
    <row r="400" spans="1:2" x14ac:dyDescent="0.3">
      <c r="A400">
        <v>402</v>
      </c>
      <c r="B400">
        <v>20</v>
      </c>
    </row>
    <row r="401" spans="1:2" x14ac:dyDescent="0.3">
      <c r="A401">
        <v>403</v>
      </c>
      <c r="B401">
        <v>0</v>
      </c>
    </row>
    <row r="402" spans="1:2" x14ac:dyDescent="0.3">
      <c r="A402">
        <v>404</v>
      </c>
      <c r="B402">
        <v>10</v>
      </c>
    </row>
    <row r="403" spans="1:2" x14ac:dyDescent="0.3">
      <c r="A403">
        <v>405</v>
      </c>
      <c r="B403">
        <v>20</v>
      </c>
    </row>
    <row r="404" spans="1:2" x14ac:dyDescent="0.3">
      <c r="A404">
        <v>406</v>
      </c>
      <c r="B404">
        <v>0</v>
      </c>
    </row>
    <row r="405" spans="1:2" x14ac:dyDescent="0.3">
      <c r="A405">
        <v>407</v>
      </c>
      <c r="B405">
        <v>10</v>
      </c>
    </row>
    <row r="406" spans="1:2" x14ac:dyDescent="0.3">
      <c r="A406">
        <v>408</v>
      </c>
      <c r="B406">
        <v>0</v>
      </c>
    </row>
    <row r="407" spans="1:2" x14ac:dyDescent="0.3">
      <c r="A407">
        <v>409</v>
      </c>
      <c r="B407">
        <v>20</v>
      </c>
    </row>
    <row r="408" spans="1:2" x14ac:dyDescent="0.3">
      <c r="A408">
        <v>410</v>
      </c>
      <c r="B408">
        <v>10</v>
      </c>
    </row>
    <row r="409" spans="1:2" x14ac:dyDescent="0.3">
      <c r="A409">
        <v>411</v>
      </c>
      <c r="B409">
        <v>20</v>
      </c>
    </row>
    <row r="410" spans="1:2" x14ac:dyDescent="0.3">
      <c r="A410">
        <v>412</v>
      </c>
      <c r="B410">
        <v>0</v>
      </c>
    </row>
    <row r="411" spans="1:2" x14ac:dyDescent="0.3">
      <c r="A411">
        <v>413</v>
      </c>
      <c r="B411">
        <v>0</v>
      </c>
    </row>
    <row r="412" spans="1:2" x14ac:dyDescent="0.3">
      <c r="A412">
        <v>414</v>
      </c>
      <c r="B412">
        <v>20</v>
      </c>
    </row>
    <row r="413" spans="1:2" x14ac:dyDescent="0.3">
      <c r="A413">
        <v>415</v>
      </c>
      <c r="B413">
        <v>20</v>
      </c>
    </row>
    <row r="414" spans="1:2" x14ac:dyDescent="0.3">
      <c r="A414">
        <v>416</v>
      </c>
      <c r="B414">
        <v>0</v>
      </c>
    </row>
    <row r="415" spans="1:2" x14ac:dyDescent="0.3">
      <c r="A415">
        <v>417</v>
      </c>
      <c r="B415">
        <v>10</v>
      </c>
    </row>
    <row r="416" spans="1:2" x14ac:dyDescent="0.3">
      <c r="A416">
        <v>418</v>
      </c>
      <c r="B416">
        <v>0</v>
      </c>
    </row>
    <row r="417" spans="1:2" x14ac:dyDescent="0.3">
      <c r="A417">
        <v>419</v>
      </c>
      <c r="B417">
        <v>0</v>
      </c>
    </row>
    <row r="418" spans="1:2" x14ac:dyDescent="0.3">
      <c r="A418">
        <v>420</v>
      </c>
      <c r="B418">
        <v>0</v>
      </c>
    </row>
    <row r="419" spans="1:2" x14ac:dyDescent="0.3">
      <c r="A419">
        <v>421</v>
      </c>
      <c r="B419">
        <v>0</v>
      </c>
    </row>
    <row r="420" spans="1:2" x14ac:dyDescent="0.3">
      <c r="A420">
        <v>422</v>
      </c>
      <c r="B420">
        <v>20</v>
      </c>
    </row>
    <row r="421" spans="1:2" x14ac:dyDescent="0.3">
      <c r="A421">
        <v>423</v>
      </c>
      <c r="B421">
        <v>20</v>
      </c>
    </row>
    <row r="422" spans="1:2" x14ac:dyDescent="0.3">
      <c r="A422">
        <v>424</v>
      </c>
      <c r="B422">
        <v>0</v>
      </c>
    </row>
    <row r="423" spans="1:2" x14ac:dyDescent="0.3">
      <c r="A423">
        <v>425</v>
      </c>
      <c r="B423">
        <v>10</v>
      </c>
    </row>
    <row r="424" spans="1:2" x14ac:dyDescent="0.3">
      <c r="A424">
        <v>426</v>
      </c>
      <c r="B424">
        <v>20</v>
      </c>
    </row>
    <row r="425" spans="1:2" x14ac:dyDescent="0.3">
      <c r="A425">
        <v>427</v>
      </c>
      <c r="B425">
        <v>20</v>
      </c>
    </row>
    <row r="426" spans="1:2" x14ac:dyDescent="0.3">
      <c r="A426">
        <v>428</v>
      </c>
      <c r="B426">
        <v>0</v>
      </c>
    </row>
    <row r="427" spans="1:2" x14ac:dyDescent="0.3">
      <c r="A427">
        <v>429</v>
      </c>
      <c r="B427">
        <v>0</v>
      </c>
    </row>
    <row r="428" spans="1:2" x14ac:dyDescent="0.3">
      <c r="A428">
        <v>430</v>
      </c>
      <c r="B428">
        <v>20</v>
      </c>
    </row>
    <row r="429" spans="1:2" x14ac:dyDescent="0.3">
      <c r="A429">
        <v>431</v>
      </c>
      <c r="B429">
        <v>0</v>
      </c>
    </row>
    <row r="430" spans="1:2" x14ac:dyDescent="0.3">
      <c r="A430">
        <v>432</v>
      </c>
      <c r="B430">
        <v>20</v>
      </c>
    </row>
    <row r="431" spans="1:2" x14ac:dyDescent="0.3">
      <c r="A431">
        <v>433</v>
      </c>
      <c r="B431">
        <v>10</v>
      </c>
    </row>
    <row r="432" spans="1:2" x14ac:dyDescent="0.3">
      <c r="A432">
        <v>434</v>
      </c>
      <c r="B432">
        <v>0</v>
      </c>
    </row>
    <row r="433" spans="1:2" x14ac:dyDescent="0.3">
      <c r="A433">
        <v>435</v>
      </c>
      <c r="B433">
        <v>20</v>
      </c>
    </row>
    <row r="434" spans="1:2" x14ac:dyDescent="0.3">
      <c r="A434">
        <v>436</v>
      </c>
      <c r="B434">
        <v>10</v>
      </c>
    </row>
    <row r="435" spans="1:2" x14ac:dyDescent="0.3">
      <c r="A435">
        <v>437</v>
      </c>
      <c r="B435">
        <v>20</v>
      </c>
    </row>
    <row r="436" spans="1:2" x14ac:dyDescent="0.3">
      <c r="A436">
        <v>438</v>
      </c>
      <c r="B436">
        <v>0</v>
      </c>
    </row>
    <row r="437" spans="1:2" x14ac:dyDescent="0.3">
      <c r="A437">
        <v>439</v>
      </c>
      <c r="B437">
        <v>0</v>
      </c>
    </row>
    <row r="438" spans="1:2" x14ac:dyDescent="0.3">
      <c r="A438">
        <v>440</v>
      </c>
      <c r="B438">
        <v>0</v>
      </c>
    </row>
    <row r="439" spans="1:2" x14ac:dyDescent="0.3">
      <c r="A439">
        <v>441</v>
      </c>
      <c r="B439">
        <v>0</v>
      </c>
    </row>
    <row r="440" spans="1:2" x14ac:dyDescent="0.3">
      <c r="A440">
        <v>442</v>
      </c>
      <c r="B440">
        <v>0</v>
      </c>
    </row>
    <row r="441" spans="1:2" x14ac:dyDescent="0.3">
      <c r="A441">
        <v>443</v>
      </c>
      <c r="B441">
        <v>20</v>
      </c>
    </row>
    <row r="442" spans="1:2" x14ac:dyDescent="0.3">
      <c r="A442">
        <v>444</v>
      </c>
      <c r="B442">
        <v>20</v>
      </c>
    </row>
    <row r="443" spans="1:2" x14ac:dyDescent="0.3">
      <c r="A443">
        <v>445</v>
      </c>
      <c r="B443">
        <v>0</v>
      </c>
    </row>
    <row r="444" spans="1:2" x14ac:dyDescent="0.3">
      <c r="A444">
        <v>446</v>
      </c>
      <c r="B444">
        <v>10</v>
      </c>
    </row>
    <row r="445" spans="1:2" x14ac:dyDescent="0.3">
      <c r="A445">
        <v>447</v>
      </c>
      <c r="B445">
        <v>20</v>
      </c>
    </row>
    <row r="446" spans="1:2" x14ac:dyDescent="0.3">
      <c r="A446">
        <v>448</v>
      </c>
      <c r="B446">
        <v>0</v>
      </c>
    </row>
    <row r="447" spans="1:2" x14ac:dyDescent="0.3">
      <c r="A447">
        <v>449</v>
      </c>
      <c r="B447">
        <v>10</v>
      </c>
    </row>
    <row r="448" spans="1:2" x14ac:dyDescent="0.3">
      <c r="A448">
        <v>450</v>
      </c>
      <c r="B448">
        <v>0</v>
      </c>
    </row>
    <row r="449" spans="1:2" x14ac:dyDescent="0.3">
      <c r="A449">
        <v>451</v>
      </c>
      <c r="B449">
        <v>0</v>
      </c>
    </row>
    <row r="450" spans="1:2" x14ac:dyDescent="0.3">
      <c r="A450">
        <v>452</v>
      </c>
      <c r="B450">
        <v>20</v>
      </c>
    </row>
    <row r="451" spans="1:2" x14ac:dyDescent="0.3">
      <c r="A451">
        <v>453</v>
      </c>
      <c r="B451">
        <v>0</v>
      </c>
    </row>
    <row r="452" spans="1:2" x14ac:dyDescent="0.3">
      <c r="A452">
        <v>454</v>
      </c>
      <c r="B452">
        <v>20</v>
      </c>
    </row>
    <row r="453" spans="1:2" x14ac:dyDescent="0.3">
      <c r="A453">
        <v>455</v>
      </c>
      <c r="B453">
        <v>10</v>
      </c>
    </row>
    <row r="454" spans="1:2" x14ac:dyDescent="0.3">
      <c r="A454">
        <v>456</v>
      </c>
      <c r="B454">
        <v>30</v>
      </c>
    </row>
    <row r="455" spans="1:2" x14ac:dyDescent="0.3">
      <c r="A455">
        <v>457</v>
      </c>
      <c r="B455">
        <v>0</v>
      </c>
    </row>
    <row r="456" spans="1:2" x14ac:dyDescent="0.3">
      <c r="A456">
        <v>458</v>
      </c>
      <c r="B456">
        <v>10</v>
      </c>
    </row>
    <row r="457" spans="1:2" x14ac:dyDescent="0.3">
      <c r="A457">
        <v>459</v>
      </c>
      <c r="B457">
        <v>0</v>
      </c>
    </row>
    <row r="458" spans="1:2" x14ac:dyDescent="0.3">
      <c r="A458">
        <v>460</v>
      </c>
      <c r="B458">
        <v>30</v>
      </c>
    </row>
    <row r="459" spans="1:2" x14ac:dyDescent="0.3">
      <c r="A459">
        <v>461</v>
      </c>
      <c r="B459">
        <v>10</v>
      </c>
    </row>
    <row r="460" spans="1:2" x14ac:dyDescent="0.3">
      <c r="A460">
        <v>462</v>
      </c>
      <c r="B460">
        <v>30</v>
      </c>
    </row>
    <row r="461" spans="1:2" x14ac:dyDescent="0.3">
      <c r="A461">
        <v>463</v>
      </c>
      <c r="B461">
        <v>0</v>
      </c>
    </row>
    <row r="462" spans="1:2" x14ac:dyDescent="0.3">
      <c r="A462">
        <v>464</v>
      </c>
      <c r="B462">
        <v>0</v>
      </c>
    </row>
    <row r="463" spans="1:2" x14ac:dyDescent="0.3">
      <c r="A463">
        <v>465</v>
      </c>
      <c r="B463">
        <v>30</v>
      </c>
    </row>
    <row r="464" spans="1:2" x14ac:dyDescent="0.3">
      <c r="A464">
        <v>466</v>
      </c>
      <c r="B464">
        <v>0</v>
      </c>
    </row>
    <row r="465" spans="1:2" x14ac:dyDescent="0.3">
      <c r="A465">
        <v>467</v>
      </c>
      <c r="B465">
        <v>0</v>
      </c>
    </row>
    <row r="466" spans="1:2" x14ac:dyDescent="0.3">
      <c r="A466">
        <v>468</v>
      </c>
      <c r="B466">
        <v>10</v>
      </c>
    </row>
    <row r="467" spans="1:2" x14ac:dyDescent="0.3">
      <c r="A467">
        <v>469</v>
      </c>
      <c r="B467">
        <v>30</v>
      </c>
    </row>
    <row r="468" spans="1:2" x14ac:dyDescent="0.3">
      <c r="A468">
        <v>470</v>
      </c>
      <c r="B468">
        <v>20</v>
      </c>
    </row>
    <row r="469" spans="1:2" x14ac:dyDescent="0.3">
      <c r="A469">
        <v>471</v>
      </c>
      <c r="B469">
        <v>0</v>
      </c>
    </row>
    <row r="470" spans="1:2" x14ac:dyDescent="0.3">
      <c r="A470">
        <v>472</v>
      </c>
      <c r="B470">
        <v>30</v>
      </c>
    </row>
    <row r="471" spans="1:2" x14ac:dyDescent="0.3">
      <c r="A471">
        <v>473</v>
      </c>
      <c r="B471">
        <v>10</v>
      </c>
    </row>
    <row r="472" spans="1:2" x14ac:dyDescent="0.3">
      <c r="A472">
        <v>474</v>
      </c>
      <c r="B472">
        <v>0</v>
      </c>
    </row>
    <row r="473" spans="1:2" x14ac:dyDescent="0.3">
      <c r="A473">
        <v>475</v>
      </c>
      <c r="B473">
        <v>30</v>
      </c>
    </row>
    <row r="474" spans="1:2" x14ac:dyDescent="0.3">
      <c r="A474">
        <v>476</v>
      </c>
      <c r="B474">
        <v>0</v>
      </c>
    </row>
    <row r="475" spans="1:2" x14ac:dyDescent="0.3">
      <c r="A475">
        <v>477</v>
      </c>
      <c r="B475">
        <v>0</v>
      </c>
    </row>
    <row r="476" spans="1:2" x14ac:dyDescent="0.3">
      <c r="A476">
        <v>478</v>
      </c>
      <c r="B476">
        <v>20</v>
      </c>
    </row>
    <row r="477" spans="1:2" x14ac:dyDescent="0.3">
      <c r="A477">
        <v>479</v>
      </c>
      <c r="B477">
        <v>30</v>
      </c>
    </row>
    <row r="478" spans="1:2" x14ac:dyDescent="0.3">
      <c r="A478">
        <v>480</v>
      </c>
      <c r="B478">
        <v>30</v>
      </c>
    </row>
    <row r="479" spans="1:2" x14ac:dyDescent="0.3">
      <c r="A479">
        <v>481</v>
      </c>
      <c r="B479">
        <v>0</v>
      </c>
    </row>
    <row r="480" spans="1:2" x14ac:dyDescent="0.3">
      <c r="A480">
        <v>482</v>
      </c>
      <c r="B480">
        <v>10</v>
      </c>
    </row>
    <row r="481" spans="1:2" x14ac:dyDescent="0.3">
      <c r="A481">
        <v>483</v>
      </c>
      <c r="B481">
        <v>30</v>
      </c>
    </row>
    <row r="482" spans="1:2" x14ac:dyDescent="0.3">
      <c r="A482">
        <v>484</v>
      </c>
      <c r="B482">
        <v>0</v>
      </c>
    </row>
    <row r="483" spans="1:2" x14ac:dyDescent="0.3">
      <c r="A483">
        <v>485</v>
      </c>
      <c r="B483">
        <v>30</v>
      </c>
    </row>
    <row r="484" spans="1:2" x14ac:dyDescent="0.3">
      <c r="A484">
        <v>486</v>
      </c>
      <c r="B484">
        <v>0</v>
      </c>
    </row>
    <row r="485" spans="1:2" x14ac:dyDescent="0.3">
      <c r="A485">
        <v>487</v>
      </c>
      <c r="B485">
        <v>20</v>
      </c>
    </row>
    <row r="486" spans="1:2" x14ac:dyDescent="0.3">
      <c r="A486">
        <v>488</v>
      </c>
      <c r="B486">
        <v>10</v>
      </c>
    </row>
    <row r="487" spans="1:2" x14ac:dyDescent="0.3">
      <c r="A487">
        <v>489</v>
      </c>
      <c r="B487">
        <v>30</v>
      </c>
    </row>
    <row r="488" spans="1:2" x14ac:dyDescent="0.3">
      <c r="A488">
        <v>490</v>
      </c>
      <c r="B488">
        <v>0</v>
      </c>
    </row>
    <row r="489" spans="1:2" x14ac:dyDescent="0.3">
      <c r="A489">
        <v>491</v>
      </c>
      <c r="B489">
        <v>0</v>
      </c>
    </row>
    <row r="490" spans="1:2" x14ac:dyDescent="0.3">
      <c r="A490">
        <v>492</v>
      </c>
      <c r="B490">
        <v>10</v>
      </c>
    </row>
    <row r="491" spans="1:2" x14ac:dyDescent="0.3">
      <c r="A491">
        <v>493</v>
      </c>
      <c r="B491">
        <v>0</v>
      </c>
    </row>
    <row r="492" spans="1:2" x14ac:dyDescent="0.3">
      <c r="A492">
        <v>494</v>
      </c>
      <c r="B492">
        <v>30</v>
      </c>
    </row>
    <row r="493" spans="1:2" x14ac:dyDescent="0.3">
      <c r="A493">
        <v>495</v>
      </c>
      <c r="B493">
        <v>20</v>
      </c>
    </row>
    <row r="494" spans="1:2" x14ac:dyDescent="0.3">
      <c r="A494">
        <v>496</v>
      </c>
      <c r="B494">
        <v>30</v>
      </c>
    </row>
    <row r="495" spans="1:2" x14ac:dyDescent="0.3">
      <c r="A495">
        <v>497</v>
      </c>
      <c r="B495">
        <v>0</v>
      </c>
    </row>
    <row r="496" spans="1:2" x14ac:dyDescent="0.3">
      <c r="A496">
        <v>498</v>
      </c>
      <c r="B496">
        <v>0</v>
      </c>
    </row>
    <row r="497" spans="1:2" x14ac:dyDescent="0.3">
      <c r="A497">
        <v>499</v>
      </c>
      <c r="B497">
        <v>30</v>
      </c>
    </row>
    <row r="498" spans="1:2" x14ac:dyDescent="0.3">
      <c r="A498">
        <v>500</v>
      </c>
      <c r="B498">
        <v>10</v>
      </c>
    </row>
    <row r="499" spans="1:2" x14ac:dyDescent="0.3">
      <c r="A499">
        <v>501</v>
      </c>
      <c r="B499">
        <v>10</v>
      </c>
    </row>
    <row r="500" spans="1:2" x14ac:dyDescent="0.3">
      <c r="A500">
        <v>502</v>
      </c>
      <c r="B500">
        <v>0</v>
      </c>
    </row>
    <row r="501" spans="1:2" x14ac:dyDescent="0.3">
      <c r="A501">
        <v>503</v>
      </c>
      <c r="B501">
        <v>30</v>
      </c>
    </row>
    <row r="502" spans="1:2" x14ac:dyDescent="0.3">
      <c r="A502">
        <v>504</v>
      </c>
      <c r="B502">
        <v>30</v>
      </c>
    </row>
    <row r="503" spans="1:2" x14ac:dyDescent="0.3">
      <c r="A503">
        <v>505</v>
      </c>
      <c r="B503">
        <v>0</v>
      </c>
    </row>
    <row r="504" spans="1:2" x14ac:dyDescent="0.3">
      <c r="A504">
        <v>506</v>
      </c>
      <c r="B504">
        <v>10</v>
      </c>
    </row>
    <row r="505" spans="1:2" x14ac:dyDescent="0.3">
      <c r="A505">
        <v>507</v>
      </c>
      <c r="B505">
        <v>10</v>
      </c>
    </row>
    <row r="506" spans="1:2" x14ac:dyDescent="0.3">
      <c r="A506">
        <v>508</v>
      </c>
      <c r="B506">
        <v>0</v>
      </c>
    </row>
    <row r="507" spans="1:2" x14ac:dyDescent="0.3">
      <c r="A507">
        <v>509</v>
      </c>
      <c r="B507">
        <v>30</v>
      </c>
    </row>
    <row r="508" spans="1:2" x14ac:dyDescent="0.3">
      <c r="A508">
        <v>510</v>
      </c>
      <c r="B508">
        <v>0</v>
      </c>
    </row>
    <row r="509" spans="1:2" x14ac:dyDescent="0.3">
      <c r="A509">
        <v>511</v>
      </c>
      <c r="B509">
        <v>30</v>
      </c>
    </row>
    <row r="510" spans="1:2" x14ac:dyDescent="0.3">
      <c r="A510">
        <v>512</v>
      </c>
      <c r="B510">
        <v>10</v>
      </c>
    </row>
    <row r="511" spans="1:2" x14ac:dyDescent="0.3">
      <c r="A511">
        <v>513</v>
      </c>
      <c r="B511">
        <v>0</v>
      </c>
    </row>
    <row r="512" spans="1:2" x14ac:dyDescent="0.3">
      <c r="A512">
        <v>514</v>
      </c>
      <c r="B512">
        <v>30</v>
      </c>
    </row>
    <row r="513" spans="1:2" x14ac:dyDescent="0.3">
      <c r="A513">
        <v>515</v>
      </c>
      <c r="B513">
        <v>0</v>
      </c>
    </row>
    <row r="514" spans="1:2" x14ac:dyDescent="0.3">
      <c r="A514">
        <v>516</v>
      </c>
      <c r="B514">
        <v>30</v>
      </c>
    </row>
    <row r="515" spans="1:2" x14ac:dyDescent="0.3">
      <c r="A515">
        <v>517</v>
      </c>
      <c r="B515">
        <v>0</v>
      </c>
    </row>
    <row r="516" spans="1:2" x14ac:dyDescent="0.3">
      <c r="A516">
        <v>518</v>
      </c>
      <c r="B516">
        <v>10</v>
      </c>
    </row>
    <row r="517" spans="1:2" x14ac:dyDescent="0.3">
      <c r="A517">
        <v>519</v>
      </c>
      <c r="B517">
        <v>0</v>
      </c>
    </row>
    <row r="518" spans="1:2" x14ac:dyDescent="0.3">
      <c r="A518">
        <v>520</v>
      </c>
      <c r="B518">
        <v>30</v>
      </c>
    </row>
    <row r="519" spans="1:2" x14ac:dyDescent="0.3">
      <c r="A519">
        <v>521</v>
      </c>
      <c r="B519">
        <v>10</v>
      </c>
    </row>
    <row r="520" spans="1:2" x14ac:dyDescent="0.3">
      <c r="A520">
        <v>522</v>
      </c>
      <c r="B520">
        <v>30</v>
      </c>
    </row>
    <row r="521" spans="1:2" x14ac:dyDescent="0.3">
      <c r="A521">
        <v>523</v>
      </c>
      <c r="B521">
        <v>0</v>
      </c>
    </row>
    <row r="522" spans="1:2" x14ac:dyDescent="0.3">
      <c r="A522">
        <v>524</v>
      </c>
      <c r="B522">
        <v>30</v>
      </c>
    </row>
    <row r="523" spans="1:2" x14ac:dyDescent="0.3">
      <c r="A523">
        <v>525</v>
      </c>
      <c r="B523">
        <v>0</v>
      </c>
    </row>
    <row r="524" spans="1:2" x14ac:dyDescent="0.3">
      <c r="A524">
        <v>526</v>
      </c>
      <c r="B524">
        <v>0</v>
      </c>
    </row>
    <row r="525" spans="1:2" x14ac:dyDescent="0.3">
      <c r="A525">
        <v>527</v>
      </c>
      <c r="B525">
        <v>30</v>
      </c>
    </row>
    <row r="526" spans="1:2" x14ac:dyDescent="0.3">
      <c r="A526">
        <v>528</v>
      </c>
      <c r="B526">
        <v>10</v>
      </c>
    </row>
    <row r="527" spans="1:2" x14ac:dyDescent="0.3">
      <c r="A527">
        <v>529</v>
      </c>
      <c r="B527">
        <v>0</v>
      </c>
    </row>
    <row r="528" spans="1:2" x14ac:dyDescent="0.3">
      <c r="A528">
        <v>530</v>
      </c>
      <c r="B528">
        <v>0</v>
      </c>
    </row>
    <row r="529" spans="1:2" x14ac:dyDescent="0.3">
      <c r="A529">
        <v>531</v>
      </c>
      <c r="B529">
        <v>0</v>
      </c>
    </row>
    <row r="530" spans="1:2" x14ac:dyDescent="0.3">
      <c r="A530">
        <v>532</v>
      </c>
      <c r="B530">
        <v>20</v>
      </c>
    </row>
    <row r="531" spans="1:2" x14ac:dyDescent="0.3">
      <c r="A531">
        <v>533</v>
      </c>
      <c r="B531">
        <v>30</v>
      </c>
    </row>
    <row r="532" spans="1:2" x14ac:dyDescent="0.3">
      <c r="A532">
        <v>534</v>
      </c>
      <c r="B532">
        <v>0</v>
      </c>
    </row>
    <row r="533" spans="1:2" x14ac:dyDescent="0.3">
      <c r="A533">
        <v>535</v>
      </c>
      <c r="B533">
        <v>10</v>
      </c>
    </row>
    <row r="534" spans="1:2" x14ac:dyDescent="0.3">
      <c r="A534">
        <v>536</v>
      </c>
      <c r="B534">
        <v>10</v>
      </c>
    </row>
    <row r="535" spans="1:2" x14ac:dyDescent="0.3">
      <c r="A535">
        <v>537</v>
      </c>
      <c r="B535">
        <v>30</v>
      </c>
    </row>
    <row r="536" spans="1:2" x14ac:dyDescent="0.3">
      <c r="A536">
        <v>538</v>
      </c>
      <c r="B536">
        <v>0</v>
      </c>
    </row>
    <row r="537" spans="1:2" x14ac:dyDescent="0.3">
      <c r="A537">
        <v>539</v>
      </c>
      <c r="B537">
        <v>0</v>
      </c>
    </row>
    <row r="538" spans="1:2" x14ac:dyDescent="0.3">
      <c r="A538">
        <v>540</v>
      </c>
      <c r="B538">
        <v>10</v>
      </c>
    </row>
    <row r="539" spans="1:2" x14ac:dyDescent="0.3">
      <c r="A539">
        <v>541</v>
      </c>
      <c r="B539">
        <v>10</v>
      </c>
    </row>
    <row r="540" spans="1:2" x14ac:dyDescent="0.3">
      <c r="A540">
        <v>542</v>
      </c>
      <c r="B540">
        <v>0</v>
      </c>
    </row>
    <row r="541" spans="1:2" x14ac:dyDescent="0.3">
      <c r="A541">
        <v>543</v>
      </c>
      <c r="B541">
        <v>30</v>
      </c>
    </row>
    <row r="542" spans="1:2" x14ac:dyDescent="0.3">
      <c r="A542">
        <v>544</v>
      </c>
      <c r="B542">
        <v>30</v>
      </c>
    </row>
    <row r="543" spans="1:2" x14ac:dyDescent="0.3">
      <c r="A543">
        <v>545</v>
      </c>
      <c r="B543">
        <v>0</v>
      </c>
    </row>
    <row r="544" spans="1:2" x14ac:dyDescent="0.3">
      <c r="A544">
        <v>546</v>
      </c>
      <c r="B544">
        <v>20</v>
      </c>
    </row>
    <row r="545" spans="1:2" x14ac:dyDescent="0.3">
      <c r="A545">
        <v>547</v>
      </c>
      <c r="B545">
        <v>10</v>
      </c>
    </row>
    <row r="546" spans="1:2" x14ac:dyDescent="0.3">
      <c r="A546">
        <v>548</v>
      </c>
      <c r="B546">
        <v>0</v>
      </c>
    </row>
    <row r="547" spans="1:2" x14ac:dyDescent="0.3">
      <c r="A547">
        <v>549</v>
      </c>
      <c r="B547">
        <v>0</v>
      </c>
    </row>
    <row r="548" spans="1:2" x14ac:dyDescent="0.3">
      <c r="A548">
        <v>550</v>
      </c>
      <c r="B548">
        <v>0</v>
      </c>
    </row>
    <row r="549" spans="1:2" x14ac:dyDescent="0.3">
      <c r="A549">
        <v>551</v>
      </c>
      <c r="B549">
        <v>10</v>
      </c>
    </row>
    <row r="550" spans="1:2" x14ac:dyDescent="0.3">
      <c r="A550">
        <v>552</v>
      </c>
      <c r="B550">
        <v>30</v>
      </c>
    </row>
    <row r="551" spans="1:2" x14ac:dyDescent="0.3">
      <c r="A551">
        <v>553</v>
      </c>
      <c r="B551">
        <v>10</v>
      </c>
    </row>
    <row r="552" spans="1:2" x14ac:dyDescent="0.3">
      <c r="A552">
        <v>554</v>
      </c>
      <c r="B552">
        <v>30</v>
      </c>
    </row>
    <row r="553" spans="1:2" x14ac:dyDescent="0.3">
      <c r="A553">
        <v>555</v>
      </c>
      <c r="B553">
        <v>0</v>
      </c>
    </row>
    <row r="554" spans="1:2" x14ac:dyDescent="0.3">
      <c r="A554">
        <v>556</v>
      </c>
      <c r="B554">
        <v>30</v>
      </c>
    </row>
    <row r="555" spans="1:2" x14ac:dyDescent="0.3">
      <c r="A555">
        <v>557</v>
      </c>
      <c r="B555">
        <v>0</v>
      </c>
    </row>
    <row r="556" spans="1:2" x14ac:dyDescent="0.3">
      <c r="A556">
        <v>558</v>
      </c>
      <c r="B556">
        <v>0</v>
      </c>
    </row>
    <row r="557" spans="1:2" x14ac:dyDescent="0.3">
      <c r="A557">
        <v>559</v>
      </c>
      <c r="B557">
        <v>10</v>
      </c>
    </row>
    <row r="558" spans="1:2" x14ac:dyDescent="0.3">
      <c r="A558">
        <v>560</v>
      </c>
      <c r="B558">
        <v>30</v>
      </c>
    </row>
    <row r="559" spans="1:2" x14ac:dyDescent="0.3">
      <c r="A559">
        <v>561</v>
      </c>
      <c r="B559">
        <v>0</v>
      </c>
    </row>
    <row r="560" spans="1:2" x14ac:dyDescent="0.3">
      <c r="A560">
        <v>562</v>
      </c>
      <c r="B560">
        <v>0</v>
      </c>
    </row>
    <row r="561" spans="1:2" x14ac:dyDescent="0.3">
      <c r="A561">
        <v>563</v>
      </c>
      <c r="B561">
        <v>0</v>
      </c>
    </row>
    <row r="562" spans="1:2" x14ac:dyDescent="0.3">
      <c r="A562">
        <v>564</v>
      </c>
      <c r="B562">
        <v>0</v>
      </c>
    </row>
    <row r="563" spans="1:2" x14ac:dyDescent="0.3">
      <c r="A563">
        <v>565</v>
      </c>
      <c r="B563">
        <v>10</v>
      </c>
    </row>
    <row r="564" spans="1:2" x14ac:dyDescent="0.3">
      <c r="A564">
        <v>566</v>
      </c>
      <c r="B564">
        <v>30</v>
      </c>
    </row>
    <row r="565" spans="1:2" x14ac:dyDescent="0.3">
      <c r="A565">
        <v>567</v>
      </c>
      <c r="B565">
        <v>0</v>
      </c>
    </row>
    <row r="566" spans="1:2" x14ac:dyDescent="0.3">
      <c r="A566">
        <v>568</v>
      </c>
      <c r="B566">
        <v>10</v>
      </c>
    </row>
    <row r="567" spans="1:2" x14ac:dyDescent="0.3">
      <c r="A567">
        <v>569</v>
      </c>
      <c r="B567">
        <v>0</v>
      </c>
    </row>
    <row r="568" spans="1:2" x14ac:dyDescent="0.3">
      <c r="A568">
        <v>570</v>
      </c>
      <c r="B568">
        <v>30</v>
      </c>
    </row>
    <row r="569" spans="1:2" x14ac:dyDescent="0.3">
      <c r="A569">
        <v>571</v>
      </c>
      <c r="B569">
        <v>10</v>
      </c>
    </row>
    <row r="570" spans="1:2" x14ac:dyDescent="0.3">
      <c r="A570">
        <v>572</v>
      </c>
      <c r="B570">
        <v>0</v>
      </c>
    </row>
    <row r="571" spans="1:2" x14ac:dyDescent="0.3">
      <c r="A571">
        <v>573</v>
      </c>
      <c r="B571">
        <v>30</v>
      </c>
    </row>
    <row r="572" spans="1:2" x14ac:dyDescent="0.3">
      <c r="A572">
        <v>574</v>
      </c>
      <c r="B572">
        <v>0</v>
      </c>
    </row>
    <row r="573" spans="1:2" x14ac:dyDescent="0.3">
      <c r="A573">
        <v>575</v>
      </c>
      <c r="B573">
        <v>30</v>
      </c>
    </row>
    <row r="574" spans="1:2" x14ac:dyDescent="0.3">
      <c r="A574">
        <v>576</v>
      </c>
      <c r="B574">
        <v>10</v>
      </c>
    </row>
    <row r="575" spans="1:2" x14ac:dyDescent="0.3">
      <c r="A575">
        <v>577</v>
      </c>
      <c r="B575">
        <v>0</v>
      </c>
    </row>
    <row r="576" spans="1:2" x14ac:dyDescent="0.3">
      <c r="A576">
        <v>578</v>
      </c>
      <c r="B576">
        <v>0</v>
      </c>
    </row>
    <row r="577" spans="1:2" x14ac:dyDescent="0.3">
      <c r="A577">
        <v>579</v>
      </c>
      <c r="B577">
        <v>10</v>
      </c>
    </row>
    <row r="578" spans="1:2" x14ac:dyDescent="0.3">
      <c r="A578">
        <v>580</v>
      </c>
      <c r="B578">
        <v>30</v>
      </c>
    </row>
    <row r="579" spans="1:2" x14ac:dyDescent="0.3">
      <c r="A579">
        <v>581</v>
      </c>
      <c r="B579">
        <v>10</v>
      </c>
    </row>
    <row r="580" spans="1:2" x14ac:dyDescent="0.3">
      <c r="A580">
        <v>582</v>
      </c>
      <c r="B580">
        <v>0</v>
      </c>
    </row>
    <row r="581" spans="1:2" x14ac:dyDescent="0.3">
      <c r="A581">
        <v>583</v>
      </c>
      <c r="B581">
        <v>0</v>
      </c>
    </row>
    <row r="582" spans="1:2" x14ac:dyDescent="0.3">
      <c r="A582">
        <v>584</v>
      </c>
      <c r="B582">
        <v>0</v>
      </c>
    </row>
    <row r="583" spans="1:2" x14ac:dyDescent="0.3">
      <c r="A583">
        <v>585</v>
      </c>
      <c r="B583">
        <v>30</v>
      </c>
    </row>
    <row r="584" spans="1:2" x14ac:dyDescent="0.3">
      <c r="A584">
        <v>586</v>
      </c>
      <c r="B584">
        <v>0</v>
      </c>
    </row>
    <row r="585" spans="1:2" x14ac:dyDescent="0.3">
      <c r="A585">
        <v>587</v>
      </c>
      <c r="B585">
        <v>30</v>
      </c>
    </row>
    <row r="586" spans="1:2" x14ac:dyDescent="0.3">
      <c r="A586">
        <v>588</v>
      </c>
      <c r="B586">
        <v>0</v>
      </c>
    </row>
    <row r="587" spans="1:2" x14ac:dyDescent="0.3">
      <c r="A587">
        <v>589</v>
      </c>
      <c r="B587">
        <v>10</v>
      </c>
    </row>
    <row r="588" spans="1:2" x14ac:dyDescent="0.3">
      <c r="A588">
        <v>590</v>
      </c>
      <c r="B588">
        <v>0</v>
      </c>
    </row>
    <row r="589" spans="1:2" x14ac:dyDescent="0.3">
      <c r="A589">
        <v>591</v>
      </c>
      <c r="B589">
        <v>10</v>
      </c>
    </row>
    <row r="590" spans="1:2" x14ac:dyDescent="0.3">
      <c r="A590">
        <v>592</v>
      </c>
      <c r="B590">
        <v>20</v>
      </c>
    </row>
    <row r="591" spans="1:2" x14ac:dyDescent="0.3">
      <c r="A591">
        <v>593</v>
      </c>
      <c r="B591">
        <v>30</v>
      </c>
    </row>
    <row r="592" spans="1:2" x14ac:dyDescent="0.3">
      <c r="A592">
        <v>594</v>
      </c>
      <c r="B592">
        <v>30</v>
      </c>
    </row>
    <row r="593" spans="1:2" x14ac:dyDescent="0.3">
      <c r="A593">
        <v>595</v>
      </c>
      <c r="B593">
        <v>20</v>
      </c>
    </row>
    <row r="594" spans="1:2" x14ac:dyDescent="0.3">
      <c r="A594">
        <v>596</v>
      </c>
      <c r="B594">
        <v>0</v>
      </c>
    </row>
    <row r="595" spans="1:2" x14ac:dyDescent="0.3">
      <c r="A595">
        <v>597</v>
      </c>
      <c r="B595">
        <v>0</v>
      </c>
    </row>
    <row r="596" spans="1:2" x14ac:dyDescent="0.3">
      <c r="A596">
        <v>598</v>
      </c>
      <c r="B596">
        <v>30</v>
      </c>
    </row>
    <row r="597" spans="1:2" x14ac:dyDescent="0.3">
      <c r="A597">
        <v>599</v>
      </c>
      <c r="B597">
        <v>0</v>
      </c>
    </row>
    <row r="598" spans="1:2" x14ac:dyDescent="0.3">
      <c r="A598">
        <v>600</v>
      </c>
      <c r="B598">
        <v>0</v>
      </c>
    </row>
    <row r="599" spans="1:2" x14ac:dyDescent="0.3">
      <c r="A599">
        <v>601</v>
      </c>
      <c r="B599">
        <v>30</v>
      </c>
    </row>
    <row r="600" spans="1:2" x14ac:dyDescent="0.3">
      <c r="A600">
        <v>602</v>
      </c>
      <c r="B600">
        <v>20</v>
      </c>
    </row>
    <row r="601" spans="1:2" x14ac:dyDescent="0.3">
      <c r="A601">
        <v>603</v>
      </c>
      <c r="B601">
        <v>10</v>
      </c>
    </row>
    <row r="602" spans="1:2" x14ac:dyDescent="0.3">
      <c r="A602">
        <v>604</v>
      </c>
      <c r="B602">
        <v>30</v>
      </c>
    </row>
    <row r="603" spans="1:2" x14ac:dyDescent="0.3">
      <c r="A603">
        <v>605</v>
      </c>
      <c r="B603">
        <v>0</v>
      </c>
    </row>
    <row r="604" spans="1:2" x14ac:dyDescent="0.3">
      <c r="A604">
        <v>606</v>
      </c>
      <c r="B604">
        <v>10</v>
      </c>
    </row>
    <row r="605" spans="1:2" x14ac:dyDescent="0.3">
      <c r="A605">
        <v>607</v>
      </c>
      <c r="B605">
        <v>30</v>
      </c>
    </row>
    <row r="606" spans="1:2" x14ac:dyDescent="0.3">
      <c r="A606">
        <v>608</v>
      </c>
      <c r="B606">
        <v>30</v>
      </c>
    </row>
    <row r="607" spans="1:2" x14ac:dyDescent="0.3">
      <c r="A607">
        <v>609</v>
      </c>
      <c r="B607">
        <v>0</v>
      </c>
    </row>
    <row r="608" spans="1:2" x14ac:dyDescent="0.3">
      <c r="A608">
        <v>610</v>
      </c>
      <c r="B608">
        <v>10</v>
      </c>
    </row>
    <row r="609" spans="1:2" x14ac:dyDescent="0.3">
      <c r="A609">
        <v>611</v>
      </c>
      <c r="B609">
        <v>30</v>
      </c>
    </row>
    <row r="610" spans="1:2" x14ac:dyDescent="0.3">
      <c r="A610">
        <v>612</v>
      </c>
      <c r="B610">
        <v>0</v>
      </c>
    </row>
    <row r="611" spans="1:2" x14ac:dyDescent="0.3">
      <c r="A611">
        <v>613</v>
      </c>
      <c r="B611">
        <v>20</v>
      </c>
    </row>
    <row r="612" spans="1:2" x14ac:dyDescent="0.3">
      <c r="A612">
        <v>614</v>
      </c>
      <c r="B612">
        <v>30</v>
      </c>
    </row>
    <row r="613" spans="1:2" x14ac:dyDescent="0.3">
      <c r="A613">
        <v>615</v>
      </c>
      <c r="B613">
        <v>20</v>
      </c>
    </row>
    <row r="614" spans="1:2" x14ac:dyDescent="0.3">
      <c r="A614">
        <v>616</v>
      </c>
      <c r="B614">
        <v>0</v>
      </c>
    </row>
    <row r="615" spans="1:2" x14ac:dyDescent="0.3">
      <c r="A615">
        <v>617</v>
      </c>
      <c r="B615">
        <v>10</v>
      </c>
    </row>
    <row r="616" spans="1:2" x14ac:dyDescent="0.3">
      <c r="A616">
        <v>618</v>
      </c>
      <c r="B616">
        <v>10</v>
      </c>
    </row>
    <row r="617" spans="1:2" x14ac:dyDescent="0.3">
      <c r="A617">
        <v>619</v>
      </c>
      <c r="B617">
        <v>0</v>
      </c>
    </row>
    <row r="618" spans="1:2" x14ac:dyDescent="0.3">
      <c r="A618">
        <v>620</v>
      </c>
      <c r="B618">
        <v>30</v>
      </c>
    </row>
    <row r="619" spans="1:2" x14ac:dyDescent="0.3">
      <c r="A619">
        <v>621</v>
      </c>
      <c r="B619">
        <v>0</v>
      </c>
    </row>
    <row r="620" spans="1:2" x14ac:dyDescent="0.3">
      <c r="A620">
        <v>622</v>
      </c>
      <c r="B620">
        <v>30</v>
      </c>
    </row>
    <row r="621" spans="1:2" x14ac:dyDescent="0.3">
      <c r="A621">
        <v>623</v>
      </c>
      <c r="B621">
        <v>0</v>
      </c>
    </row>
    <row r="622" spans="1:2" x14ac:dyDescent="0.3">
      <c r="A622">
        <v>624</v>
      </c>
      <c r="B622">
        <v>30</v>
      </c>
    </row>
    <row r="623" spans="1:2" x14ac:dyDescent="0.3">
      <c r="A623">
        <v>625</v>
      </c>
      <c r="B623">
        <v>0</v>
      </c>
    </row>
    <row r="624" spans="1:2" x14ac:dyDescent="0.3">
      <c r="A624">
        <v>626</v>
      </c>
      <c r="B624">
        <v>0</v>
      </c>
    </row>
    <row r="625" spans="1:2" x14ac:dyDescent="0.3">
      <c r="A625">
        <v>627</v>
      </c>
      <c r="B625">
        <v>0</v>
      </c>
    </row>
    <row r="626" spans="1:2" x14ac:dyDescent="0.3">
      <c r="A626">
        <v>628</v>
      </c>
      <c r="B626">
        <v>10</v>
      </c>
    </row>
    <row r="627" spans="1:2" x14ac:dyDescent="0.3">
      <c r="A627">
        <v>629</v>
      </c>
      <c r="B627">
        <v>30</v>
      </c>
    </row>
    <row r="628" spans="1:2" x14ac:dyDescent="0.3">
      <c r="A628">
        <v>630</v>
      </c>
      <c r="B628">
        <v>0</v>
      </c>
    </row>
    <row r="629" spans="1:2" x14ac:dyDescent="0.3">
      <c r="A629">
        <v>631</v>
      </c>
      <c r="B629">
        <v>30</v>
      </c>
    </row>
    <row r="630" spans="1:2" x14ac:dyDescent="0.3">
      <c r="A630">
        <v>632</v>
      </c>
      <c r="B630">
        <v>0</v>
      </c>
    </row>
    <row r="631" spans="1:2" x14ac:dyDescent="0.3">
      <c r="A631">
        <v>633</v>
      </c>
      <c r="B631">
        <v>30</v>
      </c>
    </row>
    <row r="632" spans="1:2" x14ac:dyDescent="0.3">
      <c r="A632">
        <v>634</v>
      </c>
      <c r="B632">
        <v>10</v>
      </c>
    </row>
    <row r="633" spans="1:2" x14ac:dyDescent="0.3">
      <c r="A633">
        <v>635</v>
      </c>
      <c r="B633">
        <v>0</v>
      </c>
    </row>
    <row r="634" spans="1:2" x14ac:dyDescent="0.3">
      <c r="A634">
        <v>636</v>
      </c>
      <c r="B634">
        <v>30</v>
      </c>
    </row>
    <row r="635" spans="1:2" x14ac:dyDescent="0.3">
      <c r="A635">
        <v>637</v>
      </c>
      <c r="B635">
        <v>10</v>
      </c>
    </row>
    <row r="636" spans="1:2" x14ac:dyDescent="0.3">
      <c r="A636">
        <v>638</v>
      </c>
      <c r="B636">
        <v>0</v>
      </c>
    </row>
    <row r="637" spans="1:2" x14ac:dyDescent="0.3">
      <c r="A637">
        <v>639</v>
      </c>
      <c r="B637">
        <v>10</v>
      </c>
    </row>
    <row r="638" spans="1:2" x14ac:dyDescent="0.3">
      <c r="A638">
        <v>640</v>
      </c>
      <c r="B638">
        <v>20</v>
      </c>
    </row>
    <row r="639" spans="1:2" x14ac:dyDescent="0.3">
      <c r="A639">
        <v>641</v>
      </c>
      <c r="B639">
        <v>30</v>
      </c>
    </row>
    <row r="640" spans="1:2" x14ac:dyDescent="0.3">
      <c r="A640">
        <v>642</v>
      </c>
      <c r="B640">
        <v>10</v>
      </c>
    </row>
    <row r="641" spans="1:2" x14ac:dyDescent="0.3">
      <c r="A641">
        <v>643</v>
      </c>
      <c r="B641">
        <v>0</v>
      </c>
    </row>
    <row r="642" spans="1:2" x14ac:dyDescent="0.3">
      <c r="A642">
        <v>644</v>
      </c>
      <c r="B642">
        <v>0</v>
      </c>
    </row>
    <row r="643" spans="1:2" x14ac:dyDescent="0.3">
      <c r="A643">
        <v>645</v>
      </c>
      <c r="B643">
        <v>20</v>
      </c>
    </row>
    <row r="644" spans="1:2" x14ac:dyDescent="0.3">
      <c r="A644">
        <v>646</v>
      </c>
      <c r="B644">
        <v>10</v>
      </c>
    </row>
    <row r="645" spans="1:2" x14ac:dyDescent="0.3">
      <c r="A645">
        <v>647</v>
      </c>
      <c r="B645">
        <v>30</v>
      </c>
    </row>
    <row r="646" spans="1:2" x14ac:dyDescent="0.3">
      <c r="A646">
        <v>648</v>
      </c>
      <c r="B646">
        <v>0</v>
      </c>
    </row>
    <row r="647" spans="1:2" x14ac:dyDescent="0.3">
      <c r="A647">
        <v>649</v>
      </c>
      <c r="B647">
        <v>30</v>
      </c>
    </row>
    <row r="648" spans="1:2" x14ac:dyDescent="0.3">
      <c r="A648">
        <v>650</v>
      </c>
      <c r="B648">
        <v>30</v>
      </c>
    </row>
    <row r="649" spans="1:2" x14ac:dyDescent="0.3">
      <c r="A649">
        <v>651</v>
      </c>
      <c r="B649">
        <v>0</v>
      </c>
    </row>
    <row r="650" spans="1:2" x14ac:dyDescent="0.3">
      <c r="A650">
        <v>652</v>
      </c>
      <c r="B650">
        <v>0</v>
      </c>
    </row>
    <row r="651" spans="1:2" x14ac:dyDescent="0.3">
      <c r="A651">
        <v>653</v>
      </c>
      <c r="B651">
        <v>20</v>
      </c>
    </row>
    <row r="652" spans="1:2" x14ac:dyDescent="0.3">
      <c r="A652">
        <v>654</v>
      </c>
      <c r="B652">
        <v>30</v>
      </c>
    </row>
    <row r="653" spans="1:2" x14ac:dyDescent="0.3">
      <c r="A653">
        <v>655</v>
      </c>
      <c r="B653">
        <v>20</v>
      </c>
    </row>
    <row r="654" spans="1:2" x14ac:dyDescent="0.3">
      <c r="A654">
        <v>656</v>
      </c>
      <c r="B654">
        <v>0</v>
      </c>
    </row>
    <row r="655" spans="1:2" x14ac:dyDescent="0.3">
      <c r="A655">
        <v>657</v>
      </c>
      <c r="B655">
        <v>0</v>
      </c>
    </row>
    <row r="656" spans="1:2" x14ac:dyDescent="0.3">
      <c r="A656">
        <v>658</v>
      </c>
      <c r="B656">
        <v>30</v>
      </c>
    </row>
    <row r="657" spans="1:2" x14ac:dyDescent="0.3">
      <c r="A657">
        <v>659</v>
      </c>
      <c r="B657">
        <v>20</v>
      </c>
    </row>
    <row r="658" spans="1:2" x14ac:dyDescent="0.3">
      <c r="A658">
        <v>660</v>
      </c>
      <c r="B658">
        <v>0</v>
      </c>
    </row>
    <row r="659" spans="1:2" x14ac:dyDescent="0.3">
      <c r="A659">
        <v>661</v>
      </c>
      <c r="B659">
        <v>30</v>
      </c>
    </row>
    <row r="660" spans="1:2" x14ac:dyDescent="0.3">
      <c r="A660">
        <v>662</v>
      </c>
      <c r="B660">
        <v>0</v>
      </c>
    </row>
    <row r="661" spans="1:2" x14ac:dyDescent="0.3">
      <c r="A661">
        <v>663</v>
      </c>
      <c r="B661">
        <v>30</v>
      </c>
    </row>
    <row r="662" spans="1:2" x14ac:dyDescent="0.3">
      <c r="A662">
        <v>664</v>
      </c>
      <c r="B662">
        <v>0</v>
      </c>
    </row>
    <row r="663" spans="1:2" x14ac:dyDescent="0.3">
      <c r="A663">
        <v>665</v>
      </c>
      <c r="B663">
        <v>20</v>
      </c>
    </row>
    <row r="664" spans="1:2" x14ac:dyDescent="0.3">
      <c r="A664">
        <v>666</v>
      </c>
      <c r="B664">
        <v>20</v>
      </c>
    </row>
    <row r="665" spans="1:2" x14ac:dyDescent="0.3">
      <c r="A665">
        <v>667</v>
      </c>
      <c r="B665">
        <v>0</v>
      </c>
    </row>
    <row r="666" spans="1:2" x14ac:dyDescent="0.3">
      <c r="A666">
        <v>668</v>
      </c>
      <c r="B666">
        <v>20</v>
      </c>
    </row>
    <row r="667" spans="1:2" x14ac:dyDescent="0.3">
      <c r="A667">
        <v>669</v>
      </c>
      <c r="B667">
        <v>0</v>
      </c>
    </row>
    <row r="668" spans="1:2" x14ac:dyDescent="0.3">
      <c r="A668">
        <v>670</v>
      </c>
      <c r="B668">
        <v>30</v>
      </c>
    </row>
    <row r="669" spans="1:2" x14ac:dyDescent="0.3">
      <c r="A669">
        <v>671</v>
      </c>
      <c r="B669">
        <v>20</v>
      </c>
    </row>
    <row r="670" spans="1:2" x14ac:dyDescent="0.3">
      <c r="A670">
        <v>672</v>
      </c>
      <c r="B670">
        <v>20</v>
      </c>
    </row>
    <row r="671" spans="1:2" x14ac:dyDescent="0.3">
      <c r="A671">
        <v>673</v>
      </c>
      <c r="B671">
        <v>0</v>
      </c>
    </row>
    <row r="672" spans="1:2" x14ac:dyDescent="0.3">
      <c r="A672">
        <v>674</v>
      </c>
      <c r="B672">
        <v>0</v>
      </c>
    </row>
    <row r="673" spans="1:2" x14ac:dyDescent="0.3">
      <c r="A673">
        <v>675</v>
      </c>
      <c r="B673">
        <v>0</v>
      </c>
    </row>
    <row r="674" spans="1:2" x14ac:dyDescent="0.3">
      <c r="A674">
        <v>676</v>
      </c>
      <c r="B674">
        <v>20</v>
      </c>
    </row>
    <row r="675" spans="1:2" x14ac:dyDescent="0.3">
      <c r="A675">
        <v>677</v>
      </c>
      <c r="B675">
        <v>20</v>
      </c>
    </row>
    <row r="676" spans="1:2" x14ac:dyDescent="0.3">
      <c r="A676">
        <v>678</v>
      </c>
      <c r="B676">
        <v>20</v>
      </c>
    </row>
    <row r="677" spans="1:2" x14ac:dyDescent="0.3">
      <c r="A677">
        <v>679</v>
      </c>
      <c r="B677">
        <v>0</v>
      </c>
    </row>
    <row r="678" spans="1:2" x14ac:dyDescent="0.3">
      <c r="A678">
        <v>680</v>
      </c>
      <c r="B678">
        <v>30</v>
      </c>
    </row>
    <row r="679" spans="1:2" x14ac:dyDescent="0.3">
      <c r="A679">
        <v>681</v>
      </c>
      <c r="B679">
        <v>0</v>
      </c>
    </row>
    <row r="680" spans="1:2" x14ac:dyDescent="0.3">
      <c r="A680">
        <v>682</v>
      </c>
      <c r="B680">
        <v>0</v>
      </c>
    </row>
    <row r="681" spans="1:2" x14ac:dyDescent="0.3">
      <c r="A681">
        <v>683</v>
      </c>
      <c r="B681">
        <v>0</v>
      </c>
    </row>
    <row r="682" spans="1:2" x14ac:dyDescent="0.3">
      <c r="A682">
        <v>684</v>
      </c>
      <c r="B682">
        <v>0</v>
      </c>
    </row>
    <row r="683" spans="1:2" x14ac:dyDescent="0.3">
      <c r="A683">
        <v>685</v>
      </c>
      <c r="B683">
        <v>20</v>
      </c>
    </row>
    <row r="684" spans="1:2" x14ac:dyDescent="0.3">
      <c r="A684">
        <v>686</v>
      </c>
      <c r="B684">
        <v>20</v>
      </c>
    </row>
    <row r="685" spans="1:2" x14ac:dyDescent="0.3">
      <c r="A685">
        <v>687</v>
      </c>
      <c r="B685">
        <v>0</v>
      </c>
    </row>
    <row r="686" spans="1:2" x14ac:dyDescent="0.3">
      <c r="A686">
        <v>688</v>
      </c>
      <c r="B686">
        <v>30</v>
      </c>
    </row>
    <row r="687" spans="1:2" x14ac:dyDescent="0.3">
      <c r="A687">
        <v>689</v>
      </c>
      <c r="B687">
        <v>30</v>
      </c>
    </row>
    <row r="688" spans="1:2" x14ac:dyDescent="0.3">
      <c r="A688">
        <v>690</v>
      </c>
      <c r="B688">
        <v>0</v>
      </c>
    </row>
    <row r="689" spans="1:2" x14ac:dyDescent="0.3">
      <c r="A689">
        <v>691</v>
      </c>
      <c r="B689">
        <v>0</v>
      </c>
    </row>
    <row r="690" spans="1:2" x14ac:dyDescent="0.3">
      <c r="A690">
        <v>692</v>
      </c>
      <c r="B690">
        <v>0</v>
      </c>
    </row>
    <row r="691" spans="1:2" x14ac:dyDescent="0.3">
      <c r="A691">
        <v>693</v>
      </c>
      <c r="B691">
        <v>0</v>
      </c>
    </row>
    <row r="692" spans="1:2" x14ac:dyDescent="0.3">
      <c r="A692">
        <v>694</v>
      </c>
      <c r="B692">
        <v>30</v>
      </c>
    </row>
    <row r="693" spans="1:2" x14ac:dyDescent="0.3">
      <c r="A693">
        <v>695</v>
      </c>
      <c r="B693">
        <v>20</v>
      </c>
    </row>
    <row r="694" spans="1:2" x14ac:dyDescent="0.3">
      <c r="A694">
        <v>696</v>
      </c>
      <c r="B694">
        <v>0</v>
      </c>
    </row>
    <row r="695" spans="1:2" x14ac:dyDescent="0.3">
      <c r="A695">
        <v>697</v>
      </c>
      <c r="B695">
        <v>30</v>
      </c>
    </row>
    <row r="696" spans="1:2" x14ac:dyDescent="0.3">
      <c r="A696">
        <v>698</v>
      </c>
      <c r="B696">
        <v>20</v>
      </c>
    </row>
    <row r="697" spans="1:2" x14ac:dyDescent="0.3">
      <c r="A697">
        <v>699</v>
      </c>
      <c r="B697">
        <v>0</v>
      </c>
    </row>
    <row r="698" spans="1:2" x14ac:dyDescent="0.3">
      <c r="A698">
        <v>700</v>
      </c>
      <c r="B698">
        <v>30</v>
      </c>
    </row>
    <row r="699" spans="1:2" x14ac:dyDescent="0.3">
      <c r="A699">
        <v>701</v>
      </c>
      <c r="B699">
        <v>0</v>
      </c>
    </row>
    <row r="700" spans="1:2" x14ac:dyDescent="0.3">
      <c r="A700">
        <v>702</v>
      </c>
      <c r="B700">
        <v>20</v>
      </c>
    </row>
    <row r="701" spans="1:2" x14ac:dyDescent="0.3">
      <c r="A701">
        <v>703</v>
      </c>
      <c r="B701">
        <v>0</v>
      </c>
    </row>
    <row r="702" spans="1:2" x14ac:dyDescent="0.3">
      <c r="A702">
        <v>704</v>
      </c>
      <c r="B702">
        <v>30</v>
      </c>
    </row>
    <row r="703" spans="1:2" x14ac:dyDescent="0.3">
      <c r="A703">
        <v>705</v>
      </c>
      <c r="B703">
        <v>0</v>
      </c>
    </row>
    <row r="704" spans="1:2" x14ac:dyDescent="0.3">
      <c r="A704">
        <v>706</v>
      </c>
      <c r="B704">
        <v>20</v>
      </c>
    </row>
    <row r="705" spans="1:2" x14ac:dyDescent="0.3">
      <c r="A705">
        <v>707</v>
      </c>
      <c r="B705">
        <v>30</v>
      </c>
    </row>
    <row r="706" spans="1:2" x14ac:dyDescent="0.3">
      <c r="A706">
        <v>708</v>
      </c>
      <c r="B706">
        <v>20</v>
      </c>
    </row>
    <row r="707" spans="1:2" x14ac:dyDescent="0.3">
      <c r="A707">
        <v>709</v>
      </c>
      <c r="B707">
        <v>30</v>
      </c>
    </row>
    <row r="708" spans="1:2" x14ac:dyDescent="0.3">
      <c r="A708">
        <v>710</v>
      </c>
      <c r="B708">
        <v>0</v>
      </c>
    </row>
    <row r="709" spans="1:2" x14ac:dyDescent="0.3">
      <c r="A709">
        <v>711</v>
      </c>
      <c r="B709">
        <v>0</v>
      </c>
    </row>
    <row r="710" spans="1:2" x14ac:dyDescent="0.3">
      <c r="A710">
        <v>712</v>
      </c>
      <c r="B710">
        <v>30</v>
      </c>
    </row>
    <row r="711" spans="1:2" x14ac:dyDescent="0.3">
      <c r="A711">
        <v>713</v>
      </c>
      <c r="B711">
        <v>20</v>
      </c>
    </row>
    <row r="712" spans="1:2" x14ac:dyDescent="0.3">
      <c r="A712">
        <v>714</v>
      </c>
      <c r="B712">
        <v>30</v>
      </c>
    </row>
    <row r="713" spans="1:2" x14ac:dyDescent="0.3">
      <c r="A713">
        <v>715</v>
      </c>
      <c r="B713">
        <v>0</v>
      </c>
    </row>
    <row r="714" spans="1:2" x14ac:dyDescent="0.3">
      <c r="A714">
        <v>716</v>
      </c>
      <c r="B714">
        <v>20</v>
      </c>
    </row>
    <row r="715" spans="1:2" x14ac:dyDescent="0.3">
      <c r="A715">
        <v>717</v>
      </c>
      <c r="B715">
        <v>0</v>
      </c>
    </row>
    <row r="716" spans="1:2" x14ac:dyDescent="0.3">
      <c r="A716">
        <v>718</v>
      </c>
      <c r="B716">
        <v>30</v>
      </c>
    </row>
    <row r="717" spans="1:2" x14ac:dyDescent="0.3">
      <c r="A717">
        <v>719</v>
      </c>
      <c r="B717">
        <v>20</v>
      </c>
    </row>
    <row r="718" spans="1:2" x14ac:dyDescent="0.3">
      <c r="A718">
        <v>720</v>
      </c>
      <c r="B718">
        <v>30</v>
      </c>
    </row>
    <row r="719" spans="1:2" x14ac:dyDescent="0.3">
      <c r="A719">
        <v>721</v>
      </c>
      <c r="B719">
        <v>0</v>
      </c>
    </row>
    <row r="720" spans="1:2" x14ac:dyDescent="0.3">
      <c r="A720">
        <v>722</v>
      </c>
      <c r="B720">
        <v>30</v>
      </c>
    </row>
    <row r="721" spans="1:2" x14ac:dyDescent="0.3">
      <c r="A721">
        <v>723</v>
      </c>
      <c r="B721">
        <v>0</v>
      </c>
    </row>
    <row r="722" spans="1:2" x14ac:dyDescent="0.3">
      <c r="A722">
        <v>724</v>
      </c>
      <c r="B722">
        <v>20</v>
      </c>
    </row>
    <row r="723" spans="1:2" x14ac:dyDescent="0.3">
      <c r="A723">
        <v>725</v>
      </c>
      <c r="B723">
        <v>20</v>
      </c>
    </row>
    <row r="724" spans="1:2" x14ac:dyDescent="0.3">
      <c r="A724">
        <v>726</v>
      </c>
      <c r="B724">
        <v>30</v>
      </c>
    </row>
    <row r="725" spans="1:2" x14ac:dyDescent="0.3">
      <c r="A725">
        <v>727</v>
      </c>
      <c r="B725">
        <v>30</v>
      </c>
    </row>
    <row r="726" spans="1:2" x14ac:dyDescent="0.3">
      <c r="A726">
        <v>728</v>
      </c>
      <c r="B726">
        <v>0</v>
      </c>
    </row>
    <row r="727" spans="1:2" x14ac:dyDescent="0.3">
      <c r="A727">
        <v>729</v>
      </c>
      <c r="B727">
        <v>0</v>
      </c>
    </row>
    <row r="728" spans="1:2" x14ac:dyDescent="0.3">
      <c r="A728">
        <v>730</v>
      </c>
      <c r="B728">
        <v>30</v>
      </c>
    </row>
    <row r="729" spans="1:2" x14ac:dyDescent="0.3">
      <c r="A729">
        <v>731</v>
      </c>
      <c r="B729">
        <v>20</v>
      </c>
    </row>
    <row r="730" spans="1:2" x14ac:dyDescent="0.3">
      <c r="A730">
        <v>732</v>
      </c>
      <c r="B730">
        <v>20</v>
      </c>
    </row>
    <row r="731" spans="1:2" x14ac:dyDescent="0.3">
      <c r="A731">
        <v>733</v>
      </c>
      <c r="B731">
        <v>30</v>
      </c>
    </row>
    <row r="732" spans="1:2" x14ac:dyDescent="0.3">
      <c r="A732">
        <v>734</v>
      </c>
      <c r="B732">
        <v>0</v>
      </c>
    </row>
    <row r="733" spans="1:2" x14ac:dyDescent="0.3">
      <c r="A733">
        <v>735</v>
      </c>
      <c r="B733">
        <v>30</v>
      </c>
    </row>
    <row r="734" spans="1:2" x14ac:dyDescent="0.3">
      <c r="A734">
        <v>736</v>
      </c>
      <c r="B734">
        <v>0</v>
      </c>
    </row>
    <row r="735" spans="1:2" x14ac:dyDescent="0.3">
      <c r="A735">
        <v>737</v>
      </c>
      <c r="B735">
        <v>30</v>
      </c>
    </row>
    <row r="736" spans="1:2" x14ac:dyDescent="0.3">
      <c r="A736">
        <v>738</v>
      </c>
      <c r="B736">
        <v>0</v>
      </c>
    </row>
    <row r="737" spans="1:2" x14ac:dyDescent="0.3">
      <c r="A737">
        <v>739</v>
      </c>
      <c r="B737">
        <v>0</v>
      </c>
    </row>
    <row r="738" spans="1:2" x14ac:dyDescent="0.3">
      <c r="A738">
        <v>740</v>
      </c>
      <c r="B738">
        <v>0</v>
      </c>
    </row>
    <row r="739" spans="1:2" x14ac:dyDescent="0.3">
      <c r="A739">
        <v>741</v>
      </c>
      <c r="B739">
        <v>0</v>
      </c>
    </row>
    <row r="740" spans="1:2" x14ac:dyDescent="0.3">
      <c r="A740">
        <v>742</v>
      </c>
      <c r="B740">
        <v>30</v>
      </c>
    </row>
    <row r="741" spans="1:2" x14ac:dyDescent="0.3">
      <c r="A741">
        <v>743</v>
      </c>
      <c r="B741">
        <v>30</v>
      </c>
    </row>
    <row r="742" spans="1:2" x14ac:dyDescent="0.3">
      <c r="A742">
        <v>744</v>
      </c>
      <c r="B742">
        <v>0</v>
      </c>
    </row>
    <row r="743" spans="1:2" x14ac:dyDescent="0.3">
      <c r="A743">
        <v>745</v>
      </c>
      <c r="B743">
        <v>20</v>
      </c>
    </row>
    <row r="744" spans="1:2" x14ac:dyDescent="0.3">
      <c r="A744">
        <v>746</v>
      </c>
      <c r="B744">
        <v>20</v>
      </c>
    </row>
    <row r="745" spans="1:2" x14ac:dyDescent="0.3">
      <c r="A745">
        <v>747</v>
      </c>
      <c r="B745">
        <v>30</v>
      </c>
    </row>
    <row r="746" spans="1:2" x14ac:dyDescent="0.3">
      <c r="A746">
        <v>748</v>
      </c>
      <c r="B746">
        <v>0</v>
      </c>
    </row>
    <row r="747" spans="1:2" x14ac:dyDescent="0.3">
      <c r="A747">
        <v>749</v>
      </c>
      <c r="B747">
        <v>30</v>
      </c>
    </row>
    <row r="748" spans="1:2" x14ac:dyDescent="0.3">
      <c r="A748">
        <v>750</v>
      </c>
      <c r="B748">
        <v>20</v>
      </c>
    </row>
    <row r="749" spans="1:2" x14ac:dyDescent="0.3">
      <c r="A749">
        <v>751</v>
      </c>
      <c r="B749">
        <v>0</v>
      </c>
    </row>
    <row r="750" spans="1:2" x14ac:dyDescent="0.3">
      <c r="A750">
        <v>752</v>
      </c>
      <c r="B750">
        <v>0</v>
      </c>
    </row>
    <row r="751" spans="1:2" x14ac:dyDescent="0.3">
      <c r="A751">
        <v>753</v>
      </c>
      <c r="B751">
        <v>30</v>
      </c>
    </row>
    <row r="752" spans="1:2" x14ac:dyDescent="0.3">
      <c r="A752">
        <v>754</v>
      </c>
      <c r="B752">
        <v>20</v>
      </c>
    </row>
    <row r="753" spans="1:2" x14ac:dyDescent="0.3">
      <c r="A753">
        <v>755</v>
      </c>
      <c r="B753">
        <v>0</v>
      </c>
    </row>
    <row r="754" spans="1:2" x14ac:dyDescent="0.3">
      <c r="A754">
        <v>756</v>
      </c>
      <c r="B754">
        <v>0</v>
      </c>
    </row>
    <row r="755" spans="1:2" x14ac:dyDescent="0.3">
      <c r="A755">
        <v>757</v>
      </c>
      <c r="B755">
        <v>0</v>
      </c>
    </row>
    <row r="756" spans="1:2" x14ac:dyDescent="0.3">
      <c r="A756">
        <v>758</v>
      </c>
      <c r="B756">
        <v>0</v>
      </c>
    </row>
    <row r="757" spans="1:2" x14ac:dyDescent="0.3">
      <c r="A757">
        <v>759</v>
      </c>
      <c r="B757">
        <v>20</v>
      </c>
    </row>
    <row r="758" spans="1:2" x14ac:dyDescent="0.3">
      <c r="A758">
        <v>760</v>
      </c>
      <c r="B758">
        <v>30</v>
      </c>
    </row>
    <row r="759" spans="1:2" x14ac:dyDescent="0.3">
      <c r="A759">
        <v>761</v>
      </c>
      <c r="B759">
        <v>0</v>
      </c>
    </row>
    <row r="760" spans="1:2" x14ac:dyDescent="0.3">
      <c r="A760">
        <v>762</v>
      </c>
      <c r="B760">
        <v>0</v>
      </c>
    </row>
    <row r="761" spans="1:2" x14ac:dyDescent="0.3">
      <c r="A761">
        <v>763</v>
      </c>
      <c r="B761">
        <v>30</v>
      </c>
    </row>
    <row r="762" spans="1:2" x14ac:dyDescent="0.3">
      <c r="A762">
        <v>764</v>
      </c>
      <c r="B762">
        <v>20</v>
      </c>
    </row>
    <row r="763" spans="1:2" x14ac:dyDescent="0.3">
      <c r="A763">
        <v>765</v>
      </c>
      <c r="B763">
        <v>0</v>
      </c>
    </row>
    <row r="764" spans="1:2" x14ac:dyDescent="0.3">
      <c r="A764">
        <v>766</v>
      </c>
      <c r="B764">
        <v>20</v>
      </c>
    </row>
    <row r="765" spans="1:2" x14ac:dyDescent="0.3">
      <c r="A765">
        <v>767</v>
      </c>
      <c r="B765">
        <v>20</v>
      </c>
    </row>
    <row r="766" spans="1:2" x14ac:dyDescent="0.3">
      <c r="A766">
        <v>768</v>
      </c>
      <c r="B766">
        <v>30</v>
      </c>
    </row>
    <row r="767" spans="1:2" x14ac:dyDescent="0.3">
      <c r="A767">
        <v>769</v>
      </c>
      <c r="B767">
        <v>0</v>
      </c>
    </row>
    <row r="768" spans="1:2" x14ac:dyDescent="0.3">
      <c r="A768">
        <v>770</v>
      </c>
      <c r="B768">
        <v>0</v>
      </c>
    </row>
    <row r="769" spans="1:2" x14ac:dyDescent="0.3">
      <c r="A769">
        <v>771</v>
      </c>
      <c r="B769">
        <v>30</v>
      </c>
    </row>
    <row r="770" spans="1:2" x14ac:dyDescent="0.3">
      <c r="A770">
        <v>772</v>
      </c>
      <c r="B770">
        <v>0</v>
      </c>
    </row>
    <row r="771" spans="1:2" x14ac:dyDescent="0.3">
      <c r="A771">
        <v>773</v>
      </c>
      <c r="B771">
        <v>0</v>
      </c>
    </row>
    <row r="772" spans="1:2" x14ac:dyDescent="0.3">
      <c r="A772">
        <v>774</v>
      </c>
      <c r="B772">
        <v>30</v>
      </c>
    </row>
    <row r="773" spans="1:2" x14ac:dyDescent="0.3">
      <c r="A773">
        <v>775</v>
      </c>
      <c r="B773">
        <v>20</v>
      </c>
    </row>
    <row r="774" spans="1:2" x14ac:dyDescent="0.3">
      <c r="A774">
        <v>776</v>
      </c>
      <c r="B774">
        <v>0</v>
      </c>
    </row>
    <row r="775" spans="1:2" x14ac:dyDescent="0.3">
      <c r="A775">
        <v>777</v>
      </c>
      <c r="B775">
        <v>20</v>
      </c>
    </row>
    <row r="776" spans="1:2" x14ac:dyDescent="0.3">
      <c r="A776">
        <v>778</v>
      </c>
      <c r="B776">
        <v>30</v>
      </c>
    </row>
    <row r="777" spans="1:2" x14ac:dyDescent="0.3">
      <c r="A777">
        <v>779</v>
      </c>
      <c r="B777">
        <v>0</v>
      </c>
    </row>
    <row r="778" spans="1:2" x14ac:dyDescent="0.3">
      <c r="A778">
        <v>780</v>
      </c>
      <c r="B778">
        <v>20</v>
      </c>
    </row>
    <row r="779" spans="1:2" x14ac:dyDescent="0.3">
      <c r="A779">
        <v>781</v>
      </c>
      <c r="B779">
        <v>0</v>
      </c>
    </row>
    <row r="780" spans="1:2" x14ac:dyDescent="0.3">
      <c r="A780">
        <v>782</v>
      </c>
      <c r="B780">
        <v>30</v>
      </c>
    </row>
    <row r="781" spans="1:2" x14ac:dyDescent="0.3">
      <c r="A781">
        <v>783</v>
      </c>
      <c r="B781">
        <v>30</v>
      </c>
    </row>
    <row r="782" spans="1:2" x14ac:dyDescent="0.3">
      <c r="A782">
        <v>784</v>
      </c>
      <c r="B782">
        <v>0</v>
      </c>
    </row>
    <row r="783" spans="1:2" x14ac:dyDescent="0.3">
      <c r="A783">
        <v>785</v>
      </c>
      <c r="B783">
        <v>0</v>
      </c>
    </row>
    <row r="784" spans="1:2" x14ac:dyDescent="0.3">
      <c r="A784">
        <v>786</v>
      </c>
      <c r="B784">
        <v>20</v>
      </c>
    </row>
    <row r="785" spans="1:2" x14ac:dyDescent="0.3">
      <c r="A785">
        <v>787</v>
      </c>
      <c r="B785">
        <v>0</v>
      </c>
    </row>
    <row r="786" spans="1:2" x14ac:dyDescent="0.3">
      <c r="A786">
        <v>788</v>
      </c>
      <c r="B786">
        <v>30</v>
      </c>
    </row>
    <row r="787" spans="1:2" x14ac:dyDescent="0.3">
      <c r="A787">
        <v>789</v>
      </c>
      <c r="B787">
        <v>20</v>
      </c>
    </row>
    <row r="788" spans="1:2" x14ac:dyDescent="0.3">
      <c r="A788">
        <v>790</v>
      </c>
      <c r="B788">
        <v>30</v>
      </c>
    </row>
    <row r="789" spans="1:2" x14ac:dyDescent="0.3">
      <c r="A789">
        <v>791</v>
      </c>
      <c r="B789">
        <v>0</v>
      </c>
    </row>
    <row r="790" spans="1:2" x14ac:dyDescent="0.3">
      <c r="A790">
        <v>792</v>
      </c>
      <c r="B790">
        <v>20</v>
      </c>
    </row>
    <row r="791" spans="1:2" x14ac:dyDescent="0.3">
      <c r="A791">
        <v>793</v>
      </c>
      <c r="B791">
        <v>30</v>
      </c>
    </row>
    <row r="792" spans="1:2" x14ac:dyDescent="0.3">
      <c r="A792">
        <v>794</v>
      </c>
      <c r="B792">
        <v>20</v>
      </c>
    </row>
    <row r="793" spans="1:2" x14ac:dyDescent="0.3">
      <c r="A793">
        <v>795</v>
      </c>
      <c r="B793">
        <v>0</v>
      </c>
    </row>
    <row r="794" spans="1:2" x14ac:dyDescent="0.3">
      <c r="A794">
        <v>796</v>
      </c>
      <c r="B794">
        <v>0</v>
      </c>
    </row>
    <row r="795" spans="1:2" x14ac:dyDescent="0.3">
      <c r="A795">
        <v>797</v>
      </c>
      <c r="B795">
        <v>30</v>
      </c>
    </row>
    <row r="796" spans="1:2" x14ac:dyDescent="0.3">
      <c r="A796">
        <v>798</v>
      </c>
      <c r="B796">
        <v>30</v>
      </c>
    </row>
    <row r="797" spans="1:2" x14ac:dyDescent="0.3">
      <c r="A797">
        <v>799</v>
      </c>
      <c r="B797">
        <v>0</v>
      </c>
    </row>
    <row r="798" spans="1:2" x14ac:dyDescent="0.3">
      <c r="A798">
        <v>800</v>
      </c>
      <c r="B798">
        <v>0</v>
      </c>
    </row>
    <row r="799" spans="1:2" x14ac:dyDescent="0.3">
      <c r="A799">
        <v>801</v>
      </c>
      <c r="B799">
        <v>0</v>
      </c>
    </row>
    <row r="800" spans="1:2" x14ac:dyDescent="0.3">
      <c r="A800">
        <v>802</v>
      </c>
      <c r="B800">
        <v>30</v>
      </c>
    </row>
    <row r="801" spans="1:2" x14ac:dyDescent="0.3">
      <c r="A801">
        <v>803</v>
      </c>
      <c r="B801">
        <v>0</v>
      </c>
    </row>
    <row r="802" spans="1:2" x14ac:dyDescent="0.3">
      <c r="A802">
        <v>804</v>
      </c>
      <c r="B802">
        <v>30</v>
      </c>
    </row>
    <row r="803" spans="1:2" x14ac:dyDescent="0.3">
      <c r="A803">
        <v>805</v>
      </c>
      <c r="B803">
        <v>20</v>
      </c>
    </row>
    <row r="804" spans="1:2" x14ac:dyDescent="0.3">
      <c r="A804">
        <v>806</v>
      </c>
      <c r="B804">
        <v>0</v>
      </c>
    </row>
    <row r="805" spans="1:2" x14ac:dyDescent="0.3">
      <c r="A805">
        <v>807</v>
      </c>
      <c r="B805">
        <v>30</v>
      </c>
    </row>
    <row r="806" spans="1:2" x14ac:dyDescent="0.3">
      <c r="A806">
        <v>808</v>
      </c>
      <c r="B806">
        <v>0</v>
      </c>
    </row>
    <row r="807" spans="1:2" x14ac:dyDescent="0.3">
      <c r="A807">
        <v>809</v>
      </c>
      <c r="B807">
        <v>20</v>
      </c>
    </row>
    <row r="808" spans="1:2" x14ac:dyDescent="0.3">
      <c r="A808">
        <v>810</v>
      </c>
      <c r="B808">
        <v>20</v>
      </c>
    </row>
    <row r="809" spans="1:2" x14ac:dyDescent="0.3">
      <c r="A809">
        <v>811</v>
      </c>
      <c r="B809">
        <v>20</v>
      </c>
    </row>
    <row r="810" spans="1:2" x14ac:dyDescent="0.3">
      <c r="A810">
        <v>812</v>
      </c>
      <c r="B810">
        <v>0</v>
      </c>
    </row>
    <row r="811" spans="1:2" x14ac:dyDescent="0.3">
      <c r="A811">
        <v>813</v>
      </c>
      <c r="B811">
        <v>30</v>
      </c>
    </row>
    <row r="812" spans="1:2" x14ac:dyDescent="0.3">
      <c r="A812">
        <v>814</v>
      </c>
      <c r="B812">
        <v>0</v>
      </c>
    </row>
    <row r="813" spans="1:2" x14ac:dyDescent="0.3">
      <c r="A813">
        <v>815</v>
      </c>
      <c r="B813">
        <v>20</v>
      </c>
    </row>
    <row r="814" spans="1:2" x14ac:dyDescent="0.3">
      <c r="A814">
        <v>816</v>
      </c>
      <c r="B814">
        <v>20</v>
      </c>
    </row>
    <row r="815" spans="1:2" x14ac:dyDescent="0.3">
      <c r="A815">
        <v>817</v>
      </c>
      <c r="B815">
        <v>30</v>
      </c>
    </row>
    <row r="816" spans="1:2" x14ac:dyDescent="0.3">
      <c r="A816">
        <v>818</v>
      </c>
      <c r="B816">
        <v>0</v>
      </c>
    </row>
    <row r="817" spans="1:2" x14ac:dyDescent="0.3">
      <c r="A817">
        <v>819</v>
      </c>
      <c r="B817">
        <v>20</v>
      </c>
    </row>
    <row r="818" spans="1:2" x14ac:dyDescent="0.3">
      <c r="A818">
        <v>820</v>
      </c>
      <c r="B818">
        <v>0</v>
      </c>
    </row>
    <row r="819" spans="1:2" x14ac:dyDescent="0.3">
      <c r="A819">
        <v>821</v>
      </c>
      <c r="B819">
        <v>20</v>
      </c>
    </row>
    <row r="820" spans="1:2" x14ac:dyDescent="0.3">
      <c r="A820">
        <v>822</v>
      </c>
      <c r="B820">
        <v>30</v>
      </c>
    </row>
    <row r="821" spans="1:2" x14ac:dyDescent="0.3">
      <c r="A821">
        <v>823</v>
      </c>
      <c r="B821">
        <v>20</v>
      </c>
    </row>
    <row r="822" spans="1:2" x14ac:dyDescent="0.3">
      <c r="A822">
        <v>824</v>
      </c>
      <c r="B822">
        <v>0</v>
      </c>
    </row>
    <row r="823" spans="1:2" x14ac:dyDescent="0.3">
      <c r="A823">
        <v>825</v>
      </c>
      <c r="B823">
        <v>30</v>
      </c>
    </row>
    <row r="824" spans="1:2" x14ac:dyDescent="0.3">
      <c r="A824">
        <v>826</v>
      </c>
      <c r="B824">
        <v>0</v>
      </c>
    </row>
    <row r="825" spans="1:2" x14ac:dyDescent="0.3">
      <c r="A825">
        <v>827</v>
      </c>
      <c r="B825">
        <v>30</v>
      </c>
    </row>
    <row r="826" spans="1:2" x14ac:dyDescent="0.3">
      <c r="A826">
        <v>828</v>
      </c>
      <c r="B826">
        <v>0</v>
      </c>
    </row>
    <row r="827" spans="1:2" x14ac:dyDescent="0.3">
      <c r="A827">
        <v>829</v>
      </c>
      <c r="B827">
        <v>30</v>
      </c>
    </row>
    <row r="828" spans="1:2" x14ac:dyDescent="0.3">
      <c r="A828">
        <v>830</v>
      </c>
      <c r="B828">
        <v>20</v>
      </c>
    </row>
    <row r="829" spans="1:2" x14ac:dyDescent="0.3">
      <c r="A829">
        <v>831</v>
      </c>
      <c r="B829">
        <v>20</v>
      </c>
    </row>
    <row r="830" spans="1:2" x14ac:dyDescent="0.3">
      <c r="A830">
        <v>832</v>
      </c>
      <c r="B830">
        <v>20</v>
      </c>
    </row>
    <row r="831" spans="1:2" x14ac:dyDescent="0.3">
      <c r="A831">
        <v>833</v>
      </c>
      <c r="B831">
        <v>0</v>
      </c>
    </row>
    <row r="832" spans="1:2" x14ac:dyDescent="0.3">
      <c r="A832">
        <v>834</v>
      </c>
      <c r="B832">
        <v>30</v>
      </c>
    </row>
    <row r="833" spans="1:2" x14ac:dyDescent="0.3">
      <c r="A833">
        <v>835</v>
      </c>
      <c r="B833">
        <v>30</v>
      </c>
    </row>
    <row r="834" spans="1:2" x14ac:dyDescent="0.3">
      <c r="A834">
        <v>836</v>
      </c>
      <c r="B834">
        <v>0</v>
      </c>
    </row>
    <row r="835" spans="1:2" x14ac:dyDescent="0.3">
      <c r="A835">
        <v>837</v>
      </c>
      <c r="B835">
        <v>0</v>
      </c>
    </row>
    <row r="836" spans="1:2" x14ac:dyDescent="0.3">
      <c r="A836">
        <v>838</v>
      </c>
      <c r="B836">
        <v>0</v>
      </c>
    </row>
    <row r="837" spans="1:2" x14ac:dyDescent="0.3">
      <c r="A837">
        <v>839</v>
      </c>
      <c r="B837">
        <v>30</v>
      </c>
    </row>
    <row r="838" spans="1:2" x14ac:dyDescent="0.3">
      <c r="A838">
        <v>840</v>
      </c>
      <c r="B838">
        <v>0</v>
      </c>
    </row>
    <row r="839" spans="1:2" x14ac:dyDescent="0.3">
      <c r="A839">
        <v>841</v>
      </c>
      <c r="B839">
        <v>30</v>
      </c>
    </row>
    <row r="840" spans="1:2" x14ac:dyDescent="0.3">
      <c r="A840">
        <v>842</v>
      </c>
      <c r="B840">
        <v>20</v>
      </c>
    </row>
    <row r="841" spans="1:2" x14ac:dyDescent="0.3">
      <c r="A841">
        <v>843</v>
      </c>
      <c r="B841">
        <v>0</v>
      </c>
    </row>
    <row r="842" spans="1:2" x14ac:dyDescent="0.3">
      <c r="A842">
        <v>844</v>
      </c>
      <c r="B842">
        <v>0</v>
      </c>
    </row>
    <row r="843" spans="1:2" x14ac:dyDescent="0.3">
      <c r="A843">
        <v>845</v>
      </c>
      <c r="B843">
        <v>0</v>
      </c>
    </row>
    <row r="844" spans="1:2" x14ac:dyDescent="0.3">
      <c r="A844">
        <v>846</v>
      </c>
      <c r="B844">
        <v>20</v>
      </c>
    </row>
    <row r="845" spans="1:2" x14ac:dyDescent="0.3">
      <c r="A845">
        <v>847</v>
      </c>
      <c r="B845">
        <v>30</v>
      </c>
    </row>
    <row r="846" spans="1:2" x14ac:dyDescent="0.3">
      <c r="A846">
        <v>848</v>
      </c>
      <c r="B846">
        <v>0</v>
      </c>
    </row>
    <row r="847" spans="1:2" x14ac:dyDescent="0.3">
      <c r="A847">
        <v>849</v>
      </c>
      <c r="B847">
        <v>20</v>
      </c>
    </row>
    <row r="848" spans="1:2" x14ac:dyDescent="0.3">
      <c r="A848">
        <v>850</v>
      </c>
      <c r="B848">
        <v>30</v>
      </c>
    </row>
    <row r="849" spans="1:2" x14ac:dyDescent="0.3">
      <c r="A849">
        <v>851</v>
      </c>
      <c r="B849">
        <v>0</v>
      </c>
    </row>
    <row r="850" spans="1:2" x14ac:dyDescent="0.3">
      <c r="A850">
        <v>852</v>
      </c>
      <c r="B850">
        <v>0</v>
      </c>
    </row>
    <row r="851" spans="1:2" x14ac:dyDescent="0.3">
      <c r="A851">
        <v>853</v>
      </c>
      <c r="B851">
        <v>20</v>
      </c>
    </row>
    <row r="852" spans="1:2" x14ac:dyDescent="0.3">
      <c r="A852">
        <v>854</v>
      </c>
      <c r="B852">
        <v>30</v>
      </c>
    </row>
    <row r="853" spans="1:2" x14ac:dyDescent="0.3">
      <c r="A853">
        <v>855</v>
      </c>
      <c r="B853">
        <v>0</v>
      </c>
    </row>
    <row r="854" spans="1:2" x14ac:dyDescent="0.3">
      <c r="A854">
        <v>856</v>
      </c>
      <c r="B854">
        <v>0</v>
      </c>
    </row>
    <row r="855" spans="1:2" x14ac:dyDescent="0.3">
      <c r="A855">
        <v>857</v>
      </c>
      <c r="B855">
        <v>30</v>
      </c>
    </row>
    <row r="856" spans="1:2" x14ac:dyDescent="0.3">
      <c r="A856">
        <v>858</v>
      </c>
      <c r="B856">
        <v>0</v>
      </c>
    </row>
    <row r="857" spans="1:2" x14ac:dyDescent="0.3">
      <c r="A857">
        <v>859</v>
      </c>
      <c r="B857">
        <v>20</v>
      </c>
    </row>
    <row r="858" spans="1:2" x14ac:dyDescent="0.3">
      <c r="A858">
        <v>860</v>
      </c>
      <c r="B858">
        <v>0</v>
      </c>
    </row>
    <row r="859" spans="1:2" x14ac:dyDescent="0.3">
      <c r="A859">
        <v>861</v>
      </c>
      <c r="B859">
        <v>0</v>
      </c>
    </row>
    <row r="860" spans="1:2" x14ac:dyDescent="0.3">
      <c r="A860">
        <v>862</v>
      </c>
      <c r="B860">
        <v>20</v>
      </c>
    </row>
    <row r="861" spans="1:2" x14ac:dyDescent="0.3">
      <c r="A861">
        <v>863</v>
      </c>
      <c r="B861">
        <v>30</v>
      </c>
    </row>
    <row r="862" spans="1:2" x14ac:dyDescent="0.3">
      <c r="A862">
        <v>864</v>
      </c>
      <c r="B862">
        <v>30</v>
      </c>
    </row>
    <row r="863" spans="1:2" x14ac:dyDescent="0.3">
      <c r="A863">
        <v>865</v>
      </c>
      <c r="B863">
        <v>30</v>
      </c>
    </row>
    <row r="864" spans="1:2" x14ac:dyDescent="0.3">
      <c r="A864">
        <v>866</v>
      </c>
      <c r="B864">
        <v>0</v>
      </c>
    </row>
    <row r="865" spans="1:2" x14ac:dyDescent="0.3">
      <c r="A865">
        <v>867</v>
      </c>
      <c r="B865">
        <v>20</v>
      </c>
    </row>
    <row r="866" spans="1:2" x14ac:dyDescent="0.3">
      <c r="A866">
        <v>868</v>
      </c>
      <c r="B866">
        <v>0</v>
      </c>
    </row>
    <row r="867" spans="1:2" x14ac:dyDescent="0.3">
      <c r="A867">
        <v>869</v>
      </c>
      <c r="B867">
        <v>30</v>
      </c>
    </row>
    <row r="868" spans="1:2" x14ac:dyDescent="0.3">
      <c r="A868">
        <v>870</v>
      </c>
      <c r="B868">
        <v>20</v>
      </c>
    </row>
    <row r="869" spans="1:2" x14ac:dyDescent="0.3">
      <c r="A869">
        <v>871</v>
      </c>
      <c r="B869">
        <v>20</v>
      </c>
    </row>
    <row r="870" spans="1:2" x14ac:dyDescent="0.3">
      <c r="A870">
        <v>872</v>
      </c>
      <c r="B870">
        <v>0</v>
      </c>
    </row>
    <row r="871" spans="1:2" x14ac:dyDescent="0.3">
      <c r="A871">
        <v>873</v>
      </c>
      <c r="B871">
        <v>20</v>
      </c>
    </row>
    <row r="872" spans="1:2" x14ac:dyDescent="0.3">
      <c r="A872">
        <v>874</v>
      </c>
      <c r="B872">
        <v>30</v>
      </c>
    </row>
    <row r="873" spans="1:2" x14ac:dyDescent="0.3">
      <c r="A873">
        <v>875</v>
      </c>
      <c r="B873">
        <v>0</v>
      </c>
    </row>
    <row r="874" spans="1:2" x14ac:dyDescent="0.3">
      <c r="A874">
        <v>876</v>
      </c>
      <c r="B874">
        <v>20</v>
      </c>
    </row>
    <row r="875" spans="1:2" x14ac:dyDescent="0.3">
      <c r="A875">
        <v>877</v>
      </c>
      <c r="B875">
        <v>0</v>
      </c>
    </row>
    <row r="876" spans="1:2" x14ac:dyDescent="0.3">
      <c r="A876">
        <v>878</v>
      </c>
      <c r="B876">
        <v>30</v>
      </c>
    </row>
    <row r="877" spans="1:2" x14ac:dyDescent="0.3">
      <c r="A877">
        <v>879</v>
      </c>
      <c r="B877">
        <v>20</v>
      </c>
    </row>
    <row r="878" spans="1:2" x14ac:dyDescent="0.3">
      <c r="A878">
        <v>880</v>
      </c>
      <c r="B878">
        <v>0</v>
      </c>
    </row>
    <row r="879" spans="1:2" x14ac:dyDescent="0.3">
      <c r="A879">
        <v>881</v>
      </c>
      <c r="B879">
        <v>30</v>
      </c>
    </row>
    <row r="880" spans="1:2" x14ac:dyDescent="0.3">
      <c r="A880">
        <v>882</v>
      </c>
      <c r="B880">
        <v>0</v>
      </c>
    </row>
    <row r="881" spans="1:2" x14ac:dyDescent="0.3">
      <c r="A881">
        <v>883</v>
      </c>
      <c r="B881">
        <v>0</v>
      </c>
    </row>
    <row r="882" spans="1:2" x14ac:dyDescent="0.3">
      <c r="A882">
        <v>884</v>
      </c>
      <c r="B882">
        <v>30</v>
      </c>
    </row>
    <row r="883" spans="1:2" x14ac:dyDescent="0.3">
      <c r="A883">
        <v>885</v>
      </c>
      <c r="B883">
        <v>30</v>
      </c>
    </row>
    <row r="884" spans="1:2" x14ac:dyDescent="0.3">
      <c r="A884">
        <v>886</v>
      </c>
      <c r="B884">
        <v>0</v>
      </c>
    </row>
    <row r="885" spans="1:2" x14ac:dyDescent="0.3">
      <c r="A885">
        <v>887</v>
      </c>
      <c r="B885">
        <v>20</v>
      </c>
    </row>
    <row r="886" spans="1:2" x14ac:dyDescent="0.3">
      <c r="A886">
        <v>888</v>
      </c>
      <c r="B886">
        <v>20</v>
      </c>
    </row>
    <row r="887" spans="1:2" x14ac:dyDescent="0.3">
      <c r="A887">
        <v>889</v>
      </c>
      <c r="B887">
        <v>0</v>
      </c>
    </row>
    <row r="888" spans="1:2" x14ac:dyDescent="0.3">
      <c r="A888">
        <v>890</v>
      </c>
      <c r="B888">
        <v>0</v>
      </c>
    </row>
    <row r="889" spans="1:2" x14ac:dyDescent="0.3">
      <c r="A889">
        <v>891</v>
      </c>
      <c r="B889">
        <v>30</v>
      </c>
    </row>
    <row r="890" spans="1:2" x14ac:dyDescent="0.3">
      <c r="A890">
        <v>892</v>
      </c>
      <c r="B890">
        <v>0</v>
      </c>
    </row>
    <row r="891" spans="1:2" x14ac:dyDescent="0.3">
      <c r="A891">
        <v>893</v>
      </c>
      <c r="B891">
        <v>20</v>
      </c>
    </row>
    <row r="892" spans="1:2" x14ac:dyDescent="0.3">
      <c r="A892">
        <v>894</v>
      </c>
      <c r="B892">
        <v>20</v>
      </c>
    </row>
    <row r="893" spans="1:2" x14ac:dyDescent="0.3">
      <c r="A893">
        <v>895</v>
      </c>
      <c r="B893">
        <v>0</v>
      </c>
    </row>
    <row r="894" spans="1:2" x14ac:dyDescent="0.3">
      <c r="A894">
        <v>896</v>
      </c>
      <c r="B894">
        <v>30</v>
      </c>
    </row>
    <row r="895" spans="1:2" x14ac:dyDescent="0.3">
      <c r="A895">
        <v>897</v>
      </c>
      <c r="B895">
        <v>0</v>
      </c>
    </row>
    <row r="896" spans="1:2" x14ac:dyDescent="0.3">
      <c r="A896">
        <v>898</v>
      </c>
      <c r="B896">
        <v>0</v>
      </c>
    </row>
    <row r="897" spans="1:2" x14ac:dyDescent="0.3">
      <c r="A897">
        <v>899</v>
      </c>
      <c r="B897">
        <v>0</v>
      </c>
    </row>
    <row r="898" spans="1:2" x14ac:dyDescent="0.3">
      <c r="A898">
        <v>900</v>
      </c>
      <c r="B898">
        <v>30</v>
      </c>
    </row>
    <row r="899" spans="1:2" x14ac:dyDescent="0.3">
      <c r="A899">
        <v>901</v>
      </c>
      <c r="B899">
        <v>0</v>
      </c>
    </row>
    <row r="900" spans="1:2" x14ac:dyDescent="0.3">
      <c r="A900">
        <v>902</v>
      </c>
      <c r="B900">
        <v>0</v>
      </c>
    </row>
    <row r="901" spans="1:2" x14ac:dyDescent="0.3">
      <c r="A901">
        <v>903</v>
      </c>
      <c r="B901">
        <v>0</v>
      </c>
    </row>
    <row r="902" spans="1:2" x14ac:dyDescent="0.3">
      <c r="A902">
        <v>904</v>
      </c>
      <c r="B902">
        <v>30</v>
      </c>
    </row>
    <row r="903" spans="1:2" x14ac:dyDescent="0.3">
      <c r="A903">
        <v>905</v>
      </c>
      <c r="B903">
        <v>30</v>
      </c>
    </row>
    <row r="904" spans="1:2" x14ac:dyDescent="0.3">
      <c r="A904">
        <v>906</v>
      </c>
      <c r="B904">
        <v>0</v>
      </c>
    </row>
    <row r="905" spans="1:2" x14ac:dyDescent="0.3">
      <c r="A905">
        <v>907</v>
      </c>
      <c r="B905">
        <v>20</v>
      </c>
    </row>
    <row r="906" spans="1:2" x14ac:dyDescent="0.3">
      <c r="A906">
        <v>908</v>
      </c>
      <c r="B906">
        <v>20</v>
      </c>
    </row>
    <row r="907" spans="1:2" x14ac:dyDescent="0.3">
      <c r="A907">
        <v>909</v>
      </c>
      <c r="B907">
        <v>30</v>
      </c>
    </row>
    <row r="908" spans="1:2" x14ac:dyDescent="0.3">
      <c r="A908">
        <v>910</v>
      </c>
      <c r="B908">
        <v>0</v>
      </c>
    </row>
    <row r="909" spans="1:2" x14ac:dyDescent="0.3">
      <c r="A909">
        <v>911</v>
      </c>
      <c r="B909">
        <v>0</v>
      </c>
    </row>
    <row r="910" spans="1:2" x14ac:dyDescent="0.3">
      <c r="A910">
        <v>912</v>
      </c>
      <c r="B910">
        <v>30</v>
      </c>
    </row>
    <row r="911" spans="1:2" x14ac:dyDescent="0.3">
      <c r="A911">
        <v>913</v>
      </c>
      <c r="B911">
        <v>30</v>
      </c>
    </row>
    <row r="912" spans="1:2" x14ac:dyDescent="0.3">
      <c r="A912">
        <v>914</v>
      </c>
      <c r="B912">
        <v>20</v>
      </c>
    </row>
    <row r="913" spans="1:2" x14ac:dyDescent="0.3">
      <c r="A913">
        <v>915</v>
      </c>
      <c r="B913">
        <v>0</v>
      </c>
    </row>
    <row r="914" spans="1:2" x14ac:dyDescent="0.3">
      <c r="A914">
        <v>916</v>
      </c>
      <c r="B914">
        <v>0</v>
      </c>
    </row>
    <row r="915" spans="1:2" x14ac:dyDescent="0.3">
      <c r="A915">
        <v>917</v>
      </c>
      <c r="B915">
        <v>0</v>
      </c>
    </row>
    <row r="916" spans="1:2" x14ac:dyDescent="0.3">
      <c r="A916">
        <v>918</v>
      </c>
      <c r="B916">
        <v>0</v>
      </c>
    </row>
    <row r="917" spans="1:2" x14ac:dyDescent="0.3">
      <c r="A917">
        <v>919</v>
      </c>
      <c r="B917">
        <v>0</v>
      </c>
    </row>
    <row r="918" spans="1:2" x14ac:dyDescent="0.3">
      <c r="A918">
        <v>920</v>
      </c>
      <c r="B918">
        <v>30</v>
      </c>
    </row>
    <row r="919" spans="1:2" x14ac:dyDescent="0.3">
      <c r="A919">
        <v>921</v>
      </c>
      <c r="B919">
        <v>0</v>
      </c>
    </row>
    <row r="920" spans="1:2" x14ac:dyDescent="0.3">
      <c r="A920">
        <v>922</v>
      </c>
      <c r="B920">
        <v>30</v>
      </c>
    </row>
    <row r="921" spans="1:2" x14ac:dyDescent="0.3">
      <c r="A921">
        <v>923</v>
      </c>
      <c r="B921">
        <v>0</v>
      </c>
    </row>
    <row r="922" spans="1:2" x14ac:dyDescent="0.3">
      <c r="A922">
        <v>924</v>
      </c>
      <c r="B922">
        <v>20</v>
      </c>
    </row>
    <row r="923" spans="1:2" x14ac:dyDescent="0.3">
      <c r="A923">
        <v>925</v>
      </c>
      <c r="B923">
        <v>30</v>
      </c>
    </row>
    <row r="924" spans="1:2" x14ac:dyDescent="0.3">
      <c r="A924">
        <v>926</v>
      </c>
      <c r="B924">
        <v>0</v>
      </c>
    </row>
    <row r="925" spans="1:2" x14ac:dyDescent="0.3">
      <c r="A925">
        <v>927</v>
      </c>
      <c r="B925">
        <v>30</v>
      </c>
    </row>
    <row r="926" spans="1:2" x14ac:dyDescent="0.3">
      <c r="A926">
        <v>928</v>
      </c>
      <c r="B926">
        <v>20</v>
      </c>
    </row>
    <row r="927" spans="1:2" x14ac:dyDescent="0.3">
      <c r="A927">
        <v>929</v>
      </c>
      <c r="B927">
        <v>0</v>
      </c>
    </row>
    <row r="928" spans="1:2" x14ac:dyDescent="0.3">
      <c r="A928">
        <v>930</v>
      </c>
      <c r="B928">
        <v>0</v>
      </c>
    </row>
    <row r="929" spans="1:2" x14ac:dyDescent="0.3">
      <c r="A929">
        <v>931</v>
      </c>
      <c r="B929">
        <v>0</v>
      </c>
    </row>
    <row r="930" spans="1:2" x14ac:dyDescent="0.3">
      <c r="A930">
        <v>932</v>
      </c>
      <c r="B930">
        <v>20</v>
      </c>
    </row>
    <row r="931" spans="1:2" x14ac:dyDescent="0.3">
      <c r="A931">
        <v>933</v>
      </c>
      <c r="B931">
        <v>30</v>
      </c>
    </row>
    <row r="932" spans="1:2" x14ac:dyDescent="0.3">
      <c r="A932">
        <v>934</v>
      </c>
      <c r="B932">
        <v>0</v>
      </c>
    </row>
    <row r="933" spans="1:2" x14ac:dyDescent="0.3">
      <c r="A933">
        <v>935</v>
      </c>
      <c r="B933">
        <v>30</v>
      </c>
    </row>
    <row r="934" spans="1:2" x14ac:dyDescent="0.3">
      <c r="A934">
        <v>936</v>
      </c>
      <c r="B934">
        <v>0</v>
      </c>
    </row>
    <row r="935" spans="1:2" x14ac:dyDescent="0.3">
      <c r="A935">
        <v>937</v>
      </c>
      <c r="B935">
        <v>20</v>
      </c>
    </row>
    <row r="936" spans="1:2" x14ac:dyDescent="0.3">
      <c r="A936">
        <v>938</v>
      </c>
      <c r="B936">
        <v>30</v>
      </c>
    </row>
    <row r="937" spans="1:2" x14ac:dyDescent="0.3">
      <c r="A937">
        <v>939</v>
      </c>
      <c r="B937">
        <v>0</v>
      </c>
    </row>
    <row r="938" spans="1:2" x14ac:dyDescent="0.3">
      <c r="A938">
        <v>940</v>
      </c>
      <c r="B938">
        <v>0</v>
      </c>
    </row>
    <row r="939" spans="1:2" x14ac:dyDescent="0.3">
      <c r="A939">
        <v>941</v>
      </c>
      <c r="B939">
        <v>0</v>
      </c>
    </row>
    <row r="940" spans="1:2" x14ac:dyDescent="0.3">
      <c r="A940">
        <v>942</v>
      </c>
      <c r="B940">
        <v>30</v>
      </c>
    </row>
    <row r="941" spans="1:2" x14ac:dyDescent="0.3">
      <c r="A941">
        <v>943</v>
      </c>
      <c r="B941">
        <v>20</v>
      </c>
    </row>
    <row r="942" spans="1:2" x14ac:dyDescent="0.3">
      <c r="A942">
        <v>944</v>
      </c>
      <c r="B942">
        <v>0</v>
      </c>
    </row>
    <row r="943" spans="1:2" x14ac:dyDescent="0.3">
      <c r="A943">
        <v>945</v>
      </c>
      <c r="B943">
        <v>30</v>
      </c>
    </row>
    <row r="944" spans="1:2" x14ac:dyDescent="0.3">
      <c r="A944">
        <v>946</v>
      </c>
      <c r="B944">
        <v>20</v>
      </c>
    </row>
    <row r="945" spans="1:2" x14ac:dyDescent="0.3">
      <c r="A945">
        <v>947</v>
      </c>
      <c r="B945">
        <v>0</v>
      </c>
    </row>
    <row r="946" spans="1:2" x14ac:dyDescent="0.3">
      <c r="A946">
        <v>948</v>
      </c>
      <c r="B946">
        <v>30</v>
      </c>
    </row>
    <row r="947" spans="1:2" x14ac:dyDescent="0.3">
      <c r="A947">
        <v>949</v>
      </c>
      <c r="B947">
        <v>20</v>
      </c>
    </row>
    <row r="948" spans="1:2" x14ac:dyDescent="0.3">
      <c r="A948">
        <v>950</v>
      </c>
      <c r="B948">
        <v>0</v>
      </c>
    </row>
    <row r="949" spans="1:2" x14ac:dyDescent="0.3">
      <c r="A949">
        <v>951</v>
      </c>
      <c r="B949">
        <v>0</v>
      </c>
    </row>
    <row r="950" spans="1:2" x14ac:dyDescent="0.3">
      <c r="A950">
        <v>952</v>
      </c>
      <c r="B950">
        <v>0</v>
      </c>
    </row>
    <row r="951" spans="1:2" x14ac:dyDescent="0.3">
      <c r="A951">
        <v>953</v>
      </c>
      <c r="B951">
        <v>30</v>
      </c>
    </row>
    <row r="952" spans="1:2" x14ac:dyDescent="0.3">
      <c r="A952">
        <v>954</v>
      </c>
      <c r="B952">
        <v>0</v>
      </c>
    </row>
    <row r="953" spans="1:2" x14ac:dyDescent="0.3">
      <c r="A953">
        <v>955</v>
      </c>
      <c r="B953">
        <v>0</v>
      </c>
    </row>
    <row r="954" spans="1:2" x14ac:dyDescent="0.3">
      <c r="A954">
        <v>956</v>
      </c>
      <c r="B954">
        <v>0</v>
      </c>
    </row>
    <row r="955" spans="1:2" x14ac:dyDescent="0.3">
      <c r="A955">
        <v>957</v>
      </c>
      <c r="B955">
        <v>30</v>
      </c>
    </row>
    <row r="956" spans="1:2" x14ac:dyDescent="0.3">
      <c r="A956">
        <v>958</v>
      </c>
      <c r="B956">
        <v>0</v>
      </c>
    </row>
    <row r="957" spans="1:2" x14ac:dyDescent="0.3">
      <c r="A957">
        <v>959</v>
      </c>
      <c r="B957">
        <v>20</v>
      </c>
    </row>
    <row r="958" spans="1:2" x14ac:dyDescent="0.3">
      <c r="A958">
        <v>960</v>
      </c>
      <c r="B958">
        <v>20</v>
      </c>
    </row>
    <row r="959" spans="1:2" x14ac:dyDescent="0.3">
      <c r="A959">
        <v>961</v>
      </c>
      <c r="B959">
        <v>20</v>
      </c>
    </row>
    <row r="960" spans="1:2" x14ac:dyDescent="0.3">
      <c r="A960">
        <v>962</v>
      </c>
      <c r="B960">
        <v>30</v>
      </c>
    </row>
    <row r="961" spans="1:2" x14ac:dyDescent="0.3">
      <c r="A961">
        <v>963</v>
      </c>
      <c r="B961">
        <v>0</v>
      </c>
    </row>
    <row r="962" spans="1:2" x14ac:dyDescent="0.3">
      <c r="A962">
        <v>964</v>
      </c>
      <c r="B962">
        <v>0</v>
      </c>
    </row>
    <row r="963" spans="1:2" x14ac:dyDescent="0.3">
      <c r="A963">
        <v>965</v>
      </c>
      <c r="B963">
        <v>20</v>
      </c>
    </row>
    <row r="964" spans="1:2" x14ac:dyDescent="0.3">
      <c r="A964">
        <v>966</v>
      </c>
      <c r="B964">
        <v>20</v>
      </c>
    </row>
    <row r="965" spans="1:2" x14ac:dyDescent="0.3">
      <c r="A965">
        <v>967</v>
      </c>
      <c r="B965">
        <v>30</v>
      </c>
    </row>
    <row r="966" spans="1:2" x14ac:dyDescent="0.3">
      <c r="A966">
        <v>968</v>
      </c>
      <c r="B966">
        <v>30</v>
      </c>
    </row>
    <row r="967" spans="1:2" x14ac:dyDescent="0.3">
      <c r="A967">
        <v>969</v>
      </c>
      <c r="B967">
        <v>0</v>
      </c>
    </row>
    <row r="968" spans="1:2" x14ac:dyDescent="0.3">
      <c r="A968">
        <v>970</v>
      </c>
      <c r="B968">
        <v>20</v>
      </c>
    </row>
    <row r="969" spans="1:2" x14ac:dyDescent="0.3">
      <c r="A969">
        <v>971</v>
      </c>
      <c r="B969">
        <v>30</v>
      </c>
    </row>
    <row r="970" spans="1:2" x14ac:dyDescent="0.3">
      <c r="A970">
        <v>972</v>
      </c>
      <c r="B970">
        <v>0</v>
      </c>
    </row>
    <row r="971" spans="1:2" x14ac:dyDescent="0.3">
      <c r="A971">
        <v>973</v>
      </c>
      <c r="B971">
        <v>20</v>
      </c>
    </row>
    <row r="972" spans="1:2" x14ac:dyDescent="0.3">
      <c r="A972">
        <v>974</v>
      </c>
      <c r="B972">
        <v>30</v>
      </c>
    </row>
    <row r="973" spans="1:2" x14ac:dyDescent="0.3">
      <c r="A973">
        <v>975</v>
      </c>
      <c r="B973">
        <v>30</v>
      </c>
    </row>
    <row r="974" spans="1:2" x14ac:dyDescent="0.3">
      <c r="A974">
        <v>976</v>
      </c>
      <c r="B974">
        <v>0</v>
      </c>
    </row>
    <row r="975" spans="1:2" x14ac:dyDescent="0.3">
      <c r="A975">
        <v>977</v>
      </c>
      <c r="B975">
        <v>20</v>
      </c>
    </row>
    <row r="976" spans="1:2" x14ac:dyDescent="0.3">
      <c r="A976">
        <v>978</v>
      </c>
      <c r="B976">
        <v>30</v>
      </c>
    </row>
    <row r="977" spans="1:2" x14ac:dyDescent="0.3">
      <c r="A977">
        <v>979</v>
      </c>
      <c r="B977">
        <v>0</v>
      </c>
    </row>
    <row r="978" spans="1:2" x14ac:dyDescent="0.3">
      <c r="A978">
        <v>980</v>
      </c>
      <c r="B978">
        <v>20</v>
      </c>
    </row>
    <row r="979" spans="1:2" x14ac:dyDescent="0.3">
      <c r="A979">
        <v>981</v>
      </c>
      <c r="B979">
        <v>30</v>
      </c>
    </row>
    <row r="980" spans="1:2" x14ac:dyDescent="0.3">
      <c r="A980">
        <v>982</v>
      </c>
      <c r="B980">
        <v>0</v>
      </c>
    </row>
    <row r="981" spans="1:2" x14ac:dyDescent="0.3">
      <c r="A981">
        <v>983</v>
      </c>
      <c r="B981">
        <v>20</v>
      </c>
    </row>
    <row r="982" spans="1:2" x14ac:dyDescent="0.3">
      <c r="A982">
        <v>984</v>
      </c>
      <c r="B982">
        <v>0</v>
      </c>
    </row>
    <row r="983" spans="1:2" x14ac:dyDescent="0.3">
      <c r="A983">
        <v>985</v>
      </c>
      <c r="B983">
        <v>0</v>
      </c>
    </row>
    <row r="984" spans="1:2" x14ac:dyDescent="0.3">
      <c r="A984">
        <v>986</v>
      </c>
      <c r="B984">
        <v>20</v>
      </c>
    </row>
    <row r="985" spans="1:2" x14ac:dyDescent="0.3">
      <c r="A985">
        <v>987</v>
      </c>
      <c r="B985">
        <v>30</v>
      </c>
    </row>
    <row r="986" spans="1:2" x14ac:dyDescent="0.3">
      <c r="A986">
        <v>988</v>
      </c>
      <c r="B986">
        <v>20</v>
      </c>
    </row>
    <row r="987" spans="1:2" x14ac:dyDescent="0.3">
      <c r="A987">
        <v>989</v>
      </c>
      <c r="B987">
        <v>0</v>
      </c>
    </row>
    <row r="988" spans="1:2" x14ac:dyDescent="0.3">
      <c r="A988">
        <v>990</v>
      </c>
      <c r="B988">
        <v>0</v>
      </c>
    </row>
    <row r="989" spans="1:2" x14ac:dyDescent="0.3">
      <c r="A989">
        <v>991</v>
      </c>
      <c r="B989">
        <v>20</v>
      </c>
    </row>
    <row r="990" spans="1:2" x14ac:dyDescent="0.3">
      <c r="A990">
        <v>992</v>
      </c>
      <c r="B990">
        <v>30</v>
      </c>
    </row>
    <row r="991" spans="1:2" x14ac:dyDescent="0.3">
      <c r="A991">
        <v>993</v>
      </c>
      <c r="B991">
        <v>0</v>
      </c>
    </row>
    <row r="992" spans="1:2" x14ac:dyDescent="0.3">
      <c r="A992">
        <v>994</v>
      </c>
      <c r="B992">
        <v>30</v>
      </c>
    </row>
    <row r="993" spans="1:2" x14ac:dyDescent="0.3">
      <c r="A993">
        <v>995</v>
      </c>
      <c r="B993">
        <v>20</v>
      </c>
    </row>
    <row r="994" spans="1:2" x14ac:dyDescent="0.3">
      <c r="A994">
        <v>996</v>
      </c>
      <c r="B994">
        <v>0</v>
      </c>
    </row>
    <row r="995" spans="1:2" x14ac:dyDescent="0.3">
      <c r="A995">
        <v>997</v>
      </c>
      <c r="B995">
        <v>30</v>
      </c>
    </row>
    <row r="996" spans="1:2" x14ac:dyDescent="0.3">
      <c r="A996">
        <v>998</v>
      </c>
      <c r="B996">
        <v>30</v>
      </c>
    </row>
    <row r="997" spans="1:2" x14ac:dyDescent="0.3">
      <c r="A997">
        <v>999</v>
      </c>
      <c r="B997">
        <v>0</v>
      </c>
    </row>
    <row r="998" spans="1:2" x14ac:dyDescent="0.3">
      <c r="A998">
        <v>1000</v>
      </c>
      <c r="B998">
        <v>20</v>
      </c>
    </row>
    <row r="999" spans="1:2" x14ac:dyDescent="0.3">
      <c r="A999">
        <v>1001</v>
      </c>
      <c r="B999">
        <v>20</v>
      </c>
    </row>
    <row r="1000" spans="1:2" x14ac:dyDescent="0.3">
      <c r="A1000">
        <v>1002</v>
      </c>
      <c r="B1000">
        <v>0</v>
      </c>
    </row>
    <row r="1001" spans="1:2" x14ac:dyDescent="0.3">
      <c r="A1001">
        <v>1003</v>
      </c>
      <c r="B1001">
        <v>30</v>
      </c>
    </row>
    <row r="1002" spans="1:2" x14ac:dyDescent="0.3">
      <c r="A1002">
        <v>1004</v>
      </c>
      <c r="B1002">
        <v>20</v>
      </c>
    </row>
    <row r="1003" spans="1:2" x14ac:dyDescent="0.3">
      <c r="A1003">
        <v>1005</v>
      </c>
      <c r="B1003">
        <v>0</v>
      </c>
    </row>
    <row r="1004" spans="1:2" x14ac:dyDescent="0.3">
      <c r="A1004">
        <v>1006</v>
      </c>
      <c r="B1004">
        <v>0</v>
      </c>
    </row>
    <row r="1005" spans="1:2" x14ac:dyDescent="0.3">
      <c r="A1005">
        <v>1007</v>
      </c>
      <c r="B1005">
        <v>30</v>
      </c>
    </row>
    <row r="1006" spans="1:2" x14ac:dyDescent="0.3">
      <c r="A1006">
        <v>1008</v>
      </c>
      <c r="B1006">
        <v>20</v>
      </c>
    </row>
    <row r="1007" spans="1:2" x14ac:dyDescent="0.3">
      <c r="A1007">
        <v>1009</v>
      </c>
      <c r="B1007">
        <v>0</v>
      </c>
    </row>
    <row r="1008" spans="1:2" x14ac:dyDescent="0.3">
      <c r="A1008">
        <v>1010</v>
      </c>
      <c r="B1008">
        <v>20</v>
      </c>
    </row>
    <row r="1009" spans="1:2" x14ac:dyDescent="0.3">
      <c r="A1009">
        <v>1011</v>
      </c>
      <c r="B1009">
        <v>30</v>
      </c>
    </row>
    <row r="1010" spans="1:2" x14ac:dyDescent="0.3">
      <c r="A1010">
        <v>1012</v>
      </c>
      <c r="B1010">
        <v>0</v>
      </c>
    </row>
    <row r="1011" spans="1:2" x14ac:dyDescent="0.3">
      <c r="A1011">
        <v>1013</v>
      </c>
      <c r="B1011">
        <v>0</v>
      </c>
    </row>
    <row r="1012" spans="1:2" x14ac:dyDescent="0.3">
      <c r="A1012">
        <v>1014</v>
      </c>
      <c r="B1012">
        <v>30</v>
      </c>
    </row>
    <row r="1013" spans="1:2" x14ac:dyDescent="0.3">
      <c r="A1013">
        <v>1015</v>
      </c>
      <c r="B1013">
        <v>0</v>
      </c>
    </row>
    <row r="1014" spans="1:2" x14ac:dyDescent="0.3">
      <c r="A1014">
        <v>1016</v>
      </c>
      <c r="B1014">
        <v>30</v>
      </c>
    </row>
    <row r="1015" spans="1:2" x14ac:dyDescent="0.3">
      <c r="A1015">
        <v>1017</v>
      </c>
      <c r="B1015">
        <v>0</v>
      </c>
    </row>
    <row r="1016" spans="1:2" x14ac:dyDescent="0.3">
      <c r="A1016">
        <v>1018</v>
      </c>
      <c r="B1016">
        <v>0</v>
      </c>
    </row>
    <row r="1017" spans="1:2" x14ac:dyDescent="0.3">
      <c r="A1017">
        <v>1019</v>
      </c>
      <c r="B1017">
        <v>0</v>
      </c>
    </row>
    <row r="1018" spans="1:2" x14ac:dyDescent="0.3">
      <c r="A1018">
        <v>1020</v>
      </c>
      <c r="B1018">
        <v>20</v>
      </c>
    </row>
    <row r="1019" spans="1:2" x14ac:dyDescent="0.3">
      <c r="A1019">
        <v>1021</v>
      </c>
      <c r="B1019">
        <v>30</v>
      </c>
    </row>
    <row r="1020" spans="1:2" x14ac:dyDescent="0.3">
      <c r="A1020">
        <v>1022</v>
      </c>
      <c r="B1020">
        <v>30</v>
      </c>
    </row>
    <row r="1021" spans="1:2" x14ac:dyDescent="0.3">
      <c r="A1021">
        <v>1023</v>
      </c>
      <c r="B1021">
        <v>0</v>
      </c>
    </row>
    <row r="1022" spans="1:2" x14ac:dyDescent="0.3">
      <c r="A1022">
        <v>1024</v>
      </c>
      <c r="B1022">
        <v>20</v>
      </c>
    </row>
    <row r="1023" spans="1:2" x14ac:dyDescent="0.3">
      <c r="A1023">
        <v>1025</v>
      </c>
      <c r="B1023">
        <v>30</v>
      </c>
    </row>
    <row r="1024" spans="1:2" x14ac:dyDescent="0.3">
      <c r="A1024">
        <v>1026</v>
      </c>
      <c r="B1024">
        <v>0</v>
      </c>
    </row>
    <row r="1025" spans="1:2" x14ac:dyDescent="0.3">
      <c r="A1025">
        <v>1027</v>
      </c>
      <c r="B1025">
        <v>20</v>
      </c>
    </row>
    <row r="1026" spans="1:2" x14ac:dyDescent="0.3">
      <c r="A1026">
        <v>1028</v>
      </c>
      <c r="B1026">
        <v>0</v>
      </c>
    </row>
    <row r="1027" spans="1:2" x14ac:dyDescent="0.3">
      <c r="A1027">
        <v>1029</v>
      </c>
      <c r="B1027">
        <v>30</v>
      </c>
    </row>
    <row r="1028" spans="1:2" x14ac:dyDescent="0.3">
      <c r="A1028">
        <v>1030</v>
      </c>
      <c r="B1028">
        <v>0</v>
      </c>
    </row>
    <row r="1029" spans="1:2" x14ac:dyDescent="0.3">
      <c r="A1029">
        <v>1031</v>
      </c>
      <c r="B1029">
        <v>0</v>
      </c>
    </row>
    <row r="1030" spans="1:2" x14ac:dyDescent="0.3">
      <c r="A1030">
        <v>1032</v>
      </c>
      <c r="B1030">
        <v>0</v>
      </c>
    </row>
    <row r="1031" spans="1:2" x14ac:dyDescent="0.3">
      <c r="A1031">
        <v>1033</v>
      </c>
      <c r="B1031">
        <v>20</v>
      </c>
    </row>
    <row r="1032" spans="1:2" x14ac:dyDescent="0.3">
      <c r="A1032">
        <v>1034</v>
      </c>
      <c r="B1032">
        <v>0</v>
      </c>
    </row>
    <row r="1033" spans="1:2" x14ac:dyDescent="0.3">
      <c r="A1033">
        <v>1035</v>
      </c>
      <c r="B1033">
        <v>30</v>
      </c>
    </row>
    <row r="1034" spans="1:2" x14ac:dyDescent="0.3">
      <c r="A1034">
        <v>1036</v>
      </c>
      <c r="B1034">
        <v>0</v>
      </c>
    </row>
    <row r="1035" spans="1:2" x14ac:dyDescent="0.3">
      <c r="A1035">
        <v>1037</v>
      </c>
      <c r="B1035">
        <v>0</v>
      </c>
    </row>
    <row r="1036" spans="1:2" x14ac:dyDescent="0.3">
      <c r="A1036">
        <v>1038</v>
      </c>
      <c r="B1036">
        <v>30</v>
      </c>
    </row>
    <row r="1037" spans="1:2" x14ac:dyDescent="0.3">
      <c r="A1037">
        <v>1039</v>
      </c>
      <c r="B1037">
        <v>0</v>
      </c>
    </row>
    <row r="1038" spans="1:2" x14ac:dyDescent="0.3">
      <c r="A1038">
        <v>1040</v>
      </c>
      <c r="B1038">
        <v>20</v>
      </c>
    </row>
    <row r="1039" spans="1:2" x14ac:dyDescent="0.3">
      <c r="A1039">
        <v>1041</v>
      </c>
      <c r="B1039">
        <v>0</v>
      </c>
    </row>
    <row r="1040" spans="1:2" x14ac:dyDescent="0.3">
      <c r="A1040">
        <v>1042</v>
      </c>
      <c r="B1040">
        <v>20</v>
      </c>
    </row>
    <row r="1041" spans="1:2" x14ac:dyDescent="0.3">
      <c r="A1041">
        <v>1043</v>
      </c>
      <c r="B1041">
        <v>30</v>
      </c>
    </row>
    <row r="1042" spans="1:2" x14ac:dyDescent="0.3">
      <c r="A1042">
        <v>1044</v>
      </c>
      <c r="B1042">
        <v>0</v>
      </c>
    </row>
    <row r="1043" spans="1:2" x14ac:dyDescent="0.3">
      <c r="A1043">
        <v>1045</v>
      </c>
      <c r="B1043">
        <v>0</v>
      </c>
    </row>
    <row r="1044" spans="1:2" x14ac:dyDescent="0.3">
      <c r="A1044">
        <v>1046</v>
      </c>
      <c r="B1044">
        <v>20</v>
      </c>
    </row>
    <row r="1045" spans="1:2" x14ac:dyDescent="0.3">
      <c r="A1045">
        <v>1047</v>
      </c>
      <c r="B1045">
        <v>0</v>
      </c>
    </row>
    <row r="1046" spans="1:2" x14ac:dyDescent="0.3">
      <c r="A1046">
        <v>1048</v>
      </c>
      <c r="B1046">
        <v>30</v>
      </c>
    </row>
    <row r="1047" spans="1:2" x14ac:dyDescent="0.3">
      <c r="A1047">
        <v>1049</v>
      </c>
      <c r="B1047">
        <v>20</v>
      </c>
    </row>
    <row r="1048" spans="1:2" x14ac:dyDescent="0.3">
      <c r="A1048">
        <v>1050</v>
      </c>
      <c r="B1048">
        <v>0</v>
      </c>
    </row>
    <row r="1049" spans="1:2" x14ac:dyDescent="0.3">
      <c r="A1049">
        <v>1051</v>
      </c>
      <c r="B1049">
        <v>30</v>
      </c>
    </row>
    <row r="1050" spans="1:2" x14ac:dyDescent="0.3">
      <c r="A1050">
        <v>1052</v>
      </c>
      <c r="B1050">
        <v>0</v>
      </c>
    </row>
    <row r="1051" spans="1:2" x14ac:dyDescent="0.3">
      <c r="A1051">
        <v>1053</v>
      </c>
      <c r="B1051">
        <v>30</v>
      </c>
    </row>
    <row r="1052" spans="1:2" x14ac:dyDescent="0.3">
      <c r="A1052">
        <v>1054</v>
      </c>
      <c r="B1052">
        <v>30</v>
      </c>
    </row>
    <row r="1053" spans="1:2" x14ac:dyDescent="0.3">
      <c r="A1053">
        <v>1055</v>
      </c>
      <c r="B1053">
        <v>20</v>
      </c>
    </row>
    <row r="1054" spans="1:2" x14ac:dyDescent="0.3">
      <c r="A1054">
        <v>1056</v>
      </c>
      <c r="B1054">
        <v>30</v>
      </c>
    </row>
    <row r="1055" spans="1:2" x14ac:dyDescent="0.3">
      <c r="A1055">
        <v>1057</v>
      </c>
      <c r="B1055">
        <v>0</v>
      </c>
    </row>
    <row r="1056" spans="1:2" x14ac:dyDescent="0.3">
      <c r="A1056">
        <v>1058</v>
      </c>
      <c r="B1056">
        <v>0</v>
      </c>
    </row>
    <row r="1057" spans="1:2" x14ac:dyDescent="0.3">
      <c r="A1057">
        <v>1059</v>
      </c>
      <c r="B1057">
        <v>20</v>
      </c>
    </row>
    <row r="1058" spans="1:2" x14ac:dyDescent="0.3">
      <c r="A1058">
        <v>1060</v>
      </c>
      <c r="B1058">
        <v>0</v>
      </c>
    </row>
    <row r="1059" spans="1:2" x14ac:dyDescent="0.3">
      <c r="A1059">
        <v>1061</v>
      </c>
      <c r="B1059">
        <v>30</v>
      </c>
    </row>
    <row r="1060" spans="1:2" x14ac:dyDescent="0.3">
      <c r="A1060">
        <v>1062</v>
      </c>
      <c r="B1060">
        <v>20</v>
      </c>
    </row>
    <row r="1061" spans="1:2" x14ac:dyDescent="0.3">
      <c r="A1061">
        <v>1063</v>
      </c>
      <c r="B1061">
        <v>30</v>
      </c>
    </row>
    <row r="1062" spans="1:2" x14ac:dyDescent="0.3">
      <c r="A1062">
        <v>1064</v>
      </c>
      <c r="B1062">
        <v>0</v>
      </c>
    </row>
    <row r="1063" spans="1:2" x14ac:dyDescent="0.3">
      <c r="A1063">
        <v>1065</v>
      </c>
      <c r="B1063">
        <v>0</v>
      </c>
    </row>
    <row r="1064" spans="1:2" x14ac:dyDescent="0.3">
      <c r="A1064">
        <v>1066</v>
      </c>
      <c r="B1064">
        <v>0</v>
      </c>
    </row>
    <row r="1065" spans="1:2" x14ac:dyDescent="0.3">
      <c r="A1065">
        <v>1067</v>
      </c>
      <c r="B1065">
        <v>0</v>
      </c>
    </row>
    <row r="1066" spans="1:2" x14ac:dyDescent="0.3">
      <c r="A1066">
        <v>1068</v>
      </c>
      <c r="B1066">
        <v>30</v>
      </c>
    </row>
    <row r="1067" spans="1:2" x14ac:dyDescent="0.3">
      <c r="A1067">
        <v>1069</v>
      </c>
      <c r="B1067">
        <v>20</v>
      </c>
    </row>
    <row r="1068" spans="1:2" x14ac:dyDescent="0.3">
      <c r="A1068">
        <v>1070</v>
      </c>
      <c r="B1068">
        <v>0</v>
      </c>
    </row>
    <row r="1069" spans="1:2" x14ac:dyDescent="0.3">
      <c r="A1069">
        <v>1071</v>
      </c>
      <c r="B1069">
        <v>30</v>
      </c>
    </row>
    <row r="1070" spans="1:2" x14ac:dyDescent="0.3">
      <c r="A1070">
        <v>1072</v>
      </c>
      <c r="B1070">
        <v>20</v>
      </c>
    </row>
    <row r="1071" spans="1:2" x14ac:dyDescent="0.3">
      <c r="A1071">
        <v>1073</v>
      </c>
      <c r="B1071">
        <v>0</v>
      </c>
    </row>
    <row r="1072" spans="1:2" x14ac:dyDescent="0.3">
      <c r="A1072">
        <v>1074</v>
      </c>
      <c r="B1072">
        <v>0</v>
      </c>
    </row>
    <row r="1073" spans="1:2" x14ac:dyDescent="0.3">
      <c r="A1073">
        <v>1075</v>
      </c>
      <c r="B1073">
        <v>20</v>
      </c>
    </row>
    <row r="1074" spans="1:2" x14ac:dyDescent="0.3">
      <c r="A1074">
        <v>1076</v>
      </c>
      <c r="B1074">
        <v>30</v>
      </c>
    </row>
    <row r="1075" spans="1:2" x14ac:dyDescent="0.3">
      <c r="A1075">
        <v>1077</v>
      </c>
      <c r="B1075">
        <v>20</v>
      </c>
    </row>
    <row r="1076" spans="1:2" x14ac:dyDescent="0.3">
      <c r="A1076">
        <v>1078</v>
      </c>
      <c r="B1076">
        <v>0</v>
      </c>
    </row>
    <row r="1077" spans="1:2" x14ac:dyDescent="0.3">
      <c r="A1077">
        <v>1079</v>
      </c>
      <c r="B1077">
        <v>20</v>
      </c>
    </row>
    <row r="1078" spans="1:2" x14ac:dyDescent="0.3">
      <c r="A1078">
        <v>1080</v>
      </c>
      <c r="B1078">
        <v>0</v>
      </c>
    </row>
    <row r="1079" spans="1:2" x14ac:dyDescent="0.3">
      <c r="A1079">
        <v>1081</v>
      </c>
      <c r="B1079">
        <v>30</v>
      </c>
    </row>
    <row r="1080" spans="1:2" x14ac:dyDescent="0.3">
      <c r="A1080">
        <v>1082</v>
      </c>
      <c r="B1080">
        <v>20</v>
      </c>
    </row>
    <row r="1081" spans="1:2" x14ac:dyDescent="0.3">
      <c r="A1081">
        <v>1083</v>
      </c>
      <c r="B1081">
        <v>20</v>
      </c>
    </row>
    <row r="1082" spans="1:2" x14ac:dyDescent="0.3">
      <c r="A1082">
        <v>1084</v>
      </c>
      <c r="B1082">
        <v>30</v>
      </c>
    </row>
    <row r="1083" spans="1:2" x14ac:dyDescent="0.3">
      <c r="A1083">
        <v>1085</v>
      </c>
      <c r="B1083">
        <v>0</v>
      </c>
    </row>
    <row r="1084" spans="1:2" x14ac:dyDescent="0.3">
      <c r="A1084">
        <v>1086</v>
      </c>
      <c r="B1084">
        <v>0</v>
      </c>
    </row>
    <row r="1085" spans="1:2" x14ac:dyDescent="0.3">
      <c r="A1085">
        <v>1087</v>
      </c>
      <c r="B1085">
        <v>30</v>
      </c>
    </row>
    <row r="1086" spans="1:2" x14ac:dyDescent="0.3">
      <c r="A1086">
        <v>1088</v>
      </c>
      <c r="B1086">
        <v>30</v>
      </c>
    </row>
    <row r="1087" spans="1:2" x14ac:dyDescent="0.3">
      <c r="A1087">
        <v>1089</v>
      </c>
      <c r="B1087">
        <v>0</v>
      </c>
    </row>
    <row r="1088" spans="1:2" x14ac:dyDescent="0.3">
      <c r="A1088">
        <v>1090</v>
      </c>
      <c r="B1088">
        <v>20</v>
      </c>
    </row>
    <row r="1089" spans="1:2" x14ac:dyDescent="0.3">
      <c r="A1089">
        <v>1091</v>
      </c>
      <c r="B1089">
        <v>20</v>
      </c>
    </row>
    <row r="1090" spans="1:2" x14ac:dyDescent="0.3">
      <c r="A1090">
        <v>1092</v>
      </c>
      <c r="B1090">
        <v>30</v>
      </c>
    </row>
    <row r="1091" spans="1:2" x14ac:dyDescent="0.3">
      <c r="A1091">
        <v>1093</v>
      </c>
      <c r="B1091">
        <v>0</v>
      </c>
    </row>
    <row r="1092" spans="1:2" x14ac:dyDescent="0.3">
      <c r="A1092">
        <v>1094</v>
      </c>
      <c r="B1092">
        <v>30</v>
      </c>
    </row>
    <row r="1093" spans="1:2" x14ac:dyDescent="0.3">
      <c r="A1093">
        <v>1095</v>
      </c>
      <c r="B1093">
        <v>30</v>
      </c>
    </row>
    <row r="1094" spans="1:2" x14ac:dyDescent="0.3">
      <c r="A1094">
        <v>1096</v>
      </c>
      <c r="B1094">
        <v>0</v>
      </c>
    </row>
    <row r="1095" spans="1:2" x14ac:dyDescent="0.3">
      <c r="A1095">
        <v>1097</v>
      </c>
      <c r="B1095">
        <v>0</v>
      </c>
    </row>
    <row r="1096" spans="1:2" x14ac:dyDescent="0.3">
      <c r="A1096">
        <v>1098</v>
      </c>
      <c r="B1096">
        <v>20</v>
      </c>
    </row>
    <row r="1097" spans="1:2" x14ac:dyDescent="0.3">
      <c r="A1097">
        <v>1099</v>
      </c>
      <c r="B1097">
        <v>30</v>
      </c>
    </row>
    <row r="1098" spans="1:2" x14ac:dyDescent="0.3">
      <c r="A1098">
        <v>1100</v>
      </c>
      <c r="B1098">
        <v>30</v>
      </c>
    </row>
    <row r="1099" spans="1:2" x14ac:dyDescent="0.3">
      <c r="A1099">
        <v>1101</v>
      </c>
      <c r="B1099">
        <v>20</v>
      </c>
    </row>
    <row r="1100" spans="1:2" x14ac:dyDescent="0.3">
      <c r="A1100">
        <v>1102</v>
      </c>
      <c r="B1100">
        <v>0</v>
      </c>
    </row>
    <row r="1101" spans="1:2" x14ac:dyDescent="0.3">
      <c r="A1101">
        <v>1103</v>
      </c>
      <c r="B1101">
        <v>20</v>
      </c>
    </row>
    <row r="1102" spans="1:2" x14ac:dyDescent="0.3">
      <c r="A1102">
        <v>1104</v>
      </c>
      <c r="B1102">
        <v>20</v>
      </c>
    </row>
    <row r="1103" spans="1:2" x14ac:dyDescent="0.3">
      <c r="A1103">
        <v>1105</v>
      </c>
      <c r="B1103">
        <v>0</v>
      </c>
    </row>
    <row r="1104" spans="1:2" x14ac:dyDescent="0.3">
      <c r="A1104">
        <v>1106</v>
      </c>
      <c r="B1104">
        <v>30</v>
      </c>
    </row>
    <row r="1105" spans="1:2" x14ac:dyDescent="0.3">
      <c r="A1105">
        <v>1107</v>
      </c>
      <c r="B1105">
        <v>0</v>
      </c>
    </row>
    <row r="1106" spans="1:2" x14ac:dyDescent="0.3">
      <c r="A1106">
        <v>1108</v>
      </c>
      <c r="B1106">
        <v>20</v>
      </c>
    </row>
    <row r="1107" spans="1:2" x14ac:dyDescent="0.3">
      <c r="A1107">
        <v>1109</v>
      </c>
      <c r="B1107">
        <v>30</v>
      </c>
    </row>
    <row r="1108" spans="1:2" x14ac:dyDescent="0.3">
      <c r="A1108">
        <v>1110</v>
      </c>
      <c r="B1108">
        <v>0</v>
      </c>
    </row>
    <row r="1109" spans="1:2" x14ac:dyDescent="0.3">
      <c r="A1109">
        <v>1111</v>
      </c>
      <c r="B1109">
        <v>0</v>
      </c>
    </row>
    <row r="1110" spans="1:2" x14ac:dyDescent="0.3">
      <c r="A1110">
        <v>1112</v>
      </c>
      <c r="B1110">
        <v>0</v>
      </c>
    </row>
    <row r="1111" spans="1:2" x14ac:dyDescent="0.3">
      <c r="A1111">
        <v>1113</v>
      </c>
      <c r="B1111">
        <v>20</v>
      </c>
    </row>
    <row r="1112" spans="1:2" x14ac:dyDescent="0.3">
      <c r="A1112">
        <v>1114</v>
      </c>
      <c r="B1112">
        <v>30</v>
      </c>
    </row>
    <row r="1113" spans="1:2" x14ac:dyDescent="0.3">
      <c r="A1113">
        <v>1115</v>
      </c>
      <c r="B1113">
        <v>20</v>
      </c>
    </row>
    <row r="1114" spans="1:2" x14ac:dyDescent="0.3">
      <c r="A1114">
        <v>1116</v>
      </c>
      <c r="B1114">
        <v>30</v>
      </c>
    </row>
    <row r="1115" spans="1:2" x14ac:dyDescent="0.3">
      <c r="A1115">
        <v>1117</v>
      </c>
      <c r="B1115">
        <v>0</v>
      </c>
    </row>
    <row r="1116" spans="1:2" x14ac:dyDescent="0.3">
      <c r="A1116">
        <v>1118</v>
      </c>
      <c r="B1116">
        <v>0</v>
      </c>
    </row>
    <row r="1117" spans="1:2" x14ac:dyDescent="0.3">
      <c r="A1117">
        <v>1119</v>
      </c>
      <c r="B1117">
        <v>20</v>
      </c>
    </row>
    <row r="1118" spans="1:2" x14ac:dyDescent="0.3">
      <c r="A1118">
        <v>1120</v>
      </c>
      <c r="B1118">
        <v>20</v>
      </c>
    </row>
    <row r="1119" spans="1:2" x14ac:dyDescent="0.3">
      <c r="A1119">
        <v>1121</v>
      </c>
      <c r="B1119">
        <v>30</v>
      </c>
    </row>
    <row r="1120" spans="1:2" x14ac:dyDescent="0.3">
      <c r="A1120">
        <v>1122</v>
      </c>
      <c r="B1120">
        <v>0</v>
      </c>
    </row>
    <row r="1121" spans="1:2" x14ac:dyDescent="0.3">
      <c r="A1121">
        <v>1123</v>
      </c>
      <c r="B1121">
        <v>20</v>
      </c>
    </row>
    <row r="1122" spans="1:2" x14ac:dyDescent="0.3">
      <c r="A1122">
        <v>1124</v>
      </c>
      <c r="B1122">
        <v>30</v>
      </c>
    </row>
    <row r="1123" spans="1:2" x14ac:dyDescent="0.3">
      <c r="A1123">
        <v>1125</v>
      </c>
      <c r="B1123">
        <v>0</v>
      </c>
    </row>
    <row r="1124" spans="1:2" x14ac:dyDescent="0.3">
      <c r="A1124">
        <v>1126</v>
      </c>
      <c r="B1124">
        <v>30</v>
      </c>
    </row>
    <row r="1125" spans="1:2" x14ac:dyDescent="0.3">
      <c r="A1125">
        <v>1127</v>
      </c>
      <c r="B1125">
        <v>0</v>
      </c>
    </row>
    <row r="1126" spans="1:2" x14ac:dyDescent="0.3">
      <c r="A1126">
        <v>1128</v>
      </c>
      <c r="B1126">
        <v>30</v>
      </c>
    </row>
    <row r="1127" spans="1:2" x14ac:dyDescent="0.3">
      <c r="A1127">
        <v>1129</v>
      </c>
      <c r="B1127">
        <v>0</v>
      </c>
    </row>
    <row r="1128" spans="1:2" x14ac:dyDescent="0.3">
      <c r="A1128">
        <v>1130</v>
      </c>
      <c r="B1128">
        <v>20</v>
      </c>
    </row>
    <row r="1129" spans="1:2" x14ac:dyDescent="0.3">
      <c r="A1129">
        <v>1131</v>
      </c>
      <c r="B1129">
        <v>0</v>
      </c>
    </row>
    <row r="1130" spans="1:2" x14ac:dyDescent="0.3">
      <c r="A1130">
        <v>1132</v>
      </c>
      <c r="B1130">
        <v>30</v>
      </c>
    </row>
    <row r="1131" spans="1:2" x14ac:dyDescent="0.3">
      <c r="A1131">
        <v>1133</v>
      </c>
      <c r="B1131">
        <v>20</v>
      </c>
    </row>
    <row r="1132" spans="1:2" x14ac:dyDescent="0.3">
      <c r="A1132">
        <v>1134</v>
      </c>
      <c r="B1132">
        <v>0</v>
      </c>
    </row>
    <row r="1133" spans="1:2" x14ac:dyDescent="0.3">
      <c r="A1133">
        <v>1135</v>
      </c>
      <c r="B1133">
        <v>20</v>
      </c>
    </row>
    <row r="1134" spans="1:2" x14ac:dyDescent="0.3">
      <c r="A1134">
        <v>1136</v>
      </c>
      <c r="B1134">
        <v>30</v>
      </c>
    </row>
    <row r="1135" spans="1:2" x14ac:dyDescent="0.3">
      <c r="A1135">
        <v>1137</v>
      </c>
      <c r="B1135">
        <v>30</v>
      </c>
    </row>
    <row r="1136" spans="1:2" x14ac:dyDescent="0.3">
      <c r="A1136">
        <v>1138</v>
      </c>
      <c r="B1136">
        <v>0</v>
      </c>
    </row>
    <row r="1137" spans="1:2" x14ac:dyDescent="0.3">
      <c r="A1137">
        <v>1139</v>
      </c>
      <c r="B1137">
        <v>0</v>
      </c>
    </row>
    <row r="1138" spans="1:2" x14ac:dyDescent="0.3">
      <c r="A1138">
        <v>1140</v>
      </c>
      <c r="B1138">
        <v>30</v>
      </c>
    </row>
    <row r="1139" spans="1:2" x14ac:dyDescent="0.3">
      <c r="A1139">
        <v>1141</v>
      </c>
      <c r="B1139">
        <v>20</v>
      </c>
    </row>
    <row r="1140" spans="1:2" x14ac:dyDescent="0.3">
      <c r="A1140">
        <v>1142</v>
      </c>
      <c r="B1140">
        <v>30</v>
      </c>
    </row>
    <row r="1141" spans="1:2" x14ac:dyDescent="0.3">
      <c r="A1141">
        <v>1143</v>
      </c>
      <c r="B1141">
        <v>20</v>
      </c>
    </row>
    <row r="1142" spans="1:2" x14ac:dyDescent="0.3">
      <c r="A1142">
        <v>1144</v>
      </c>
      <c r="B1142">
        <v>0</v>
      </c>
    </row>
    <row r="1143" spans="1:2" x14ac:dyDescent="0.3">
      <c r="A1143">
        <v>1145</v>
      </c>
      <c r="B1143">
        <v>0</v>
      </c>
    </row>
    <row r="1144" spans="1:2" x14ac:dyDescent="0.3">
      <c r="A1144">
        <v>1146</v>
      </c>
      <c r="B1144">
        <v>0</v>
      </c>
    </row>
    <row r="1145" spans="1:2" x14ac:dyDescent="0.3">
      <c r="A1145">
        <v>1147</v>
      </c>
      <c r="B1145">
        <v>20</v>
      </c>
    </row>
    <row r="1146" spans="1:2" x14ac:dyDescent="0.3">
      <c r="A1146">
        <v>1148</v>
      </c>
      <c r="B1146">
        <v>20</v>
      </c>
    </row>
    <row r="1147" spans="1:2" x14ac:dyDescent="0.3">
      <c r="A1147">
        <v>1149</v>
      </c>
      <c r="B1147">
        <v>0</v>
      </c>
    </row>
    <row r="1148" spans="1:2" x14ac:dyDescent="0.3">
      <c r="A1148">
        <v>1150</v>
      </c>
      <c r="B1148">
        <v>20</v>
      </c>
    </row>
    <row r="1149" spans="1:2" x14ac:dyDescent="0.3">
      <c r="A1149">
        <v>1151</v>
      </c>
      <c r="B1149">
        <v>30</v>
      </c>
    </row>
    <row r="1150" spans="1:2" x14ac:dyDescent="0.3">
      <c r="A1150">
        <v>1152</v>
      </c>
      <c r="B1150">
        <v>20</v>
      </c>
    </row>
    <row r="1151" spans="1:2" x14ac:dyDescent="0.3">
      <c r="A1151">
        <v>1153</v>
      </c>
      <c r="B1151">
        <v>20</v>
      </c>
    </row>
    <row r="1152" spans="1:2" x14ac:dyDescent="0.3">
      <c r="A1152">
        <v>1154</v>
      </c>
      <c r="B1152">
        <v>30</v>
      </c>
    </row>
    <row r="1153" spans="1:2" x14ac:dyDescent="0.3">
      <c r="A1153">
        <v>1155</v>
      </c>
      <c r="B1153">
        <v>0</v>
      </c>
    </row>
    <row r="1154" spans="1:2" x14ac:dyDescent="0.3">
      <c r="A1154">
        <v>1156</v>
      </c>
      <c r="B1154">
        <v>0</v>
      </c>
    </row>
    <row r="1155" spans="1:2" x14ac:dyDescent="0.3">
      <c r="A1155">
        <v>1157</v>
      </c>
      <c r="B1155">
        <v>0</v>
      </c>
    </row>
    <row r="1156" spans="1:2" x14ac:dyDescent="0.3">
      <c r="A1156">
        <v>1158</v>
      </c>
      <c r="B1156">
        <v>0</v>
      </c>
    </row>
    <row r="1157" spans="1:2" x14ac:dyDescent="0.3">
      <c r="A1157">
        <v>1159</v>
      </c>
      <c r="B1157">
        <v>30</v>
      </c>
    </row>
    <row r="1158" spans="1:2" x14ac:dyDescent="0.3">
      <c r="A1158">
        <v>1160</v>
      </c>
      <c r="B1158">
        <v>0</v>
      </c>
    </row>
    <row r="1159" spans="1:2" x14ac:dyDescent="0.3">
      <c r="A1159">
        <v>1161</v>
      </c>
      <c r="B1159">
        <v>0</v>
      </c>
    </row>
    <row r="1160" spans="1:2" x14ac:dyDescent="0.3">
      <c r="A1160">
        <v>1162</v>
      </c>
      <c r="B1160">
        <v>30</v>
      </c>
    </row>
    <row r="1161" spans="1:2" x14ac:dyDescent="0.3">
      <c r="A1161">
        <v>1163</v>
      </c>
      <c r="B1161">
        <v>20</v>
      </c>
    </row>
    <row r="1162" spans="1:2" x14ac:dyDescent="0.3">
      <c r="A1162">
        <v>1164</v>
      </c>
      <c r="B1162">
        <v>30</v>
      </c>
    </row>
    <row r="1163" spans="1:2" x14ac:dyDescent="0.3">
      <c r="A1163">
        <v>1165</v>
      </c>
      <c r="B1163">
        <v>0</v>
      </c>
    </row>
    <row r="1164" spans="1:2" x14ac:dyDescent="0.3">
      <c r="A1164">
        <v>1166</v>
      </c>
      <c r="B1164">
        <v>0</v>
      </c>
    </row>
    <row r="1165" spans="1:2" x14ac:dyDescent="0.3">
      <c r="A1165">
        <v>1167</v>
      </c>
      <c r="B1165">
        <v>20</v>
      </c>
    </row>
    <row r="1166" spans="1:2" x14ac:dyDescent="0.3">
      <c r="A1166">
        <v>1168</v>
      </c>
      <c r="B1166">
        <v>30</v>
      </c>
    </row>
    <row r="1167" spans="1:2" x14ac:dyDescent="0.3">
      <c r="A1167">
        <v>1169</v>
      </c>
      <c r="B1167">
        <v>30</v>
      </c>
    </row>
    <row r="1168" spans="1:2" x14ac:dyDescent="0.3">
      <c r="A1168">
        <v>1170</v>
      </c>
      <c r="B1168">
        <v>0</v>
      </c>
    </row>
    <row r="1169" spans="1:2" x14ac:dyDescent="0.3">
      <c r="A1169">
        <v>1171</v>
      </c>
      <c r="B1169">
        <v>0</v>
      </c>
    </row>
    <row r="1170" spans="1:2" x14ac:dyDescent="0.3">
      <c r="A1170">
        <v>1172</v>
      </c>
      <c r="B1170">
        <v>20</v>
      </c>
    </row>
    <row r="1171" spans="1:2" x14ac:dyDescent="0.3">
      <c r="A1171">
        <v>1173</v>
      </c>
      <c r="B1171">
        <v>30</v>
      </c>
    </row>
    <row r="1172" spans="1:2" x14ac:dyDescent="0.3">
      <c r="A1172">
        <v>1174</v>
      </c>
      <c r="B1172">
        <v>20</v>
      </c>
    </row>
    <row r="1173" spans="1:2" x14ac:dyDescent="0.3">
      <c r="A1173">
        <v>1175</v>
      </c>
      <c r="B1173">
        <v>30</v>
      </c>
    </row>
    <row r="1174" spans="1:2" x14ac:dyDescent="0.3">
      <c r="A1174">
        <v>1176</v>
      </c>
      <c r="B1174">
        <v>0</v>
      </c>
    </row>
    <row r="1175" spans="1:2" x14ac:dyDescent="0.3">
      <c r="A1175">
        <v>1177</v>
      </c>
      <c r="B1175">
        <v>20</v>
      </c>
    </row>
    <row r="1176" spans="1:2" x14ac:dyDescent="0.3">
      <c r="A1176">
        <v>1178</v>
      </c>
      <c r="B1176">
        <v>30</v>
      </c>
    </row>
    <row r="1177" spans="1:2" x14ac:dyDescent="0.3">
      <c r="A1177">
        <v>1179</v>
      </c>
      <c r="B1177">
        <v>0</v>
      </c>
    </row>
    <row r="1178" spans="1:2" x14ac:dyDescent="0.3">
      <c r="A1178">
        <v>1180</v>
      </c>
      <c r="B1178">
        <v>0</v>
      </c>
    </row>
    <row r="1179" spans="1:2" x14ac:dyDescent="0.3">
      <c r="A1179">
        <v>1181</v>
      </c>
      <c r="B1179">
        <v>20</v>
      </c>
    </row>
    <row r="1180" spans="1:2" x14ac:dyDescent="0.3">
      <c r="A1180">
        <v>1182</v>
      </c>
      <c r="B1180">
        <v>30</v>
      </c>
    </row>
    <row r="1181" spans="1:2" x14ac:dyDescent="0.3">
      <c r="A1181">
        <v>1183</v>
      </c>
      <c r="B1181">
        <v>0</v>
      </c>
    </row>
    <row r="1182" spans="1:2" x14ac:dyDescent="0.3">
      <c r="A1182">
        <v>1184</v>
      </c>
      <c r="B1182">
        <v>20</v>
      </c>
    </row>
    <row r="1183" spans="1:2" x14ac:dyDescent="0.3">
      <c r="A1183">
        <v>1185</v>
      </c>
      <c r="B1183">
        <v>0</v>
      </c>
    </row>
    <row r="1184" spans="1:2" x14ac:dyDescent="0.3">
      <c r="A1184">
        <v>1186</v>
      </c>
      <c r="B1184">
        <v>20</v>
      </c>
    </row>
    <row r="1185" spans="1:2" x14ac:dyDescent="0.3">
      <c r="A1185">
        <v>1187</v>
      </c>
      <c r="B1185">
        <v>30</v>
      </c>
    </row>
    <row r="1186" spans="1:2" x14ac:dyDescent="0.3">
      <c r="A1186">
        <v>1188</v>
      </c>
      <c r="B1186">
        <v>0</v>
      </c>
    </row>
    <row r="1187" spans="1:2" x14ac:dyDescent="0.3">
      <c r="A1187">
        <v>1189</v>
      </c>
      <c r="B1187">
        <v>30</v>
      </c>
    </row>
    <row r="1188" spans="1:2" x14ac:dyDescent="0.3">
      <c r="A1188">
        <v>1190</v>
      </c>
      <c r="B1188">
        <v>30</v>
      </c>
    </row>
    <row r="1189" spans="1:2" x14ac:dyDescent="0.3">
      <c r="A1189">
        <v>1191</v>
      </c>
      <c r="B1189">
        <v>0</v>
      </c>
    </row>
    <row r="1190" spans="1:2" x14ac:dyDescent="0.3">
      <c r="A1190">
        <v>1192</v>
      </c>
      <c r="B1190">
        <v>20</v>
      </c>
    </row>
    <row r="1191" spans="1:2" x14ac:dyDescent="0.3">
      <c r="A1191">
        <v>1193</v>
      </c>
      <c r="B1191">
        <v>0</v>
      </c>
    </row>
    <row r="1192" spans="1:2" x14ac:dyDescent="0.3">
      <c r="A1192">
        <v>1194</v>
      </c>
      <c r="B1192">
        <v>30</v>
      </c>
    </row>
    <row r="1193" spans="1:2" x14ac:dyDescent="0.3">
      <c r="A1193">
        <v>1195</v>
      </c>
      <c r="B1193">
        <v>0</v>
      </c>
    </row>
    <row r="1194" spans="1:2" x14ac:dyDescent="0.3">
      <c r="A1194">
        <v>1196</v>
      </c>
      <c r="B1194">
        <v>30</v>
      </c>
    </row>
    <row r="1195" spans="1:2" x14ac:dyDescent="0.3">
      <c r="A1195">
        <v>1197</v>
      </c>
      <c r="B1195">
        <v>20</v>
      </c>
    </row>
    <row r="1196" spans="1:2" x14ac:dyDescent="0.3">
      <c r="A1196">
        <v>1198</v>
      </c>
      <c r="B1196">
        <v>20</v>
      </c>
    </row>
    <row r="1197" spans="1:2" x14ac:dyDescent="0.3">
      <c r="A1197">
        <v>1199</v>
      </c>
      <c r="B1197">
        <v>30</v>
      </c>
    </row>
    <row r="1198" spans="1:2" x14ac:dyDescent="0.3">
      <c r="A1198">
        <v>1200</v>
      </c>
      <c r="B1198">
        <v>0</v>
      </c>
    </row>
    <row r="1199" spans="1:2" x14ac:dyDescent="0.3">
      <c r="A1199">
        <v>1201</v>
      </c>
      <c r="B1199">
        <v>20</v>
      </c>
    </row>
    <row r="1200" spans="1:2" x14ac:dyDescent="0.3">
      <c r="A1200">
        <v>1202</v>
      </c>
      <c r="B1200">
        <v>0</v>
      </c>
    </row>
    <row r="1201" spans="1:2" x14ac:dyDescent="0.3">
      <c r="A1201">
        <v>1203</v>
      </c>
      <c r="B1201">
        <v>30</v>
      </c>
    </row>
    <row r="1202" spans="1:2" x14ac:dyDescent="0.3">
      <c r="A1202">
        <v>1204</v>
      </c>
      <c r="B1202">
        <v>20</v>
      </c>
    </row>
    <row r="1203" spans="1:2" x14ac:dyDescent="0.3">
      <c r="A1203">
        <v>1205</v>
      </c>
      <c r="B1203">
        <v>20</v>
      </c>
    </row>
    <row r="1204" spans="1:2" x14ac:dyDescent="0.3">
      <c r="A1204">
        <v>1206</v>
      </c>
      <c r="B1204">
        <v>30</v>
      </c>
    </row>
    <row r="1205" spans="1:2" x14ac:dyDescent="0.3">
      <c r="A1205">
        <v>1207</v>
      </c>
      <c r="B1205">
        <v>30</v>
      </c>
    </row>
    <row r="1206" spans="1:2" x14ac:dyDescent="0.3">
      <c r="A1206">
        <v>1208</v>
      </c>
      <c r="B1206">
        <v>20</v>
      </c>
    </row>
    <row r="1207" spans="1:2" x14ac:dyDescent="0.3">
      <c r="A1207">
        <v>1209</v>
      </c>
      <c r="B1207">
        <v>0</v>
      </c>
    </row>
    <row r="1208" spans="1:2" x14ac:dyDescent="0.3">
      <c r="A1208">
        <v>1210</v>
      </c>
      <c r="B1208">
        <v>30</v>
      </c>
    </row>
    <row r="1209" spans="1:2" x14ac:dyDescent="0.3">
      <c r="A1209">
        <v>1211</v>
      </c>
      <c r="B1209">
        <v>0</v>
      </c>
    </row>
    <row r="1210" spans="1:2" x14ac:dyDescent="0.3">
      <c r="A1210">
        <v>1212</v>
      </c>
      <c r="B1210">
        <v>20</v>
      </c>
    </row>
    <row r="1211" spans="1:2" x14ac:dyDescent="0.3">
      <c r="A1211">
        <v>1213</v>
      </c>
      <c r="B1211">
        <v>0</v>
      </c>
    </row>
    <row r="1212" spans="1:2" x14ac:dyDescent="0.3">
      <c r="A1212">
        <v>1214</v>
      </c>
      <c r="B1212">
        <v>30</v>
      </c>
    </row>
    <row r="1213" spans="1:2" x14ac:dyDescent="0.3">
      <c r="A1213">
        <v>1215</v>
      </c>
      <c r="B1213">
        <v>20</v>
      </c>
    </row>
    <row r="1214" spans="1:2" x14ac:dyDescent="0.3">
      <c r="A1214">
        <v>1216</v>
      </c>
      <c r="B1214">
        <v>0</v>
      </c>
    </row>
    <row r="1215" spans="1:2" x14ac:dyDescent="0.3">
      <c r="A1215">
        <v>1217</v>
      </c>
      <c r="B1215">
        <v>30</v>
      </c>
    </row>
    <row r="1216" spans="1:2" x14ac:dyDescent="0.3">
      <c r="A1216">
        <v>1218</v>
      </c>
      <c r="B1216">
        <v>0</v>
      </c>
    </row>
    <row r="1217" spans="1:2" x14ac:dyDescent="0.3">
      <c r="A1217">
        <v>1219</v>
      </c>
      <c r="B1217">
        <v>20</v>
      </c>
    </row>
    <row r="1218" spans="1:2" x14ac:dyDescent="0.3">
      <c r="A1218">
        <v>1220</v>
      </c>
      <c r="B1218">
        <v>30</v>
      </c>
    </row>
    <row r="1219" spans="1:2" x14ac:dyDescent="0.3">
      <c r="A1219">
        <v>1221</v>
      </c>
      <c r="B1219">
        <v>0</v>
      </c>
    </row>
    <row r="1220" spans="1:2" x14ac:dyDescent="0.3">
      <c r="A1220">
        <v>1222</v>
      </c>
      <c r="B1220">
        <v>30</v>
      </c>
    </row>
    <row r="1221" spans="1:2" x14ac:dyDescent="0.3">
      <c r="A1221">
        <v>1223</v>
      </c>
      <c r="B1221">
        <v>30</v>
      </c>
    </row>
    <row r="1222" spans="1:2" x14ac:dyDescent="0.3">
      <c r="A1222">
        <v>1224</v>
      </c>
      <c r="B1222">
        <v>20</v>
      </c>
    </row>
    <row r="1223" spans="1:2" x14ac:dyDescent="0.3">
      <c r="A1223">
        <v>1225</v>
      </c>
      <c r="B1223">
        <v>0</v>
      </c>
    </row>
    <row r="1224" spans="1:2" x14ac:dyDescent="0.3">
      <c r="A1224">
        <v>1226</v>
      </c>
      <c r="B1224">
        <v>20</v>
      </c>
    </row>
    <row r="1225" spans="1:2" x14ac:dyDescent="0.3">
      <c r="A1225">
        <v>1227</v>
      </c>
      <c r="B1225">
        <v>30</v>
      </c>
    </row>
    <row r="1226" spans="1:2" x14ac:dyDescent="0.3">
      <c r="A1226">
        <v>1228</v>
      </c>
      <c r="B1226">
        <v>20</v>
      </c>
    </row>
    <row r="1227" spans="1:2" x14ac:dyDescent="0.3">
      <c r="A1227">
        <v>1229</v>
      </c>
      <c r="B1227">
        <v>0</v>
      </c>
    </row>
    <row r="1228" spans="1:2" x14ac:dyDescent="0.3">
      <c r="A1228">
        <v>1230</v>
      </c>
      <c r="B1228">
        <v>20</v>
      </c>
    </row>
    <row r="1229" spans="1:2" x14ac:dyDescent="0.3">
      <c r="A1229">
        <v>1231</v>
      </c>
      <c r="B1229">
        <v>30</v>
      </c>
    </row>
    <row r="1230" spans="1:2" x14ac:dyDescent="0.3">
      <c r="A1230">
        <v>1232</v>
      </c>
      <c r="B1230">
        <v>20</v>
      </c>
    </row>
    <row r="1231" spans="1:2" x14ac:dyDescent="0.3">
      <c r="A1231">
        <v>1233</v>
      </c>
      <c r="B1231">
        <v>20</v>
      </c>
    </row>
    <row r="1232" spans="1:2" x14ac:dyDescent="0.3">
      <c r="A1232">
        <v>1234</v>
      </c>
      <c r="B1232">
        <v>30</v>
      </c>
    </row>
    <row r="1233" spans="1:2" x14ac:dyDescent="0.3">
      <c r="A1233">
        <v>1235</v>
      </c>
      <c r="B1233">
        <v>0</v>
      </c>
    </row>
    <row r="1234" spans="1:2" x14ac:dyDescent="0.3">
      <c r="A1234">
        <v>1236</v>
      </c>
      <c r="B1234">
        <v>0</v>
      </c>
    </row>
    <row r="1235" spans="1:2" x14ac:dyDescent="0.3">
      <c r="A1235">
        <v>1237</v>
      </c>
      <c r="B1235">
        <v>30</v>
      </c>
    </row>
    <row r="1236" spans="1:2" x14ac:dyDescent="0.3">
      <c r="A1236">
        <v>1238</v>
      </c>
      <c r="B1236">
        <v>20</v>
      </c>
    </row>
    <row r="1237" spans="1:2" x14ac:dyDescent="0.3">
      <c r="A1237">
        <v>1239</v>
      </c>
      <c r="B1237">
        <v>0</v>
      </c>
    </row>
    <row r="1238" spans="1:2" x14ac:dyDescent="0.3">
      <c r="A1238">
        <v>1240</v>
      </c>
      <c r="B1238">
        <v>30</v>
      </c>
    </row>
    <row r="1239" spans="1:2" x14ac:dyDescent="0.3">
      <c r="A1239">
        <v>1241</v>
      </c>
      <c r="B1239">
        <v>0</v>
      </c>
    </row>
    <row r="1240" spans="1:2" x14ac:dyDescent="0.3">
      <c r="A1240">
        <v>1242</v>
      </c>
      <c r="B1240">
        <v>30</v>
      </c>
    </row>
    <row r="1241" spans="1:2" x14ac:dyDescent="0.3">
      <c r="A1241">
        <v>1243</v>
      </c>
      <c r="B1241">
        <v>20</v>
      </c>
    </row>
    <row r="1242" spans="1:2" x14ac:dyDescent="0.3">
      <c r="A1242">
        <v>1244</v>
      </c>
      <c r="B1242">
        <v>0</v>
      </c>
    </row>
    <row r="1243" spans="1:2" x14ac:dyDescent="0.3">
      <c r="A1243">
        <v>1245</v>
      </c>
      <c r="B1243">
        <v>20</v>
      </c>
    </row>
    <row r="1244" spans="1:2" x14ac:dyDescent="0.3">
      <c r="A1244">
        <v>1246</v>
      </c>
      <c r="B1244">
        <v>30</v>
      </c>
    </row>
    <row r="1245" spans="1:2" x14ac:dyDescent="0.3">
      <c r="A1245">
        <v>1247</v>
      </c>
      <c r="B1245">
        <v>20</v>
      </c>
    </row>
    <row r="1246" spans="1:2" x14ac:dyDescent="0.3">
      <c r="A1246">
        <v>1248</v>
      </c>
      <c r="B1246">
        <v>20</v>
      </c>
    </row>
    <row r="1247" spans="1:2" x14ac:dyDescent="0.3">
      <c r="A1247">
        <v>1249</v>
      </c>
      <c r="B1247">
        <v>0</v>
      </c>
    </row>
    <row r="1248" spans="1:2" x14ac:dyDescent="0.3">
      <c r="A1248">
        <v>1250</v>
      </c>
      <c r="B1248">
        <v>20</v>
      </c>
    </row>
    <row r="1249" spans="1:2" x14ac:dyDescent="0.3">
      <c r="A1249">
        <v>1251</v>
      </c>
      <c r="B1249">
        <v>20</v>
      </c>
    </row>
    <row r="1250" spans="1:2" x14ac:dyDescent="0.3">
      <c r="A1250">
        <v>1252</v>
      </c>
      <c r="B1250">
        <v>0</v>
      </c>
    </row>
    <row r="1251" spans="1:2" x14ac:dyDescent="0.3">
      <c r="A1251">
        <v>1253</v>
      </c>
      <c r="B1251">
        <v>30</v>
      </c>
    </row>
    <row r="1252" spans="1:2" x14ac:dyDescent="0.3">
      <c r="A1252">
        <v>1254</v>
      </c>
      <c r="B1252">
        <v>20</v>
      </c>
    </row>
    <row r="1253" spans="1:2" x14ac:dyDescent="0.3">
      <c r="A1253">
        <v>1255</v>
      </c>
      <c r="B1253">
        <v>0</v>
      </c>
    </row>
    <row r="1254" spans="1:2" x14ac:dyDescent="0.3">
      <c r="A1254">
        <v>1256</v>
      </c>
      <c r="B1254">
        <v>0</v>
      </c>
    </row>
    <row r="1255" spans="1:2" x14ac:dyDescent="0.3">
      <c r="A1255">
        <v>1257</v>
      </c>
      <c r="B1255">
        <v>0</v>
      </c>
    </row>
    <row r="1256" spans="1:2" x14ac:dyDescent="0.3">
      <c r="A1256">
        <v>1258</v>
      </c>
      <c r="B1256">
        <v>0</v>
      </c>
    </row>
    <row r="1257" spans="1:2" x14ac:dyDescent="0.3">
      <c r="A1257">
        <v>1259</v>
      </c>
      <c r="B1257">
        <v>0</v>
      </c>
    </row>
    <row r="1258" spans="1:2" x14ac:dyDescent="0.3">
      <c r="A1258">
        <v>1260</v>
      </c>
      <c r="B1258">
        <v>30</v>
      </c>
    </row>
    <row r="1259" spans="1:2" x14ac:dyDescent="0.3">
      <c r="A1259">
        <v>1261</v>
      </c>
      <c r="B1259">
        <v>20</v>
      </c>
    </row>
    <row r="1260" spans="1:2" x14ac:dyDescent="0.3">
      <c r="A1260">
        <v>1262</v>
      </c>
      <c r="B1260">
        <v>0</v>
      </c>
    </row>
    <row r="1261" spans="1:2" x14ac:dyDescent="0.3">
      <c r="A1261">
        <v>1263</v>
      </c>
      <c r="B1261">
        <v>20</v>
      </c>
    </row>
    <row r="1262" spans="1:2" x14ac:dyDescent="0.3">
      <c r="A1262">
        <v>1264</v>
      </c>
      <c r="B1262">
        <v>0</v>
      </c>
    </row>
    <row r="1263" spans="1:2" x14ac:dyDescent="0.3">
      <c r="A1263">
        <v>1265</v>
      </c>
      <c r="B1263">
        <v>30</v>
      </c>
    </row>
    <row r="1264" spans="1:2" x14ac:dyDescent="0.3">
      <c r="A1264">
        <v>1266</v>
      </c>
      <c r="B1264">
        <v>0</v>
      </c>
    </row>
    <row r="1265" spans="1:2" x14ac:dyDescent="0.3">
      <c r="A1265">
        <v>1267</v>
      </c>
      <c r="B1265">
        <v>30</v>
      </c>
    </row>
    <row r="1266" spans="1:2" x14ac:dyDescent="0.3">
      <c r="A1266">
        <v>1268</v>
      </c>
      <c r="B1266">
        <v>0</v>
      </c>
    </row>
    <row r="1267" spans="1:2" x14ac:dyDescent="0.3">
      <c r="A1267">
        <v>1269</v>
      </c>
      <c r="B1267">
        <v>0</v>
      </c>
    </row>
    <row r="1268" spans="1:2" x14ac:dyDescent="0.3">
      <c r="A1268">
        <v>1270</v>
      </c>
      <c r="B1268">
        <v>30</v>
      </c>
    </row>
    <row r="1269" spans="1:2" x14ac:dyDescent="0.3">
      <c r="A1269">
        <v>1271</v>
      </c>
      <c r="B1269">
        <v>30</v>
      </c>
    </row>
    <row r="1270" spans="1:2" x14ac:dyDescent="0.3">
      <c r="A1270">
        <v>1272</v>
      </c>
      <c r="B1270">
        <v>0</v>
      </c>
    </row>
    <row r="1271" spans="1:2" x14ac:dyDescent="0.3">
      <c r="A1271">
        <v>1273</v>
      </c>
      <c r="B1271">
        <v>20</v>
      </c>
    </row>
    <row r="1272" spans="1:2" x14ac:dyDescent="0.3">
      <c r="A1272">
        <v>1274</v>
      </c>
      <c r="B1272">
        <v>20</v>
      </c>
    </row>
    <row r="1273" spans="1:2" x14ac:dyDescent="0.3">
      <c r="A1273">
        <v>1275</v>
      </c>
      <c r="B1273">
        <v>20</v>
      </c>
    </row>
    <row r="1274" spans="1:2" x14ac:dyDescent="0.3">
      <c r="A1274">
        <v>1276</v>
      </c>
      <c r="B1274">
        <v>0</v>
      </c>
    </row>
    <row r="1275" spans="1:2" x14ac:dyDescent="0.3">
      <c r="A1275">
        <v>1277</v>
      </c>
      <c r="B1275">
        <v>30</v>
      </c>
    </row>
    <row r="1276" spans="1:2" x14ac:dyDescent="0.3">
      <c r="A1276">
        <v>1278</v>
      </c>
      <c r="B1276">
        <v>30</v>
      </c>
    </row>
    <row r="1277" spans="1:2" x14ac:dyDescent="0.3">
      <c r="A1277">
        <v>1279</v>
      </c>
      <c r="B1277">
        <v>0</v>
      </c>
    </row>
    <row r="1278" spans="1:2" x14ac:dyDescent="0.3">
      <c r="A1278">
        <v>1280</v>
      </c>
      <c r="B1278">
        <v>20</v>
      </c>
    </row>
    <row r="1279" spans="1:2" x14ac:dyDescent="0.3">
      <c r="A1279">
        <v>1281</v>
      </c>
      <c r="B1279">
        <v>0</v>
      </c>
    </row>
    <row r="1280" spans="1:2" x14ac:dyDescent="0.3">
      <c r="A1280">
        <v>1282</v>
      </c>
      <c r="B1280">
        <v>0</v>
      </c>
    </row>
    <row r="1281" spans="1:2" x14ac:dyDescent="0.3">
      <c r="A1281">
        <v>1283</v>
      </c>
      <c r="B1281">
        <v>0</v>
      </c>
    </row>
    <row r="1282" spans="1:2" x14ac:dyDescent="0.3">
      <c r="A1282">
        <v>1284</v>
      </c>
      <c r="B1282">
        <v>0</v>
      </c>
    </row>
    <row r="1283" spans="1:2" x14ac:dyDescent="0.3">
      <c r="A1283">
        <v>1285</v>
      </c>
      <c r="B1283">
        <v>0</v>
      </c>
    </row>
    <row r="1284" spans="1:2" x14ac:dyDescent="0.3">
      <c r="A1284">
        <v>1286</v>
      </c>
      <c r="B1284">
        <v>20</v>
      </c>
    </row>
    <row r="1285" spans="1:2" x14ac:dyDescent="0.3">
      <c r="A1285">
        <v>1287</v>
      </c>
      <c r="B1285">
        <v>20</v>
      </c>
    </row>
    <row r="1286" spans="1:2" x14ac:dyDescent="0.3">
      <c r="A1286">
        <v>1288</v>
      </c>
      <c r="B1286">
        <v>30</v>
      </c>
    </row>
    <row r="1287" spans="1:2" x14ac:dyDescent="0.3">
      <c r="A1287">
        <v>1289</v>
      </c>
      <c r="B1287">
        <v>20</v>
      </c>
    </row>
    <row r="1288" spans="1:2" x14ac:dyDescent="0.3">
      <c r="A1288">
        <v>1290</v>
      </c>
      <c r="B1288">
        <v>30</v>
      </c>
    </row>
    <row r="1289" spans="1:2" x14ac:dyDescent="0.3">
      <c r="A1289">
        <v>1291</v>
      </c>
      <c r="B1289">
        <v>0</v>
      </c>
    </row>
    <row r="1290" spans="1:2" x14ac:dyDescent="0.3">
      <c r="A1290">
        <v>1292</v>
      </c>
      <c r="B1290">
        <v>30</v>
      </c>
    </row>
    <row r="1291" spans="1:2" x14ac:dyDescent="0.3">
      <c r="A1291">
        <v>1293</v>
      </c>
      <c r="B1291">
        <v>20</v>
      </c>
    </row>
    <row r="1292" spans="1:2" x14ac:dyDescent="0.3">
      <c r="A1292">
        <v>1294</v>
      </c>
      <c r="B1292">
        <v>0</v>
      </c>
    </row>
    <row r="1293" spans="1:2" x14ac:dyDescent="0.3">
      <c r="A1293">
        <v>1295</v>
      </c>
      <c r="B1293">
        <v>0</v>
      </c>
    </row>
    <row r="1294" spans="1:2" x14ac:dyDescent="0.3">
      <c r="A1294">
        <v>1296</v>
      </c>
      <c r="B1294">
        <v>0</v>
      </c>
    </row>
    <row r="1295" spans="1:2" x14ac:dyDescent="0.3">
      <c r="A1295">
        <v>1297</v>
      </c>
      <c r="B1295">
        <v>0</v>
      </c>
    </row>
    <row r="1296" spans="1:2" x14ac:dyDescent="0.3">
      <c r="A1296">
        <v>1298</v>
      </c>
      <c r="B1296">
        <v>30</v>
      </c>
    </row>
    <row r="1297" spans="1:2" x14ac:dyDescent="0.3">
      <c r="A1297">
        <v>1299</v>
      </c>
      <c r="B1297">
        <v>0</v>
      </c>
    </row>
    <row r="1298" spans="1:2" x14ac:dyDescent="0.3">
      <c r="A1298">
        <v>1300</v>
      </c>
      <c r="B1298">
        <v>0</v>
      </c>
    </row>
    <row r="1299" spans="1:2" x14ac:dyDescent="0.3">
      <c r="A1299">
        <v>1301</v>
      </c>
      <c r="B1299">
        <v>0</v>
      </c>
    </row>
    <row r="1300" spans="1:2" x14ac:dyDescent="0.3">
      <c r="A1300">
        <v>1302</v>
      </c>
      <c r="B1300">
        <v>20</v>
      </c>
    </row>
    <row r="1301" spans="1:2" x14ac:dyDescent="0.3">
      <c r="A1301">
        <v>1303</v>
      </c>
      <c r="B1301">
        <v>30</v>
      </c>
    </row>
    <row r="1302" spans="1:2" x14ac:dyDescent="0.3">
      <c r="A1302">
        <v>1304</v>
      </c>
      <c r="B1302">
        <v>0</v>
      </c>
    </row>
    <row r="1303" spans="1:2" x14ac:dyDescent="0.3">
      <c r="A1303">
        <v>1305</v>
      </c>
      <c r="B1303">
        <v>20</v>
      </c>
    </row>
    <row r="1304" spans="1:2" x14ac:dyDescent="0.3">
      <c r="A1304">
        <v>1306</v>
      </c>
      <c r="B1304">
        <v>20</v>
      </c>
    </row>
    <row r="1305" spans="1:2" x14ac:dyDescent="0.3">
      <c r="A1305">
        <v>1307</v>
      </c>
      <c r="B1305">
        <v>30</v>
      </c>
    </row>
    <row r="1306" spans="1:2" x14ac:dyDescent="0.3">
      <c r="A1306">
        <v>1308</v>
      </c>
      <c r="B1306">
        <v>0</v>
      </c>
    </row>
    <row r="1307" spans="1:2" x14ac:dyDescent="0.3">
      <c r="A1307">
        <v>1309</v>
      </c>
      <c r="B1307">
        <v>0</v>
      </c>
    </row>
    <row r="1308" spans="1:2" x14ac:dyDescent="0.3">
      <c r="A1308">
        <v>1310</v>
      </c>
      <c r="B1308">
        <v>0</v>
      </c>
    </row>
    <row r="1309" spans="1:2" x14ac:dyDescent="0.3">
      <c r="A1309">
        <v>1311</v>
      </c>
      <c r="B1309">
        <v>20</v>
      </c>
    </row>
    <row r="1310" spans="1:2" x14ac:dyDescent="0.3">
      <c r="A1310">
        <v>1312</v>
      </c>
      <c r="B1310">
        <v>20</v>
      </c>
    </row>
    <row r="1311" spans="1:2" x14ac:dyDescent="0.3">
      <c r="A1311">
        <v>1313</v>
      </c>
      <c r="B1311">
        <v>30</v>
      </c>
    </row>
    <row r="1312" spans="1:2" x14ac:dyDescent="0.3">
      <c r="A1312">
        <v>1314</v>
      </c>
      <c r="B1312">
        <v>30</v>
      </c>
    </row>
    <row r="1313" spans="1:2" x14ac:dyDescent="0.3">
      <c r="A1313">
        <v>1315</v>
      </c>
      <c r="B1313">
        <v>20</v>
      </c>
    </row>
    <row r="1314" spans="1:2" x14ac:dyDescent="0.3">
      <c r="A1314">
        <v>1316</v>
      </c>
      <c r="B1314">
        <v>0</v>
      </c>
    </row>
    <row r="1315" spans="1:2" x14ac:dyDescent="0.3">
      <c r="A1315">
        <v>1317</v>
      </c>
      <c r="B1315">
        <v>20</v>
      </c>
    </row>
    <row r="1316" spans="1:2" x14ac:dyDescent="0.3">
      <c r="A1316">
        <v>1318</v>
      </c>
      <c r="B1316">
        <v>30</v>
      </c>
    </row>
    <row r="1317" spans="1:2" x14ac:dyDescent="0.3">
      <c r="A1317">
        <v>1319</v>
      </c>
      <c r="B1317">
        <v>0</v>
      </c>
    </row>
    <row r="1318" spans="1:2" x14ac:dyDescent="0.3">
      <c r="A1318">
        <v>1320</v>
      </c>
      <c r="B1318">
        <v>0</v>
      </c>
    </row>
    <row r="1319" spans="1:2" x14ac:dyDescent="0.3">
      <c r="A1319">
        <v>1321</v>
      </c>
      <c r="B1319">
        <v>30</v>
      </c>
    </row>
    <row r="1320" spans="1:2" x14ac:dyDescent="0.3">
      <c r="A1320">
        <v>1322</v>
      </c>
      <c r="B1320">
        <v>20</v>
      </c>
    </row>
    <row r="1321" spans="1:2" x14ac:dyDescent="0.3">
      <c r="A1321">
        <v>1323</v>
      </c>
      <c r="B1321">
        <v>0</v>
      </c>
    </row>
    <row r="1322" spans="1:2" x14ac:dyDescent="0.3">
      <c r="A1322">
        <v>1324</v>
      </c>
      <c r="B1322">
        <v>20</v>
      </c>
    </row>
    <row r="1323" spans="1:2" x14ac:dyDescent="0.3">
      <c r="A1323">
        <v>1325</v>
      </c>
      <c r="B1323">
        <v>30</v>
      </c>
    </row>
    <row r="1324" spans="1:2" x14ac:dyDescent="0.3">
      <c r="A1324">
        <v>1326</v>
      </c>
      <c r="B1324">
        <v>0</v>
      </c>
    </row>
    <row r="1325" spans="1:2" x14ac:dyDescent="0.3">
      <c r="A1325">
        <v>1327</v>
      </c>
      <c r="B1325">
        <v>30</v>
      </c>
    </row>
    <row r="1326" spans="1:2" x14ac:dyDescent="0.3">
      <c r="A1326">
        <v>1328</v>
      </c>
      <c r="B1326">
        <v>0</v>
      </c>
    </row>
    <row r="1327" spans="1:2" x14ac:dyDescent="0.3">
      <c r="A1327">
        <v>1329</v>
      </c>
      <c r="B1327">
        <v>20</v>
      </c>
    </row>
    <row r="1328" spans="1:2" x14ac:dyDescent="0.3">
      <c r="A1328">
        <v>1330</v>
      </c>
      <c r="B1328">
        <v>0</v>
      </c>
    </row>
    <row r="1329" spans="1:2" x14ac:dyDescent="0.3">
      <c r="A1329">
        <v>1331</v>
      </c>
      <c r="B1329">
        <v>0</v>
      </c>
    </row>
    <row r="1330" spans="1:2" x14ac:dyDescent="0.3">
      <c r="A1330">
        <v>1332</v>
      </c>
      <c r="B1330">
        <v>0</v>
      </c>
    </row>
    <row r="1331" spans="1:2" x14ac:dyDescent="0.3">
      <c r="A1331">
        <v>1333</v>
      </c>
      <c r="B1331">
        <v>20</v>
      </c>
    </row>
    <row r="1332" spans="1:2" x14ac:dyDescent="0.3">
      <c r="A1332">
        <v>1334</v>
      </c>
      <c r="B1332">
        <v>30</v>
      </c>
    </row>
    <row r="1333" spans="1:2" x14ac:dyDescent="0.3">
      <c r="A1333">
        <v>1335</v>
      </c>
      <c r="B1333">
        <v>0</v>
      </c>
    </row>
    <row r="1334" spans="1:2" x14ac:dyDescent="0.3">
      <c r="A1334">
        <v>1336</v>
      </c>
      <c r="B1334">
        <v>0</v>
      </c>
    </row>
    <row r="1335" spans="1:2" x14ac:dyDescent="0.3">
      <c r="A1335">
        <v>1337</v>
      </c>
      <c r="B1335">
        <v>20</v>
      </c>
    </row>
    <row r="1336" spans="1:2" x14ac:dyDescent="0.3">
      <c r="A1336">
        <v>1338</v>
      </c>
      <c r="B1336">
        <v>30</v>
      </c>
    </row>
    <row r="1337" spans="1:2" x14ac:dyDescent="0.3">
      <c r="A1337">
        <v>1339</v>
      </c>
      <c r="B1337">
        <v>0</v>
      </c>
    </row>
    <row r="1338" spans="1:2" x14ac:dyDescent="0.3">
      <c r="A1338">
        <v>1340</v>
      </c>
      <c r="B1338">
        <v>20</v>
      </c>
    </row>
    <row r="1339" spans="1:2" x14ac:dyDescent="0.3">
      <c r="A1339">
        <v>1341</v>
      </c>
      <c r="B1339">
        <v>30</v>
      </c>
    </row>
    <row r="1340" spans="1:2" x14ac:dyDescent="0.3">
      <c r="A1340">
        <v>1342</v>
      </c>
      <c r="B1340">
        <v>0</v>
      </c>
    </row>
    <row r="1341" spans="1:2" x14ac:dyDescent="0.3">
      <c r="A1341">
        <v>1343</v>
      </c>
      <c r="B1341">
        <v>20</v>
      </c>
    </row>
    <row r="1342" spans="1:2" x14ac:dyDescent="0.3">
      <c r="A1342">
        <v>1344</v>
      </c>
      <c r="B1342">
        <v>30</v>
      </c>
    </row>
    <row r="1343" spans="1:2" x14ac:dyDescent="0.3">
      <c r="A1343">
        <v>1345</v>
      </c>
      <c r="B1343">
        <v>20</v>
      </c>
    </row>
    <row r="1344" spans="1:2" x14ac:dyDescent="0.3">
      <c r="A1344">
        <v>1346</v>
      </c>
      <c r="B1344">
        <v>30</v>
      </c>
    </row>
    <row r="1345" spans="1:2" x14ac:dyDescent="0.3">
      <c r="A1345">
        <v>1347</v>
      </c>
      <c r="B1345">
        <v>0</v>
      </c>
    </row>
    <row r="1346" spans="1:2" x14ac:dyDescent="0.3">
      <c r="A1346">
        <v>1348</v>
      </c>
      <c r="B1346">
        <v>20</v>
      </c>
    </row>
    <row r="1347" spans="1:2" x14ac:dyDescent="0.3">
      <c r="A1347">
        <v>1349</v>
      </c>
      <c r="B1347">
        <v>0</v>
      </c>
    </row>
    <row r="1348" spans="1:2" x14ac:dyDescent="0.3">
      <c r="A1348">
        <v>1350</v>
      </c>
      <c r="B1348">
        <v>0</v>
      </c>
    </row>
    <row r="1349" spans="1:2" x14ac:dyDescent="0.3">
      <c r="A1349">
        <v>1351</v>
      </c>
      <c r="B1349">
        <v>20</v>
      </c>
    </row>
    <row r="1350" spans="1:2" x14ac:dyDescent="0.3">
      <c r="A1350">
        <v>1352</v>
      </c>
      <c r="B1350">
        <v>30</v>
      </c>
    </row>
    <row r="1351" spans="1:2" x14ac:dyDescent="0.3">
      <c r="A1351">
        <v>1353</v>
      </c>
      <c r="B1351">
        <v>0</v>
      </c>
    </row>
    <row r="1352" spans="1:2" x14ac:dyDescent="0.3">
      <c r="A1352">
        <v>1354</v>
      </c>
      <c r="B1352">
        <v>20</v>
      </c>
    </row>
    <row r="1353" spans="1:2" x14ac:dyDescent="0.3">
      <c r="A1353">
        <v>1355</v>
      </c>
      <c r="B1353">
        <v>30</v>
      </c>
    </row>
    <row r="1354" spans="1:2" x14ac:dyDescent="0.3">
      <c r="A1354">
        <v>1356</v>
      </c>
      <c r="B1354">
        <v>0</v>
      </c>
    </row>
    <row r="1355" spans="1:2" x14ac:dyDescent="0.3">
      <c r="A1355">
        <v>1357</v>
      </c>
      <c r="B1355">
        <v>0</v>
      </c>
    </row>
    <row r="1356" spans="1:2" x14ac:dyDescent="0.3">
      <c r="A1356">
        <v>1358</v>
      </c>
      <c r="B1356">
        <v>0</v>
      </c>
    </row>
    <row r="1357" spans="1:2" x14ac:dyDescent="0.3">
      <c r="A1357">
        <v>1359</v>
      </c>
      <c r="B1357">
        <v>20</v>
      </c>
    </row>
    <row r="1358" spans="1:2" x14ac:dyDescent="0.3">
      <c r="A1358">
        <v>1360</v>
      </c>
      <c r="B1358">
        <v>30</v>
      </c>
    </row>
    <row r="1359" spans="1:2" x14ac:dyDescent="0.3">
      <c r="A1359">
        <v>1361</v>
      </c>
      <c r="B1359">
        <v>0</v>
      </c>
    </row>
    <row r="1360" spans="1:2" x14ac:dyDescent="0.3">
      <c r="A1360">
        <v>1362</v>
      </c>
      <c r="B1360">
        <v>20</v>
      </c>
    </row>
    <row r="1361" spans="1:2" x14ac:dyDescent="0.3">
      <c r="A1361">
        <v>1363</v>
      </c>
      <c r="B1361">
        <v>30</v>
      </c>
    </row>
    <row r="1362" spans="1:2" x14ac:dyDescent="0.3">
      <c r="A1362">
        <v>1364</v>
      </c>
      <c r="B1362">
        <v>30</v>
      </c>
    </row>
    <row r="1363" spans="1:2" x14ac:dyDescent="0.3">
      <c r="A1363">
        <v>1365</v>
      </c>
      <c r="B1363">
        <v>0</v>
      </c>
    </row>
    <row r="1364" spans="1:2" x14ac:dyDescent="0.3">
      <c r="A1364">
        <v>1366</v>
      </c>
      <c r="B1364">
        <v>0</v>
      </c>
    </row>
    <row r="1365" spans="1:2" x14ac:dyDescent="0.3">
      <c r="A1365">
        <v>1367</v>
      </c>
      <c r="B1365">
        <v>20</v>
      </c>
    </row>
    <row r="1366" spans="1:2" x14ac:dyDescent="0.3">
      <c r="A1366">
        <v>1368</v>
      </c>
      <c r="B1366">
        <v>30</v>
      </c>
    </row>
    <row r="1367" spans="1:2" x14ac:dyDescent="0.3">
      <c r="A1367">
        <v>1369</v>
      </c>
      <c r="B1367">
        <v>30</v>
      </c>
    </row>
    <row r="1368" spans="1:2" x14ac:dyDescent="0.3">
      <c r="A1368">
        <v>1370</v>
      </c>
      <c r="B1368">
        <v>20</v>
      </c>
    </row>
    <row r="1369" spans="1:2" x14ac:dyDescent="0.3">
      <c r="A1369">
        <v>1371</v>
      </c>
      <c r="B1369">
        <v>0</v>
      </c>
    </row>
    <row r="1370" spans="1:2" x14ac:dyDescent="0.3">
      <c r="A1370">
        <v>1372</v>
      </c>
      <c r="B1370">
        <v>30</v>
      </c>
    </row>
    <row r="1371" spans="1:2" x14ac:dyDescent="0.3">
      <c r="A1371">
        <v>1373</v>
      </c>
      <c r="B1371">
        <v>30</v>
      </c>
    </row>
    <row r="1372" spans="1:2" x14ac:dyDescent="0.3">
      <c r="A1372">
        <v>1374</v>
      </c>
      <c r="B1372">
        <v>0</v>
      </c>
    </row>
    <row r="1373" spans="1:2" x14ac:dyDescent="0.3">
      <c r="A1373">
        <v>1375</v>
      </c>
      <c r="B1373">
        <v>20</v>
      </c>
    </row>
    <row r="1374" spans="1:2" x14ac:dyDescent="0.3">
      <c r="A1374">
        <v>1376</v>
      </c>
      <c r="B1374">
        <v>0</v>
      </c>
    </row>
    <row r="1375" spans="1:2" x14ac:dyDescent="0.3">
      <c r="A1375">
        <v>1377</v>
      </c>
      <c r="B1375">
        <v>30</v>
      </c>
    </row>
    <row r="1376" spans="1:2" x14ac:dyDescent="0.3">
      <c r="A1376">
        <v>1378</v>
      </c>
      <c r="B1376">
        <v>20</v>
      </c>
    </row>
    <row r="1377" spans="1:2" x14ac:dyDescent="0.3">
      <c r="A1377">
        <v>1379</v>
      </c>
      <c r="B1377">
        <v>20</v>
      </c>
    </row>
    <row r="1378" spans="1:2" x14ac:dyDescent="0.3">
      <c r="A1378">
        <v>1380</v>
      </c>
      <c r="B1378">
        <v>0</v>
      </c>
    </row>
    <row r="1379" spans="1:2" x14ac:dyDescent="0.3">
      <c r="A1379">
        <v>1381</v>
      </c>
      <c r="B1379">
        <v>0</v>
      </c>
    </row>
    <row r="1380" spans="1:2" x14ac:dyDescent="0.3">
      <c r="A1380">
        <v>1382</v>
      </c>
      <c r="B1380">
        <v>0</v>
      </c>
    </row>
    <row r="1381" spans="1:2" x14ac:dyDescent="0.3">
      <c r="A1381">
        <v>1383</v>
      </c>
      <c r="B1381">
        <v>30</v>
      </c>
    </row>
    <row r="1382" spans="1:2" x14ac:dyDescent="0.3">
      <c r="A1382">
        <v>1384</v>
      </c>
      <c r="B1382">
        <v>0</v>
      </c>
    </row>
    <row r="1383" spans="1:2" x14ac:dyDescent="0.3">
      <c r="A1383">
        <v>1385</v>
      </c>
      <c r="B1383">
        <v>0</v>
      </c>
    </row>
    <row r="1384" spans="1:2" x14ac:dyDescent="0.3">
      <c r="A1384">
        <v>1386</v>
      </c>
      <c r="B1384">
        <v>20</v>
      </c>
    </row>
    <row r="1385" spans="1:2" x14ac:dyDescent="0.3">
      <c r="A1385">
        <v>1387</v>
      </c>
      <c r="B1385">
        <v>30</v>
      </c>
    </row>
    <row r="1386" spans="1:2" x14ac:dyDescent="0.3">
      <c r="A1386">
        <v>1388</v>
      </c>
      <c r="B1386">
        <v>0</v>
      </c>
    </row>
    <row r="1387" spans="1:2" x14ac:dyDescent="0.3">
      <c r="A1387">
        <v>1389</v>
      </c>
      <c r="B1387">
        <v>30</v>
      </c>
    </row>
    <row r="1388" spans="1:2" x14ac:dyDescent="0.3">
      <c r="A1388">
        <v>1390</v>
      </c>
      <c r="B1388">
        <v>30</v>
      </c>
    </row>
    <row r="1389" spans="1:2" x14ac:dyDescent="0.3">
      <c r="A1389">
        <v>1391</v>
      </c>
      <c r="B1389">
        <v>20</v>
      </c>
    </row>
    <row r="1390" spans="1:2" x14ac:dyDescent="0.3">
      <c r="A1390">
        <v>1392</v>
      </c>
      <c r="B1390">
        <v>0</v>
      </c>
    </row>
    <row r="1391" spans="1:2" x14ac:dyDescent="0.3">
      <c r="A1391">
        <v>1393</v>
      </c>
      <c r="B1391">
        <v>0</v>
      </c>
    </row>
    <row r="1392" spans="1:2" x14ac:dyDescent="0.3">
      <c r="A1392">
        <v>1394</v>
      </c>
      <c r="B1392">
        <v>20</v>
      </c>
    </row>
    <row r="1393" spans="1:2" x14ac:dyDescent="0.3">
      <c r="A1393">
        <v>1395</v>
      </c>
      <c r="B1393">
        <v>30</v>
      </c>
    </row>
    <row r="1394" spans="1:2" x14ac:dyDescent="0.3">
      <c r="A1394">
        <v>1396</v>
      </c>
      <c r="B1394">
        <v>0</v>
      </c>
    </row>
    <row r="1395" spans="1:2" x14ac:dyDescent="0.3">
      <c r="A1395">
        <v>1397</v>
      </c>
      <c r="B1395">
        <v>20</v>
      </c>
    </row>
    <row r="1396" spans="1:2" x14ac:dyDescent="0.3">
      <c r="A1396">
        <v>1398</v>
      </c>
      <c r="B1396">
        <v>0</v>
      </c>
    </row>
    <row r="1397" spans="1:2" x14ac:dyDescent="0.3">
      <c r="A1397">
        <v>1399</v>
      </c>
      <c r="B1397">
        <v>30</v>
      </c>
    </row>
    <row r="1398" spans="1:2" x14ac:dyDescent="0.3">
      <c r="A1398">
        <v>1400</v>
      </c>
      <c r="B1398">
        <v>0</v>
      </c>
    </row>
    <row r="1399" spans="1:2" x14ac:dyDescent="0.3">
      <c r="A1399">
        <v>1401</v>
      </c>
      <c r="B1399">
        <v>30</v>
      </c>
    </row>
    <row r="1400" spans="1:2" x14ac:dyDescent="0.3">
      <c r="A1400">
        <v>1402</v>
      </c>
      <c r="B1400">
        <v>20</v>
      </c>
    </row>
    <row r="1401" spans="1:2" x14ac:dyDescent="0.3">
      <c r="A1401">
        <v>1403</v>
      </c>
      <c r="B1401">
        <v>20</v>
      </c>
    </row>
    <row r="1402" spans="1:2" x14ac:dyDescent="0.3">
      <c r="A1402">
        <v>1404</v>
      </c>
      <c r="B1402">
        <v>0</v>
      </c>
    </row>
    <row r="1403" spans="1:2" x14ac:dyDescent="0.3">
      <c r="A1403">
        <v>1405</v>
      </c>
      <c r="B1403">
        <v>30</v>
      </c>
    </row>
    <row r="1404" spans="1:2" x14ac:dyDescent="0.3">
      <c r="A1404">
        <v>1406</v>
      </c>
      <c r="B1404">
        <v>20</v>
      </c>
    </row>
    <row r="1405" spans="1:2" x14ac:dyDescent="0.3">
      <c r="A1405">
        <v>1407</v>
      </c>
      <c r="B1405">
        <v>0</v>
      </c>
    </row>
    <row r="1406" spans="1:2" x14ac:dyDescent="0.3">
      <c r="A1406">
        <v>1408</v>
      </c>
      <c r="B1406">
        <v>20</v>
      </c>
    </row>
    <row r="1407" spans="1:2" x14ac:dyDescent="0.3">
      <c r="A1407">
        <v>1409</v>
      </c>
      <c r="B1407">
        <v>30</v>
      </c>
    </row>
    <row r="1408" spans="1:2" x14ac:dyDescent="0.3">
      <c r="A1408">
        <v>1410</v>
      </c>
      <c r="B1408">
        <v>0</v>
      </c>
    </row>
    <row r="1409" spans="1:2" x14ac:dyDescent="0.3">
      <c r="A1409">
        <v>1411</v>
      </c>
      <c r="B1409">
        <v>30</v>
      </c>
    </row>
    <row r="1410" spans="1:2" x14ac:dyDescent="0.3">
      <c r="A1410">
        <v>1412</v>
      </c>
      <c r="B1410">
        <v>20</v>
      </c>
    </row>
    <row r="1411" spans="1:2" x14ac:dyDescent="0.3">
      <c r="A1411">
        <v>1413</v>
      </c>
      <c r="B1411">
        <v>20</v>
      </c>
    </row>
    <row r="1412" spans="1:2" x14ac:dyDescent="0.3">
      <c r="A1412">
        <v>1414</v>
      </c>
      <c r="B1412">
        <v>20</v>
      </c>
    </row>
    <row r="1413" spans="1:2" x14ac:dyDescent="0.3">
      <c r="A1413">
        <v>1415</v>
      </c>
      <c r="B1413">
        <v>30</v>
      </c>
    </row>
    <row r="1414" spans="1:2" x14ac:dyDescent="0.3">
      <c r="A1414">
        <v>1416</v>
      </c>
      <c r="B1414">
        <v>0</v>
      </c>
    </row>
    <row r="1415" spans="1:2" x14ac:dyDescent="0.3">
      <c r="A1415">
        <v>1417</v>
      </c>
      <c r="B1415">
        <v>20</v>
      </c>
    </row>
    <row r="1416" spans="1:2" x14ac:dyDescent="0.3">
      <c r="A1416">
        <v>1418</v>
      </c>
      <c r="B1416">
        <v>30</v>
      </c>
    </row>
    <row r="1417" spans="1:2" x14ac:dyDescent="0.3">
      <c r="A1417">
        <v>1419</v>
      </c>
      <c r="B1417">
        <v>0</v>
      </c>
    </row>
    <row r="1418" spans="1:2" x14ac:dyDescent="0.3">
      <c r="A1418">
        <v>1420</v>
      </c>
      <c r="B1418">
        <v>20</v>
      </c>
    </row>
    <row r="1419" spans="1:2" x14ac:dyDescent="0.3">
      <c r="A1419">
        <v>1421</v>
      </c>
      <c r="B1419">
        <v>30</v>
      </c>
    </row>
    <row r="1420" spans="1:2" x14ac:dyDescent="0.3">
      <c r="A1420">
        <v>1422</v>
      </c>
      <c r="B1420">
        <v>30</v>
      </c>
    </row>
    <row r="1421" spans="1:2" x14ac:dyDescent="0.3">
      <c r="A1421">
        <v>1423</v>
      </c>
      <c r="B1421">
        <v>20</v>
      </c>
    </row>
    <row r="1422" spans="1:2" x14ac:dyDescent="0.3">
      <c r="A1422">
        <v>1424</v>
      </c>
      <c r="B1422">
        <v>20</v>
      </c>
    </row>
    <row r="1423" spans="1:2" x14ac:dyDescent="0.3">
      <c r="A1423">
        <v>1425</v>
      </c>
      <c r="B1423">
        <v>0</v>
      </c>
    </row>
    <row r="1424" spans="1:2" x14ac:dyDescent="0.3">
      <c r="A1424">
        <v>1426</v>
      </c>
      <c r="B1424">
        <v>20</v>
      </c>
    </row>
    <row r="1425" spans="1:2" x14ac:dyDescent="0.3">
      <c r="A1425">
        <v>1427</v>
      </c>
      <c r="B1425">
        <v>0</v>
      </c>
    </row>
    <row r="1426" spans="1:2" x14ac:dyDescent="0.3">
      <c r="A1426">
        <v>1428</v>
      </c>
      <c r="B1426">
        <v>30</v>
      </c>
    </row>
    <row r="1427" spans="1:2" x14ac:dyDescent="0.3">
      <c r="A1427">
        <v>1429</v>
      </c>
      <c r="B1427">
        <v>30</v>
      </c>
    </row>
    <row r="1428" spans="1:2" x14ac:dyDescent="0.3">
      <c r="A1428">
        <v>1430</v>
      </c>
      <c r="B1428">
        <v>0</v>
      </c>
    </row>
    <row r="1429" spans="1:2" x14ac:dyDescent="0.3">
      <c r="A1429">
        <v>1431</v>
      </c>
      <c r="B1429">
        <v>20</v>
      </c>
    </row>
    <row r="1430" spans="1:2" x14ac:dyDescent="0.3">
      <c r="A1430">
        <v>1432</v>
      </c>
      <c r="B1430">
        <v>20</v>
      </c>
    </row>
    <row r="1431" spans="1:2" x14ac:dyDescent="0.3">
      <c r="A1431">
        <v>1433</v>
      </c>
      <c r="B1431">
        <v>20</v>
      </c>
    </row>
    <row r="1432" spans="1:2" x14ac:dyDescent="0.3">
      <c r="A1432">
        <v>1434</v>
      </c>
      <c r="B1432">
        <v>0</v>
      </c>
    </row>
    <row r="1433" spans="1:2" x14ac:dyDescent="0.3">
      <c r="A1433">
        <v>1435</v>
      </c>
      <c r="B1433">
        <v>30</v>
      </c>
    </row>
    <row r="1434" spans="1:2" x14ac:dyDescent="0.3">
      <c r="A1434">
        <v>1436</v>
      </c>
      <c r="B1434">
        <v>30</v>
      </c>
    </row>
    <row r="1435" spans="1:2" x14ac:dyDescent="0.3">
      <c r="A1435">
        <v>1437</v>
      </c>
      <c r="B1435">
        <v>0</v>
      </c>
    </row>
    <row r="1436" spans="1:2" x14ac:dyDescent="0.3">
      <c r="A1436">
        <v>1438</v>
      </c>
      <c r="B1436">
        <v>20</v>
      </c>
    </row>
    <row r="1437" spans="1:2" x14ac:dyDescent="0.3">
      <c r="A1437">
        <v>1439</v>
      </c>
      <c r="B1437">
        <v>0</v>
      </c>
    </row>
    <row r="1438" spans="1:2" x14ac:dyDescent="0.3">
      <c r="A1438">
        <v>1440</v>
      </c>
      <c r="B1438">
        <v>30</v>
      </c>
    </row>
    <row r="1439" spans="1:2" x14ac:dyDescent="0.3">
      <c r="A1439">
        <v>1441</v>
      </c>
      <c r="B1439">
        <v>20</v>
      </c>
    </row>
    <row r="1440" spans="1:2" x14ac:dyDescent="0.3">
      <c r="A1440">
        <v>1442</v>
      </c>
      <c r="B1440">
        <v>20</v>
      </c>
    </row>
    <row r="1441" spans="1:2" x14ac:dyDescent="0.3">
      <c r="A1441">
        <v>1443</v>
      </c>
      <c r="B1441">
        <v>0</v>
      </c>
    </row>
    <row r="1442" spans="1:2" x14ac:dyDescent="0.3">
      <c r="A1442">
        <v>1444</v>
      </c>
      <c r="B1442">
        <v>30</v>
      </c>
    </row>
    <row r="1443" spans="1:2" x14ac:dyDescent="0.3">
      <c r="A1443">
        <v>1445</v>
      </c>
      <c r="B1443">
        <v>0</v>
      </c>
    </row>
    <row r="1444" spans="1:2" x14ac:dyDescent="0.3">
      <c r="A1444">
        <v>1446</v>
      </c>
      <c r="B1444">
        <v>20</v>
      </c>
    </row>
    <row r="1445" spans="1:2" x14ac:dyDescent="0.3">
      <c r="A1445">
        <v>1447</v>
      </c>
      <c r="B1445">
        <v>30</v>
      </c>
    </row>
    <row r="1446" spans="1:2" x14ac:dyDescent="0.3">
      <c r="A1446">
        <v>1448</v>
      </c>
      <c r="B1446">
        <v>0</v>
      </c>
    </row>
    <row r="1447" spans="1:2" x14ac:dyDescent="0.3">
      <c r="A1447">
        <v>1449</v>
      </c>
      <c r="B1447">
        <v>0</v>
      </c>
    </row>
    <row r="1448" spans="1:2" x14ac:dyDescent="0.3">
      <c r="A1448">
        <v>1450</v>
      </c>
      <c r="B1448">
        <v>20</v>
      </c>
    </row>
    <row r="1449" spans="1:2" x14ac:dyDescent="0.3">
      <c r="A1449">
        <v>1451</v>
      </c>
      <c r="B1449">
        <v>20</v>
      </c>
    </row>
    <row r="1450" spans="1:2" x14ac:dyDescent="0.3">
      <c r="A1450">
        <v>1452</v>
      </c>
      <c r="B1450">
        <v>0</v>
      </c>
    </row>
    <row r="1451" spans="1:2" x14ac:dyDescent="0.3">
      <c r="A1451">
        <v>1453</v>
      </c>
      <c r="B1451">
        <v>20</v>
      </c>
    </row>
    <row r="1452" spans="1:2" x14ac:dyDescent="0.3">
      <c r="A1452">
        <v>1454</v>
      </c>
      <c r="B1452">
        <v>20</v>
      </c>
    </row>
    <row r="1453" spans="1:2" x14ac:dyDescent="0.3">
      <c r="A1453">
        <v>1455</v>
      </c>
      <c r="B1453">
        <v>0</v>
      </c>
    </row>
    <row r="1454" spans="1:2" x14ac:dyDescent="0.3">
      <c r="A1454">
        <v>1456</v>
      </c>
      <c r="B1454">
        <v>20</v>
      </c>
    </row>
    <row r="1455" spans="1:2" x14ac:dyDescent="0.3">
      <c r="A1455">
        <v>1457</v>
      </c>
      <c r="B1455">
        <v>0</v>
      </c>
    </row>
    <row r="1456" spans="1:2" x14ac:dyDescent="0.3">
      <c r="A1456">
        <v>1458</v>
      </c>
      <c r="B1456">
        <v>20</v>
      </c>
    </row>
    <row r="1457" spans="1:2" x14ac:dyDescent="0.3">
      <c r="A1457">
        <v>1459</v>
      </c>
      <c r="B1457">
        <v>0</v>
      </c>
    </row>
    <row r="1458" spans="1:2" x14ac:dyDescent="0.3">
      <c r="A1458">
        <v>1460</v>
      </c>
      <c r="B1458">
        <v>30</v>
      </c>
    </row>
    <row r="1459" spans="1:2" x14ac:dyDescent="0.3">
      <c r="A1459">
        <v>1461</v>
      </c>
      <c r="B1459">
        <v>20</v>
      </c>
    </row>
    <row r="1460" spans="1:2" x14ac:dyDescent="0.3">
      <c r="A1460">
        <v>1462</v>
      </c>
      <c r="B1460">
        <v>0</v>
      </c>
    </row>
    <row r="1461" spans="1:2" x14ac:dyDescent="0.3">
      <c r="A1461">
        <v>1463</v>
      </c>
      <c r="B1461">
        <v>30</v>
      </c>
    </row>
    <row r="1462" spans="1:2" x14ac:dyDescent="0.3">
      <c r="A1462">
        <v>1464</v>
      </c>
      <c r="B1462">
        <v>20</v>
      </c>
    </row>
    <row r="1463" spans="1:2" x14ac:dyDescent="0.3">
      <c r="A1463">
        <v>1465</v>
      </c>
      <c r="B1463">
        <v>20</v>
      </c>
    </row>
    <row r="1464" spans="1:2" x14ac:dyDescent="0.3">
      <c r="A1464">
        <v>1466</v>
      </c>
      <c r="B1464">
        <v>0</v>
      </c>
    </row>
    <row r="1465" spans="1:2" x14ac:dyDescent="0.3">
      <c r="A1465">
        <v>1467</v>
      </c>
      <c r="B1465">
        <v>0</v>
      </c>
    </row>
    <row r="1466" spans="1:2" x14ac:dyDescent="0.3">
      <c r="A1466">
        <v>1468</v>
      </c>
      <c r="B1466">
        <v>0</v>
      </c>
    </row>
    <row r="1467" spans="1:2" x14ac:dyDescent="0.3">
      <c r="A1467">
        <v>1469</v>
      </c>
      <c r="B1467">
        <v>30</v>
      </c>
    </row>
    <row r="1468" spans="1:2" x14ac:dyDescent="0.3">
      <c r="A1468">
        <v>1470</v>
      </c>
      <c r="B1468">
        <v>0</v>
      </c>
    </row>
    <row r="1469" spans="1:2" x14ac:dyDescent="0.3">
      <c r="A1469">
        <v>1471</v>
      </c>
      <c r="B1469">
        <v>30</v>
      </c>
    </row>
    <row r="1470" spans="1:2" x14ac:dyDescent="0.3">
      <c r="A1470">
        <v>1472</v>
      </c>
      <c r="B1470">
        <v>0</v>
      </c>
    </row>
    <row r="1471" spans="1:2" x14ac:dyDescent="0.3">
      <c r="A1471">
        <v>1473</v>
      </c>
      <c r="B1471">
        <v>0</v>
      </c>
    </row>
    <row r="1472" spans="1:2" x14ac:dyDescent="0.3">
      <c r="A1472">
        <v>1474</v>
      </c>
      <c r="B1472">
        <v>0</v>
      </c>
    </row>
    <row r="1473" spans="1:2" x14ac:dyDescent="0.3">
      <c r="A1473">
        <v>1475</v>
      </c>
      <c r="B1473">
        <v>0</v>
      </c>
    </row>
    <row r="1474" spans="1:2" x14ac:dyDescent="0.3">
      <c r="A1474">
        <v>1476</v>
      </c>
      <c r="B1474">
        <v>30</v>
      </c>
    </row>
    <row r="1475" spans="1:2" x14ac:dyDescent="0.3">
      <c r="A1475">
        <v>1477</v>
      </c>
      <c r="B1475">
        <v>20</v>
      </c>
    </row>
    <row r="1476" spans="1:2" x14ac:dyDescent="0.3">
      <c r="A1476">
        <v>1478</v>
      </c>
      <c r="B1476">
        <v>30</v>
      </c>
    </row>
    <row r="1477" spans="1:2" x14ac:dyDescent="0.3">
      <c r="A1477">
        <v>1479</v>
      </c>
      <c r="B1477">
        <v>0</v>
      </c>
    </row>
    <row r="1478" spans="1:2" x14ac:dyDescent="0.3">
      <c r="A1478">
        <v>1480</v>
      </c>
      <c r="B1478">
        <v>20</v>
      </c>
    </row>
    <row r="1479" spans="1:2" x14ac:dyDescent="0.3">
      <c r="A1479">
        <v>1481</v>
      </c>
      <c r="B1479">
        <v>20</v>
      </c>
    </row>
    <row r="1480" spans="1:2" x14ac:dyDescent="0.3">
      <c r="A1480">
        <v>1482</v>
      </c>
      <c r="B1480">
        <v>30</v>
      </c>
    </row>
    <row r="1481" spans="1:2" x14ac:dyDescent="0.3">
      <c r="A1481">
        <v>1483</v>
      </c>
      <c r="B1481">
        <v>0</v>
      </c>
    </row>
    <row r="1482" spans="1:2" x14ac:dyDescent="0.3">
      <c r="A1482">
        <v>1484</v>
      </c>
      <c r="B1482">
        <v>30</v>
      </c>
    </row>
    <row r="1483" spans="1:2" x14ac:dyDescent="0.3">
      <c r="A1483">
        <v>1485</v>
      </c>
      <c r="B1483">
        <v>0</v>
      </c>
    </row>
    <row r="1484" spans="1:2" x14ac:dyDescent="0.3">
      <c r="A1484">
        <v>1486</v>
      </c>
      <c r="B1484">
        <v>30</v>
      </c>
    </row>
    <row r="1485" spans="1:2" x14ac:dyDescent="0.3">
      <c r="A1485">
        <v>1487</v>
      </c>
      <c r="B1485">
        <v>0</v>
      </c>
    </row>
    <row r="1486" spans="1:2" x14ac:dyDescent="0.3">
      <c r="A1486">
        <v>1488</v>
      </c>
      <c r="B1486">
        <v>20</v>
      </c>
    </row>
    <row r="1487" spans="1:2" x14ac:dyDescent="0.3">
      <c r="A1487">
        <v>1489</v>
      </c>
      <c r="B1487">
        <v>0</v>
      </c>
    </row>
    <row r="1488" spans="1:2" x14ac:dyDescent="0.3">
      <c r="A1488">
        <v>1490</v>
      </c>
      <c r="B1488">
        <v>20</v>
      </c>
    </row>
    <row r="1489" spans="1:2" x14ac:dyDescent="0.3">
      <c r="A1489">
        <v>1491</v>
      </c>
      <c r="B1489">
        <v>30</v>
      </c>
    </row>
    <row r="1490" spans="1:2" x14ac:dyDescent="0.3">
      <c r="A1490">
        <v>1492</v>
      </c>
      <c r="B1490">
        <v>20</v>
      </c>
    </row>
    <row r="1491" spans="1:2" x14ac:dyDescent="0.3">
      <c r="A1491">
        <v>1493</v>
      </c>
      <c r="B1491">
        <v>30</v>
      </c>
    </row>
    <row r="1492" spans="1:2" x14ac:dyDescent="0.3">
      <c r="A1492">
        <v>1494</v>
      </c>
      <c r="B1492">
        <v>20</v>
      </c>
    </row>
    <row r="1493" spans="1:2" x14ac:dyDescent="0.3">
      <c r="A1493">
        <v>1495</v>
      </c>
      <c r="B1493">
        <v>0</v>
      </c>
    </row>
    <row r="1494" spans="1:2" x14ac:dyDescent="0.3">
      <c r="A1494">
        <v>1496</v>
      </c>
      <c r="B1494">
        <v>0</v>
      </c>
    </row>
    <row r="1495" spans="1:2" x14ac:dyDescent="0.3">
      <c r="A1495">
        <v>1497</v>
      </c>
      <c r="B1495">
        <v>20</v>
      </c>
    </row>
    <row r="1496" spans="1:2" x14ac:dyDescent="0.3">
      <c r="A1496">
        <v>1498</v>
      </c>
      <c r="B1496">
        <v>30</v>
      </c>
    </row>
    <row r="1497" spans="1:2" x14ac:dyDescent="0.3">
      <c r="A1497">
        <v>1499</v>
      </c>
      <c r="B1497">
        <v>0</v>
      </c>
    </row>
    <row r="1498" spans="1:2" x14ac:dyDescent="0.3">
      <c r="A1498">
        <v>1500</v>
      </c>
      <c r="B1498">
        <v>20</v>
      </c>
    </row>
    <row r="1499" spans="1:2" x14ac:dyDescent="0.3">
      <c r="A1499">
        <v>1501</v>
      </c>
      <c r="B1499">
        <v>30</v>
      </c>
    </row>
    <row r="1500" spans="1:2" x14ac:dyDescent="0.3">
      <c r="A1500">
        <v>1502</v>
      </c>
      <c r="B1500">
        <v>20</v>
      </c>
    </row>
    <row r="1501" spans="1:2" x14ac:dyDescent="0.3">
      <c r="A1501">
        <v>1503</v>
      </c>
      <c r="B1501">
        <v>0</v>
      </c>
    </row>
    <row r="1502" spans="1:2" x14ac:dyDescent="0.3">
      <c r="A1502">
        <v>1504</v>
      </c>
      <c r="B1502">
        <v>20</v>
      </c>
    </row>
    <row r="1503" spans="1:2" x14ac:dyDescent="0.3">
      <c r="A1503">
        <v>1505</v>
      </c>
      <c r="B1503">
        <v>30</v>
      </c>
    </row>
    <row r="1504" spans="1:2" x14ac:dyDescent="0.3">
      <c r="A1504">
        <v>1506</v>
      </c>
      <c r="B1504">
        <v>20</v>
      </c>
    </row>
    <row r="1505" spans="1:2" x14ac:dyDescent="0.3">
      <c r="A1505">
        <v>1507</v>
      </c>
      <c r="B1505">
        <v>0</v>
      </c>
    </row>
    <row r="1506" spans="1:2" x14ac:dyDescent="0.3">
      <c r="A1506">
        <v>1508</v>
      </c>
      <c r="B1506">
        <v>30</v>
      </c>
    </row>
    <row r="1507" spans="1:2" x14ac:dyDescent="0.3">
      <c r="A1507">
        <v>1509</v>
      </c>
      <c r="B1507">
        <v>0</v>
      </c>
    </row>
    <row r="1508" spans="1:2" x14ac:dyDescent="0.3">
      <c r="A1508">
        <v>1510</v>
      </c>
      <c r="B1508">
        <v>20</v>
      </c>
    </row>
    <row r="1509" spans="1:2" x14ac:dyDescent="0.3">
      <c r="A1509">
        <v>1511</v>
      </c>
      <c r="B1509">
        <v>20</v>
      </c>
    </row>
    <row r="1510" spans="1:2" x14ac:dyDescent="0.3">
      <c r="A1510">
        <v>1512</v>
      </c>
      <c r="B1510">
        <v>30</v>
      </c>
    </row>
    <row r="1511" spans="1:2" x14ac:dyDescent="0.3">
      <c r="A1511">
        <v>1513</v>
      </c>
      <c r="B1511">
        <v>0</v>
      </c>
    </row>
    <row r="1512" spans="1:2" x14ac:dyDescent="0.3">
      <c r="A1512">
        <v>1514</v>
      </c>
      <c r="B1512">
        <v>20</v>
      </c>
    </row>
    <row r="1513" spans="1:2" x14ac:dyDescent="0.3">
      <c r="A1513">
        <v>1515</v>
      </c>
      <c r="B1513">
        <v>0</v>
      </c>
    </row>
    <row r="1514" spans="1:2" x14ac:dyDescent="0.3">
      <c r="A1514">
        <v>1516</v>
      </c>
      <c r="B1514">
        <v>20</v>
      </c>
    </row>
    <row r="1515" spans="1:2" x14ac:dyDescent="0.3">
      <c r="A1515">
        <v>1517</v>
      </c>
      <c r="B1515">
        <v>30</v>
      </c>
    </row>
    <row r="1516" spans="1:2" x14ac:dyDescent="0.3">
      <c r="A1516">
        <v>1518</v>
      </c>
      <c r="B1516">
        <v>20</v>
      </c>
    </row>
    <row r="1517" spans="1:2" x14ac:dyDescent="0.3">
      <c r="A1517">
        <v>1519</v>
      </c>
      <c r="B1517">
        <v>0</v>
      </c>
    </row>
    <row r="1518" spans="1:2" x14ac:dyDescent="0.3">
      <c r="A1518">
        <v>1520</v>
      </c>
      <c r="B1518">
        <v>30</v>
      </c>
    </row>
    <row r="1519" spans="1:2" x14ac:dyDescent="0.3">
      <c r="A1519">
        <v>1521</v>
      </c>
      <c r="B1519">
        <v>0</v>
      </c>
    </row>
    <row r="1520" spans="1:2" x14ac:dyDescent="0.3">
      <c r="A1520">
        <v>1522</v>
      </c>
      <c r="B1520">
        <v>30</v>
      </c>
    </row>
    <row r="1521" spans="1:2" x14ac:dyDescent="0.3">
      <c r="A1521">
        <v>1523</v>
      </c>
      <c r="B1521">
        <v>20</v>
      </c>
    </row>
    <row r="1522" spans="1:2" x14ac:dyDescent="0.3">
      <c r="A1522">
        <v>1524</v>
      </c>
      <c r="B1522">
        <v>30</v>
      </c>
    </row>
    <row r="1523" spans="1:2" x14ac:dyDescent="0.3">
      <c r="A1523">
        <v>1525</v>
      </c>
      <c r="B1523">
        <v>0</v>
      </c>
    </row>
    <row r="1524" spans="1:2" x14ac:dyDescent="0.3">
      <c r="A1524">
        <v>1526</v>
      </c>
      <c r="B1524">
        <v>0</v>
      </c>
    </row>
    <row r="1525" spans="1:2" x14ac:dyDescent="0.3">
      <c r="A1525">
        <v>1527</v>
      </c>
      <c r="B1525">
        <v>20</v>
      </c>
    </row>
    <row r="1526" spans="1:2" x14ac:dyDescent="0.3">
      <c r="A1526">
        <v>1528</v>
      </c>
      <c r="B1526">
        <v>30</v>
      </c>
    </row>
    <row r="1527" spans="1:2" x14ac:dyDescent="0.3">
      <c r="A1527">
        <v>1529</v>
      </c>
      <c r="B1527">
        <v>0</v>
      </c>
    </row>
    <row r="1528" spans="1:2" x14ac:dyDescent="0.3">
      <c r="A1528">
        <v>1530</v>
      </c>
      <c r="B1528">
        <v>30</v>
      </c>
    </row>
    <row r="1529" spans="1:2" x14ac:dyDescent="0.3">
      <c r="A1529">
        <v>1531</v>
      </c>
      <c r="B1529">
        <v>20</v>
      </c>
    </row>
    <row r="1530" spans="1:2" x14ac:dyDescent="0.3">
      <c r="A1530">
        <v>1532</v>
      </c>
      <c r="B1530">
        <v>0</v>
      </c>
    </row>
    <row r="1531" spans="1:2" x14ac:dyDescent="0.3">
      <c r="A1531">
        <v>1533</v>
      </c>
      <c r="B1531">
        <v>30</v>
      </c>
    </row>
    <row r="1532" spans="1:2" x14ac:dyDescent="0.3">
      <c r="A1532">
        <v>1534</v>
      </c>
      <c r="B1532">
        <v>20</v>
      </c>
    </row>
    <row r="1533" spans="1:2" x14ac:dyDescent="0.3">
      <c r="A1533">
        <v>1535</v>
      </c>
      <c r="B1533">
        <v>20</v>
      </c>
    </row>
    <row r="1534" spans="1:2" x14ac:dyDescent="0.3">
      <c r="A1534">
        <v>1536</v>
      </c>
      <c r="B1534">
        <v>30</v>
      </c>
    </row>
    <row r="1535" spans="1:2" x14ac:dyDescent="0.3">
      <c r="A1535">
        <v>1537</v>
      </c>
      <c r="B1535">
        <v>0</v>
      </c>
    </row>
    <row r="1536" spans="1:2" x14ac:dyDescent="0.3">
      <c r="A1536">
        <v>1538</v>
      </c>
      <c r="B1536">
        <v>0</v>
      </c>
    </row>
    <row r="1537" spans="1:2" x14ac:dyDescent="0.3">
      <c r="A1537">
        <v>1539</v>
      </c>
      <c r="B1537">
        <v>30</v>
      </c>
    </row>
    <row r="1538" spans="1:2" x14ac:dyDescent="0.3">
      <c r="A1538">
        <v>1540</v>
      </c>
      <c r="B1538">
        <v>0</v>
      </c>
    </row>
    <row r="1539" spans="1:2" x14ac:dyDescent="0.3">
      <c r="A1539">
        <v>1541</v>
      </c>
      <c r="B1539">
        <v>20</v>
      </c>
    </row>
    <row r="1540" spans="1:2" x14ac:dyDescent="0.3">
      <c r="A1540">
        <v>1542</v>
      </c>
      <c r="B1540">
        <v>20</v>
      </c>
    </row>
    <row r="1541" spans="1:2" x14ac:dyDescent="0.3">
      <c r="A1541">
        <v>1543</v>
      </c>
      <c r="B1541">
        <v>0</v>
      </c>
    </row>
    <row r="1542" spans="1:2" x14ac:dyDescent="0.3">
      <c r="A1542">
        <v>1544</v>
      </c>
      <c r="B1542">
        <v>30</v>
      </c>
    </row>
    <row r="1543" spans="1:2" x14ac:dyDescent="0.3">
      <c r="A1543">
        <v>1545</v>
      </c>
      <c r="B1543">
        <v>0</v>
      </c>
    </row>
    <row r="1544" spans="1:2" x14ac:dyDescent="0.3">
      <c r="A1544">
        <v>1546</v>
      </c>
      <c r="B1544">
        <v>30</v>
      </c>
    </row>
    <row r="1545" spans="1:2" x14ac:dyDescent="0.3">
      <c r="A1545">
        <v>1547</v>
      </c>
      <c r="B1545">
        <v>0</v>
      </c>
    </row>
    <row r="1546" spans="1:2" x14ac:dyDescent="0.3">
      <c r="A1546">
        <v>1548</v>
      </c>
      <c r="B1546">
        <v>0</v>
      </c>
    </row>
    <row r="1547" spans="1:2" x14ac:dyDescent="0.3">
      <c r="A1547">
        <v>1549</v>
      </c>
      <c r="B1547">
        <v>20</v>
      </c>
    </row>
    <row r="1548" spans="1:2" x14ac:dyDescent="0.3">
      <c r="A1548">
        <v>1550</v>
      </c>
      <c r="B1548">
        <v>30</v>
      </c>
    </row>
    <row r="1549" spans="1:2" x14ac:dyDescent="0.3">
      <c r="A1549">
        <v>1551</v>
      </c>
      <c r="B1549">
        <v>0</v>
      </c>
    </row>
    <row r="1550" spans="1:2" x14ac:dyDescent="0.3">
      <c r="A1550">
        <v>1552</v>
      </c>
      <c r="B1550">
        <v>30</v>
      </c>
    </row>
    <row r="1551" spans="1:2" x14ac:dyDescent="0.3">
      <c r="A1551">
        <v>1553</v>
      </c>
      <c r="B1551">
        <v>0</v>
      </c>
    </row>
    <row r="1552" spans="1:2" x14ac:dyDescent="0.3">
      <c r="A1552">
        <v>1554</v>
      </c>
      <c r="B1552">
        <v>30</v>
      </c>
    </row>
    <row r="1553" spans="1:2" x14ac:dyDescent="0.3">
      <c r="A1553">
        <v>1555</v>
      </c>
      <c r="B1553">
        <v>0</v>
      </c>
    </row>
    <row r="1554" spans="1:2" x14ac:dyDescent="0.3">
      <c r="A1554">
        <v>1556</v>
      </c>
      <c r="B1554">
        <v>20</v>
      </c>
    </row>
    <row r="1555" spans="1:2" x14ac:dyDescent="0.3">
      <c r="A1555">
        <v>1557</v>
      </c>
      <c r="B1555">
        <v>30</v>
      </c>
    </row>
    <row r="1556" spans="1:2" x14ac:dyDescent="0.3">
      <c r="A1556">
        <v>1558</v>
      </c>
      <c r="B1556">
        <v>0</v>
      </c>
    </row>
    <row r="1557" spans="1:2" x14ac:dyDescent="0.3">
      <c r="A1557">
        <v>1559</v>
      </c>
      <c r="B1557">
        <v>20</v>
      </c>
    </row>
    <row r="1558" spans="1:2" x14ac:dyDescent="0.3">
      <c r="A1558">
        <v>1560</v>
      </c>
      <c r="B1558">
        <v>0</v>
      </c>
    </row>
    <row r="1559" spans="1:2" x14ac:dyDescent="0.3">
      <c r="A1559">
        <v>1561</v>
      </c>
      <c r="B1559">
        <v>20</v>
      </c>
    </row>
    <row r="1560" spans="1:2" x14ac:dyDescent="0.3">
      <c r="A1560">
        <v>1562</v>
      </c>
      <c r="B1560">
        <v>30</v>
      </c>
    </row>
    <row r="1561" spans="1:2" x14ac:dyDescent="0.3">
      <c r="A1561">
        <v>1563</v>
      </c>
      <c r="B1561">
        <v>30</v>
      </c>
    </row>
    <row r="1562" spans="1:2" x14ac:dyDescent="0.3">
      <c r="A1562">
        <v>1564</v>
      </c>
      <c r="B1562">
        <v>0</v>
      </c>
    </row>
    <row r="1563" spans="1:2" x14ac:dyDescent="0.3">
      <c r="A1563">
        <v>1565</v>
      </c>
      <c r="B1563">
        <v>20</v>
      </c>
    </row>
    <row r="1564" spans="1:2" x14ac:dyDescent="0.3">
      <c r="A1564">
        <v>1566</v>
      </c>
      <c r="B1564">
        <v>0</v>
      </c>
    </row>
    <row r="1565" spans="1:2" x14ac:dyDescent="0.3">
      <c r="A1565">
        <v>1567</v>
      </c>
      <c r="B1565">
        <v>20</v>
      </c>
    </row>
    <row r="1566" spans="1:2" x14ac:dyDescent="0.3">
      <c r="A1566">
        <v>1568</v>
      </c>
      <c r="B1566">
        <v>30</v>
      </c>
    </row>
    <row r="1567" spans="1:2" x14ac:dyDescent="0.3">
      <c r="A1567">
        <v>1569</v>
      </c>
      <c r="B1567">
        <v>20</v>
      </c>
    </row>
    <row r="1568" spans="1:2" x14ac:dyDescent="0.3">
      <c r="A1568">
        <v>1570</v>
      </c>
      <c r="B1568">
        <v>20</v>
      </c>
    </row>
    <row r="1569" spans="1:2" x14ac:dyDescent="0.3">
      <c r="A1569">
        <v>1571</v>
      </c>
      <c r="B1569">
        <v>30</v>
      </c>
    </row>
    <row r="1570" spans="1:2" x14ac:dyDescent="0.3">
      <c r="A1570">
        <v>1572</v>
      </c>
      <c r="B1570">
        <v>0</v>
      </c>
    </row>
    <row r="1571" spans="1:2" x14ac:dyDescent="0.3">
      <c r="A1571">
        <v>1573</v>
      </c>
      <c r="B1571">
        <v>0</v>
      </c>
    </row>
    <row r="1572" spans="1:2" x14ac:dyDescent="0.3">
      <c r="A1572">
        <v>1574</v>
      </c>
      <c r="B1572">
        <v>30</v>
      </c>
    </row>
    <row r="1573" spans="1:2" x14ac:dyDescent="0.3">
      <c r="A1573">
        <v>1575</v>
      </c>
      <c r="B1573">
        <v>0</v>
      </c>
    </row>
    <row r="1574" spans="1:2" x14ac:dyDescent="0.3">
      <c r="A1574">
        <v>1576</v>
      </c>
      <c r="B1574">
        <v>0</v>
      </c>
    </row>
    <row r="1575" spans="1:2" x14ac:dyDescent="0.3">
      <c r="A1575">
        <v>1577</v>
      </c>
      <c r="B1575">
        <v>0</v>
      </c>
    </row>
    <row r="1576" spans="1:2" x14ac:dyDescent="0.3">
      <c r="A1576">
        <v>1578</v>
      </c>
      <c r="B1576">
        <v>20</v>
      </c>
    </row>
    <row r="1577" spans="1:2" x14ac:dyDescent="0.3">
      <c r="A1577">
        <v>1579</v>
      </c>
      <c r="B1577">
        <v>0</v>
      </c>
    </row>
    <row r="1578" spans="1:2" x14ac:dyDescent="0.3">
      <c r="A1578">
        <v>1580</v>
      </c>
      <c r="B1578">
        <v>30</v>
      </c>
    </row>
    <row r="1579" spans="1:2" x14ac:dyDescent="0.3">
      <c r="A1579">
        <v>1581</v>
      </c>
      <c r="B1579">
        <v>20</v>
      </c>
    </row>
    <row r="1580" spans="1:2" x14ac:dyDescent="0.3">
      <c r="A1580">
        <v>1582</v>
      </c>
      <c r="B1580">
        <v>0</v>
      </c>
    </row>
    <row r="1581" spans="1:2" x14ac:dyDescent="0.3">
      <c r="A1581">
        <v>1583</v>
      </c>
      <c r="B1581">
        <v>30</v>
      </c>
    </row>
    <row r="1582" spans="1:2" x14ac:dyDescent="0.3">
      <c r="A1582">
        <v>1584</v>
      </c>
      <c r="B1582">
        <v>20</v>
      </c>
    </row>
    <row r="1583" spans="1:2" x14ac:dyDescent="0.3">
      <c r="A1583">
        <v>1585</v>
      </c>
      <c r="B1583">
        <v>20</v>
      </c>
    </row>
    <row r="1584" spans="1:2" x14ac:dyDescent="0.3">
      <c r="A1584">
        <v>1586</v>
      </c>
      <c r="B1584">
        <v>0</v>
      </c>
    </row>
    <row r="1585" spans="1:2" x14ac:dyDescent="0.3">
      <c r="A1585">
        <v>1587</v>
      </c>
      <c r="B1585">
        <v>30</v>
      </c>
    </row>
    <row r="1586" spans="1:2" x14ac:dyDescent="0.3">
      <c r="A1586">
        <v>1588</v>
      </c>
      <c r="B1586">
        <v>0</v>
      </c>
    </row>
    <row r="1587" spans="1:2" x14ac:dyDescent="0.3">
      <c r="A1587">
        <v>1589</v>
      </c>
      <c r="B1587">
        <v>0</v>
      </c>
    </row>
    <row r="1588" spans="1:2" x14ac:dyDescent="0.3">
      <c r="A1588">
        <v>1590</v>
      </c>
      <c r="B1588">
        <v>0</v>
      </c>
    </row>
    <row r="1589" spans="1:2" x14ac:dyDescent="0.3">
      <c r="A1589">
        <v>1591</v>
      </c>
      <c r="B1589">
        <v>20</v>
      </c>
    </row>
    <row r="1590" spans="1:2" x14ac:dyDescent="0.3">
      <c r="A1590">
        <v>1592</v>
      </c>
      <c r="B1590">
        <v>0</v>
      </c>
    </row>
    <row r="1591" spans="1:2" x14ac:dyDescent="0.3">
      <c r="A1591">
        <v>1593</v>
      </c>
      <c r="B1591">
        <v>30</v>
      </c>
    </row>
    <row r="1592" spans="1:2" x14ac:dyDescent="0.3">
      <c r="A1592">
        <v>1594</v>
      </c>
      <c r="B1592">
        <v>0</v>
      </c>
    </row>
    <row r="1593" spans="1:2" x14ac:dyDescent="0.3">
      <c r="A1593">
        <v>1595</v>
      </c>
      <c r="B1593">
        <v>30</v>
      </c>
    </row>
    <row r="1594" spans="1:2" x14ac:dyDescent="0.3">
      <c r="A1594">
        <v>1596</v>
      </c>
      <c r="B1594">
        <v>0</v>
      </c>
    </row>
    <row r="1595" spans="1:2" x14ac:dyDescent="0.3">
      <c r="A1595">
        <v>1597</v>
      </c>
      <c r="B1595">
        <v>30</v>
      </c>
    </row>
    <row r="1596" spans="1:2" x14ac:dyDescent="0.3">
      <c r="A1596">
        <v>1598</v>
      </c>
      <c r="B1596">
        <v>20</v>
      </c>
    </row>
    <row r="1597" spans="1:2" x14ac:dyDescent="0.3">
      <c r="A1597">
        <v>1599</v>
      </c>
      <c r="B1597">
        <v>30</v>
      </c>
    </row>
    <row r="1598" spans="1:2" x14ac:dyDescent="0.3">
      <c r="A1598">
        <v>1600</v>
      </c>
      <c r="B1598">
        <v>0</v>
      </c>
    </row>
    <row r="1599" spans="1:2" x14ac:dyDescent="0.3">
      <c r="A1599">
        <v>1601</v>
      </c>
      <c r="B1599">
        <v>0</v>
      </c>
    </row>
    <row r="1600" spans="1:2" x14ac:dyDescent="0.3">
      <c r="A1600">
        <v>1602</v>
      </c>
      <c r="B1600">
        <v>30</v>
      </c>
    </row>
    <row r="1601" spans="1:2" x14ac:dyDescent="0.3">
      <c r="A1601">
        <v>1603</v>
      </c>
      <c r="B1601">
        <v>30</v>
      </c>
    </row>
    <row r="1602" spans="1:2" x14ac:dyDescent="0.3">
      <c r="A1602">
        <v>1604</v>
      </c>
      <c r="B1602">
        <v>0</v>
      </c>
    </row>
    <row r="1603" spans="1:2" x14ac:dyDescent="0.3">
      <c r="A1603">
        <v>1605</v>
      </c>
      <c r="B1603">
        <v>20</v>
      </c>
    </row>
    <row r="1604" spans="1:2" x14ac:dyDescent="0.3">
      <c r="A1604">
        <v>1606</v>
      </c>
      <c r="B1604">
        <v>0</v>
      </c>
    </row>
    <row r="1605" spans="1:2" x14ac:dyDescent="0.3">
      <c r="A1605">
        <v>1607</v>
      </c>
      <c r="B1605">
        <v>0</v>
      </c>
    </row>
    <row r="1606" spans="1:2" x14ac:dyDescent="0.3">
      <c r="A1606">
        <v>1608</v>
      </c>
      <c r="B1606">
        <v>0</v>
      </c>
    </row>
    <row r="1607" spans="1:2" x14ac:dyDescent="0.3">
      <c r="A1607">
        <v>1609</v>
      </c>
      <c r="B1607">
        <v>30</v>
      </c>
    </row>
    <row r="1608" spans="1:2" x14ac:dyDescent="0.3">
      <c r="A1608">
        <v>1610</v>
      </c>
      <c r="B1608">
        <v>0</v>
      </c>
    </row>
    <row r="1609" spans="1:2" x14ac:dyDescent="0.3">
      <c r="A1609">
        <v>1611</v>
      </c>
      <c r="B1609">
        <v>30</v>
      </c>
    </row>
    <row r="1610" spans="1:2" x14ac:dyDescent="0.3">
      <c r="A1610">
        <v>1612</v>
      </c>
      <c r="B1610">
        <v>0</v>
      </c>
    </row>
    <row r="1611" spans="1:2" x14ac:dyDescent="0.3">
      <c r="A1611">
        <v>1613</v>
      </c>
      <c r="B1611">
        <v>0</v>
      </c>
    </row>
    <row r="1612" spans="1:2" x14ac:dyDescent="0.3">
      <c r="A1612">
        <v>1614</v>
      </c>
      <c r="B1612">
        <v>20</v>
      </c>
    </row>
    <row r="1613" spans="1:2" x14ac:dyDescent="0.3">
      <c r="A1613">
        <v>1615</v>
      </c>
      <c r="B1613">
        <v>30</v>
      </c>
    </row>
    <row r="1614" spans="1:2" x14ac:dyDescent="0.3">
      <c r="A1614">
        <v>1616</v>
      </c>
      <c r="B1614">
        <v>0</v>
      </c>
    </row>
    <row r="1615" spans="1:2" x14ac:dyDescent="0.3">
      <c r="A1615">
        <v>1617</v>
      </c>
      <c r="B1615">
        <v>0</v>
      </c>
    </row>
    <row r="1616" spans="1:2" x14ac:dyDescent="0.3">
      <c r="A1616">
        <v>1618</v>
      </c>
      <c r="B1616">
        <v>20</v>
      </c>
    </row>
    <row r="1617" spans="1:2" x14ac:dyDescent="0.3">
      <c r="A1617">
        <v>1619</v>
      </c>
      <c r="B1617">
        <v>30</v>
      </c>
    </row>
    <row r="1618" spans="1:2" x14ac:dyDescent="0.3">
      <c r="A1618">
        <v>1620</v>
      </c>
      <c r="B1618">
        <v>0</v>
      </c>
    </row>
    <row r="1619" spans="1:2" x14ac:dyDescent="0.3">
      <c r="A1619">
        <v>1621</v>
      </c>
      <c r="B1619">
        <v>20</v>
      </c>
    </row>
    <row r="1620" spans="1:2" x14ac:dyDescent="0.3">
      <c r="A1620">
        <v>1622</v>
      </c>
      <c r="B1620">
        <v>30</v>
      </c>
    </row>
    <row r="1621" spans="1:2" x14ac:dyDescent="0.3">
      <c r="A1621">
        <v>1623</v>
      </c>
      <c r="B1621">
        <v>20</v>
      </c>
    </row>
    <row r="1622" spans="1:2" x14ac:dyDescent="0.3">
      <c r="A1622">
        <v>1624</v>
      </c>
      <c r="B1622">
        <v>0</v>
      </c>
    </row>
    <row r="1623" spans="1:2" x14ac:dyDescent="0.3">
      <c r="A1623">
        <v>1625</v>
      </c>
      <c r="B1623">
        <v>30</v>
      </c>
    </row>
    <row r="1624" spans="1:2" x14ac:dyDescent="0.3">
      <c r="A1624">
        <v>1626</v>
      </c>
      <c r="B1624">
        <v>0</v>
      </c>
    </row>
    <row r="1625" spans="1:2" x14ac:dyDescent="0.3">
      <c r="A1625">
        <v>1627</v>
      </c>
      <c r="B1625">
        <v>30</v>
      </c>
    </row>
    <row r="1626" spans="1:2" x14ac:dyDescent="0.3">
      <c r="A1626">
        <v>1628</v>
      </c>
      <c r="B1626">
        <v>20</v>
      </c>
    </row>
    <row r="1627" spans="1:2" x14ac:dyDescent="0.3">
      <c r="A1627">
        <v>1629</v>
      </c>
      <c r="B1627">
        <v>30</v>
      </c>
    </row>
    <row r="1628" spans="1:2" x14ac:dyDescent="0.3">
      <c r="A1628">
        <v>1630</v>
      </c>
      <c r="B1628">
        <v>20</v>
      </c>
    </row>
    <row r="1629" spans="1:2" x14ac:dyDescent="0.3">
      <c r="A1629">
        <v>1631</v>
      </c>
      <c r="B1629">
        <v>0</v>
      </c>
    </row>
    <row r="1630" spans="1:2" x14ac:dyDescent="0.3">
      <c r="A1630">
        <v>1632</v>
      </c>
      <c r="B1630">
        <v>0</v>
      </c>
    </row>
    <row r="1631" spans="1:2" x14ac:dyDescent="0.3">
      <c r="A1631">
        <v>1633</v>
      </c>
      <c r="B1631">
        <v>30</v>
      </c>
    </row>
    <row r="1632" spans="1:2" x14ac:dyDescent="0.3">
      <c r="A1632">
        <v>1634</v>
      </c>
      <c r="B1632">
        <v>0</v>
      </c>
    </row>
    <row r="1633" spans="1:2" x14ac:dyDescent="0.3">
      <c r="A1633">
        <v>1635</v>
      </c>
      <c r="B1633">
        <v>0</v>
      </c>
    </row>
    <row r="1634" spans="1:2" x14ac:dyDescent="0.3">
      <c r="A1634">
        <v>1636</v>
      </c>
      <c r="B1634">
        <v>0</v>
      </c>
    </row>
    <row r="1635" spans="1:2" x14ac:dyDescent="0.3">
      <c r="A1635">
        <v>1637</v>
      </c>
      <c r="B1635">
        <v>20</v>
      </c>
    </row>
    <row r="1636" spans="1:2" x14ac:dyDescent="0.3">
      <c r="A1636">
        <v>1638</v>
      </c>
      <c r="B1636">
        <v>30</v>
      </c>
    </row>
    <row r="1637" spans="1:2" x14ac:dyDescent="0.3">
      <c r="A1637">
        <v>1639</v>
      </c>
      <c r="B1637">
        <v>0</v>
      </c>
    </row>
    <row r="1638" spans="1:2" x14ac:dyDescent="0.3">
      <c r="A1638">
        <v>1640</v>
      </c>
      <c r="B1638">
        <v>0</v>
      </c>
    </row>
    <row r="1639" spans="1:2" x14ac:dyDescent="0.3">
      <c r="A1639">
        <v>1641</v>
      </c>
      <c r="B1639">
        <v>0</v>
      </c>
    </row>
    <row r="1640" spans="1:2" x14ac:dyDescent="0.3">
      <c r="A1640">
        <v>1642</v>
      </c>
      <c r="B1640">
        <v>0</v>
      </c>
    </row>
    <row r="1641" spans="1:2" x14ac:dyDescent="0.3">
      <c r="A1641">
        <v>1643</v>
      </c>
      <c r="B1641">
        <v>20</v>
      </c>
    </row>
    <row r="1642" spans="1:2" x14ac:dyDescent="0.3">
      <c r="A1642">
        <v>1644</v>
      </c>
      <c r="B1642">
        <v>30</v>
      </c>
    </row>
    <row r="1643" spans="1:2" x14ac:dyDescent="0.3">
      <c r="A1643">
        <v>1645</v>
      </c>
      <c r="B1643">
        <v>0</v>
      </c>
    </row>
    <row r="1644" spans="1:2" x14ac:dyDescent="0.3">
      <c r="A1644">
        <v>1646</v>
      </c>
      <c r="B1644">
        <v>20</v>
      </c>
    </row>
    <row r="1645" spans="1:2" x14ac:dyDescent="0.3">
      <c r="A1645">
        <v>1647</v>
      </c>
      <c r="B1645">
        <v>30</v>
      </c>
    </row>
    <row r="1646" spans="1:2" x14ac:dyDescent="0.3">
      <c r="A1646">
        <v>1648</v>
      </c>
      <c r="B1646">
        <v>0</v>
      </c>
    </row>
    <row r="1647" spans="1:2" x14ac:dyDescent="0.3">
      <c r="A1647">
        <v>1649</v>
      </c>
      <c r="B1647">
        <v>20</v>
      </c>
    </row>
    <row r="1648" spans="1:2" x14ac:dyDescent="0.3">
      <c r="A1648">
        <v>1650</v>
      </c>
      <c r="B1648">
        <v>0</v>
      </c>
    </row>
    <row r="1649" spans="1:2" x14ac:dyDescent="0.3">
      <c r="A1649">
        <v>1651</v>
      </c>
      <c r="B1649">
        <v>0</v>
      </c>
    </row>
    <row r="1650" spans="1:2" x14ac:dyDescent="0.3">
      <c r="A1650">
        <v>1652</v>
      </c>
      <c r="B1650">
        <v>30</v>
      </c>
    </row>
    <row r="1651" spans="1:2" x14ac:dyDescent="0.3">
      <c r="A1651">
        <v>1653</v>
      </c>
      <c r="B1651">
        <v>20</v>
      </c>
    </row>
    <row r="1652" spans="1:2" x14ac:dyDescent="0.3">
      <c r="A1652">
        <v>1654</v>
      </c>
      <c r="B1652">
        <v>0</v>
      </c>
    </row>
    <row r="1653" spans="1:2" x14ac:dyDescent="0.3">
      <c r="A1653">
        <v>1655</v>
      </c>
      <c r="B1653">
        <v>20</v>
      </c>
    </row>
    <row r="1654" spans="1:2" x14ac:dyDescent="0.3">
      <c r="A1654">
        <v>1656</v>
      </c>
      <c r="B1654">
        <v>0</v>
      </c>
    </row>
    <row r="1655" spans="1:2" x14ac:dyDescent="0.3">
      <c r="A1655">
        <v>1657</v>
      </c>
      <c r="B1655">
        <v>30</v>
      </c>
    </row>
    <row r="1656" spans="1:2" x14ac:dyDescent="0.3">
      <c r="A1656">
        <v>1658</v>
      </c>
      <c r="B1656">
        <v>0</v>
      </c>
    </row>
    <row r="1657" spans="1:2" x14ac:dyDescent="0.3">
      <c r="A1657">
        <v>1659</v>
      </c>
      <c r="B1657">
        <v>30</v>
      </c>
    </row>
    <row r="1658" spans="1:2" x14ac:dyDescent="0.3">
      <c r="A1658">
        <v>1660</v>
      </c>
      <c r="B1658">
        <v>0</v>
      </c>
    </row>
    <row r="1659" spans="1:2" x14ac:dyDescent="0.3">
      <c r="A1659">
        <v>1661</v>
      </c>
      <c r="B1659">
        <v>30</v>
      </c>
    </row>
    <row r="1660" spans="1:2" x14ac:dyDescent="0.3">
      <c r="A1660">
        <v>1662</v>
      </c>
      <c r="B1660">
        <v>0</v>
      </c>
    </row>
    <row r="1661" spans="1:2" x14ac:dyDescent="0.3">
      <c r="A1661">
        <v>1663</v>
      </c>
      <c r="B1661">
        <v>20</v>
      </c>
    </row>
    <row r="1662" spans="1:2" x14ac:dyDescent="0.3">
      <c r="A1662">
        <v>1664</v>
      </c>
      <c r="B1662">
        <v>0</v>
      </c>
    </row>
    <row r="1663" spans="1:2" x14ac:dyDescent="0.3">
      <c r="A1663">
        <v>1665</v>
      </c>
      <c r="B1663">
        <v>20</v>
      </c>
    </row>
    <row r="1664" spans="1:2" x14ac:dyDescent="0.3">
      <c r="A1664">
        <v>1666</v>
      </c>
      <c r="B1664">
        <v>30</v>
      </c>
    </row>
    <row r="1665" spans="1:2" x14ac:dyDescent="0.3">
      <c r="A1665">
        <v>1667</v>
      </c>
      <c r="B1665">
        <v>0</v>
      </c>
    </row>
    <row r="1666" spans="1:2" x14ac:dyDescent="0.3">
      <c r="A1666">
        <v>1668</v>
      </c>
      <c r="B1666">
        <v>30</v>
      </c>
    </row>
    <row r="1667" spans="1:2" x14ac:dyDescent="0.3">
      <c r="A1667">
        <v>1669</v>
      </c>
      <c r="B1667">
        <v>0</v>
      </c>
    </row>
    <row r="1668" spans="1:2" x14ac:dyDescent="0.3">
      <c r="A1668">
        <v>1670</v>
      </c>
      <c r="B1668">
        <v>20</v>
      </c>
    </row>
    <row r="1669" spans="1:2" x14ac:dyDescent="0.3">
      <c r="A1669">
        <v>1671</v>
      </c>
      <c r="B1669">
        <v>30</v>
      </c>
    </row>
    <row r="1670" spans="1:2" x14ac:dyDescent="0.3">
      <c r="A1670">
        <v>1672</v>
      </c>
      <c r="B1670">
        <v>20</v>
      </c>
    </row>
    <row r="1671" spans="1:2" x14ac:dyDescent="0.3">
      <c r="A1671">
        <v>1673</v>
      </c>
      <c r="B1671">
        <v>0</v>
      </c>
    </row>
    <row r="1672" spans="1:2" x14ac:dyDescent="0.3">
      <c r="A1672">
        <v>1674</v>
      </c>
      <c r="B1672">
        <v>20</v>
      </c>
    </row>
    <row r="1673" spans="1:2" x14ac:dyDescent="0.3">
      <c r="A1673">
        <v>1675</v>
      </c>
      <c r="B1673">
        <v>0</v>
      </c>
    </row>
    <row r="1674" spans="1:2" x14ac:dyDescent="0.3">
      <c r="A1674">
        <v>1676</v>
      </c>
      <c r="B1674">
        <v>30</v>
      </c>
    </row>
    <row r="1675" spans="1:2" x14ac:dyDescent="0.3">
      <c r="A1675">
        <v>1677</v>
      </c>
      <c r="B1675">
        <v>0</v>
      </c>
    </row>
    <row r="1676" spans="1:2" x14ac:dyDescent="0.3">
      <c r="A1676">
        <v>1678</v>
      </c>
      <c r="B1676">
        <v>20</v>
      </c>
    </row>
    <row r="1677" spans="1:2" x14ac:dyDescent="0.3">
      <c r="A1677">
        <v>1679</v>
      </c>
      <c r="B1677">
        <v>20</v>
      </c>
    </row>
    <row r="1678" spans="1:2" x14ac:dyDescent="0.3">
      <c r="A1678">
        <v>1680</v>
      </c>
      <c r="B1678">
        <v>30</v>
      </c>
    </row>
    <row r="1679" spans="1:2" x14ac:dyDescent="0.3">
      <c r="A1679">
        <v>1681</v>
      </c>
      <c r="B1679">
        <v>0</v>
      </c>
    </row>
    <row r="1680" spans="1:2" x14ac:dyDescent="0.3">
      <c r="A1680">
        <v>1682</v>
      </c>
      <c r="B1680">
        <v>0</v>
      </c>
    </row>
    <row r="1681" spans="1:2" x14ac:dyDescent="0.3">
      <c r="A1681">
        <v>1683</v>
      </c>
      <c r="B1681">
        <v>30</v>
      </c>
    </row>
    <row r="1682" spans="1:2" x14ac:dyDescent="0.3">
      <c r="A1682">
        <v>1684</v>
      </c>
      <c r="B1682">
        <v>30</v>
      </c>
    </row>
    <row r="1683" spans="1:2" x14ac:dyDescent="0.3">
      <c r="A1683">
        <v>1685</v>
      </c>
      <c r="B1683">
        <v>0</v>
      </c>
    </row>
    <row r="1684" spans="1:2" x14ac:dyDescent="0.3">
      <c r="A1684">
        <v>1686</v>
      </c>
      <c r="B1684">
        <v>30</v>
      </c>
    </row>
    <row r="1685" spans="1:2" x14ac:dyDescent="0.3">
      <c r="A1685">
        <v>1687</v>
      </c>
      <c r="B1685">
        <v>0</v>
      </c>
    </row>
    <row r="1686" spans="1:2" x14ac:dyDescent="0.3">
      <c r="A1686">
        <v>1688</v>
      </c>
      <c r="B1686">
        <v>20</v>
      </c>
    </row>
    <row r="1687" spans="1:2" x14ac:dyDescent="0.3">
      <c r="A1687">
        <v>1689</v>
      </c>
      <c r="B1687">
        <v>0</v>
      </c>
    </row>
    <row r="1688" spans="1:2" x14ac:dyDescent="0.3">
      <c r="A1688">
        <v>1690</v>
      </c>
      <c r="B1688">
        <v>20</v>
      </c>
    </row>
    <row r="1689" spans="1:2" x14ac:dyDescent="0.3">
      <c r="A1689">
        <v>1691</v>
      </c>
      <c r="B1689">
        <v>0</v>
      </c>
    </row>
    <row r="1690" spans="1:2" x14ac:dyDescent="0.3">
      <c r="A1690">
        <v>1692</v>
      </c>
      <c r="B1690">
        <v>20</v>
      </c>
    </row>
    <row r="1691" spans="1:2" x14ac:dyDescent="0.3">
      <c r="A1691">
        <v>1693</v>
      </c>
      <c r="B1691">
        <v>30</v>
      </c>
    </row>
    <row r="1692" spans="1:2" x14ac:dyDescent="0.3">
      <c r="A1692">
        <v>1694</v>
      </c>
      <c r="B1692">
        <v>30</v>
      </c>
    </row>
    <row r="1693" spans="1:2" x14ac:dyDescent="0.3">
      <c r="A1693">
        <v>1695</v>
      </c>
      <c r="B1693">
        <v>0</v>
      </c>
    </row>
    <row r="1694" spans="1:2" x14ac:dyDescent="0.3">
      <c r="A1694">
        <v>1696</v>
      </c>
      <c r="B1694">
        <v>0</v>
      </c>
    </row>
    <row r="1695" spans="1:2" x14ac:dyDescent="0.3">
      <c r="A1695">
        <v>1697</v>
      </c>
      <c r="B1695">
        <v>30</v>
      </c>
    </row>
    <row r="1696" spans="1:2" x14ac:dyDescent="0.3">
      <c r="A1696">
        <v>1698</v>
      </c>
      <c r="B1696">
        <v>0</v>
      </c>
    </row>
    <row r="1697" spans="1:2" x14ac:dyDescent="0.3">
      <c r="A1697">
        <v>1699</v>
      </c>
      <c r="B1697">
        <v>30</v>
      </c>
    </row>
    <row r="1698" spans="1:2" x14ac:dyDescent="0.3">
      <c r="A1698">
        <v>1700</v>
      </c>
      <c r="B1698">
        <v>30</v>
      </c>
    </row>
    <row r="1699" spans="1:2" x14ac:dyDescent="0.3">
      <c r="A1699">
        <v>1701</v>
      </c>
      <c r="B1699">
        <v>0</v>
      </c>
    </row>
    <row r="1700" spans="1:2" x14ac:dyDescent="0.3">
      <c r="A1700">
        <v>1702</v>
      </c>
      <c r="B1700">
        <v>20</v>
      </c>
    </row>
    <row r="1701" spans="1:2" x14ac:dyDescent="0.3">
      <c r="A1701">
        <v>1703</v>
      </c>
      <c r="B1701">
        <v>0</v>
      </c>
    </row>
    <row r="1702" spans="1:2" x14ac:dyDescent="0.3">
      <c r="A1702">
        <v>1704</v>
      </c>
      <c r="B1702">
        <v>0</v>
      </c>
    </row>
    <row r="1703" spans="1:2" x14ac:dyDescent="0.3">
      <c r="A1703">
        <v>1705</v>
      </c>
      <c r="B1703">
        <v>0</v>
      </c>
    </row>
    <row r="1704" spans="1:2" x14ac:dyDescent="0.3">
      <c r="A1704">
        <v>1706</v>
      </c>
      <c r="B1704">
        <v>20</v>
      </c>
    </row>
    <row r="1705" spans="1:2" x14ac:dyDescent="0.3">
      <c r="A1705">
        <v>1707</v>
      </c>
      <c r="B1705">
        <v>30</v>
      </c>
    </row>
    <row r="1706" spans="1:2" x14ac:dyDescent="0.3">
      <c r="A1706">
        <v>1708</v>
      </c>
      <c r="B1706">
        <v>0</v>
      </c>
    </row>
    <row r="1707" spans="1:2" x14ac:dyDescent="0.3">
      <c r="A1707">
        <v>1709</v>
      </c>
      <c r="B1707">
        <v>30</v>
      </c>
    </row>
    <row r="1708" spans="1:2" x14ac:dyDescent="0.3">
      <c r="A1708">
        <v>1710</v>
      </c>
      <c r="B1708">
        <v>30</v>
      </c>
    </row>
    <row r="1709" spans="1:2" x14ac:dyDescent="0.3">
      <c r="A1709">
        <v>1711</v>
      </c>
      <c r="B1709">
        <v>30</v>
      </c>
    </row>
    <row r="1710" spans="1:2" x14ac:dyDescent="0.3">
      <c r="A1710">
        <v>1712</v>
      </c>
      <c r="B1710">
        <v>0</v>
      </c>
    </row>
    <row r="1711" spans="1:2" x14ac:dyDescent="0.3">
      <c r="A1711">
        <v>1713</v>
      </c>
      <c r="B1711">
        <v>20</v>
      </c>
    </row>
    <row r="1712" spans="1:2" x14ac:dyDescent="0.3">
      <c r="A1712">
        <v>1714</v>
      </c>
      <c r="B1712">
        <v>0</v>
      </c>
    </row>
    <row r="1713" spans="1:2" x14ac:dyDescent="0.3">
      <c r="A1713">
        <v>1715</v>
      </c>
      <c r="B1713">
        <v>0</v>
      </c>
    </row>
    <row r="1714" spans="1:2" x14ac:dyDescent="0.3">
      <c r="A1714">
        <v>1716</v>
      </c>
      <c r="B1714">
        <v>30</v>
      </c>
    </row>
    <row r="1715" spans="1:2" x14ac:dyDescent="0.3">
      <c r="A1715">
        <v>1717</v>
      </c>
      <c r="B1715">
        <v>20</v>
      </c>
    </row>
    <row r="1716" spans="1:2" x14ac:dyDescent="0.3">
      <c r="A1716">
        <v>1718</v>
      </c>
      <c r="B1716">
        <v>0</v>
      </c>
    </row>
    <row r="1717" spans="1:2" x14ac:dyDescent="0.3">
      <c r="A1717">
        <v>1719</v>
      </c>
      <c r="B1717">
        <v>0</v>
      </c>
    </row>
    <row r="1718" spans="1:2" x14ac:dyDescent="0.3">
      <c r="A1718">
        <v>1720</v>
      </c>
      <c r="B1718">
        <v>30</v>
      </c>
    </row>
    <row r="1719" spans="1:2" x14ac:dyDescent="0.3">
      <c r="A1719">
        <v>1721</v>
      </c>
      <c r="B1719">
        <v>0</v>
      </c>
    </row>
    <row r="1720" spans="1:2" x14ac:dyDescent="0.3">
      <c r="A1720">
        <v>1722</v>
      </c>
      <c r="B1720">
        <v>30</v>
      </c>
    </row>
    <row r="1721" spans="1:2" x14ac:dyDescent="0.3">
      <c r="A1721">
        <v>1723</v>
      </c>
      <c r="B1721">
        <v>0</v>
      </c>
    </row>
    <row r="1722" spans="1:2" x14ac:dyDescent="0.3">
      <c r="A1722">
        <v>1724</v>
      </c>
      <c r="B1722">
        <v>20</v>
      </c>
    </row>
    <row r="1723" spans="1:2" x14ac:dyDescent="0.3">
      <c r="A1723">
        <v>1725</v>
      </c>
      <c r="B1723">
        <v>20</v>
      </c>
    </row>
    <row r="1724" spans="1:2" x14ac:dyDescent="0.3">
      <c r="A1724">
        <v>1726</v>
      </c>
      <c r="B1724">
        <v>30</v>
      </c>
    </row>
    <row r="1725" spans="1:2" x14ac:dyDescent="0.3">
      <c r="A1725">
        <v>1727</v>
      </c>
      <c r="B1725">
        <v>0</v>
      </c>
    </row>
    <row r="1726" spans="1:2" x14ac:dyDescent="0.3">
      <c r="A1726">
        <v>1728</v>
      </c>
      <c r="B1726">
        <v>20</v>
      </c>
    </row>
    <row r="1727" spans="1:2" x14ac:dyDescent="0.3">
      <c r="A1727">
        <v>1729</v>
      </c>
      <c r="B1727">
        <v>20</v>
      </c>
    </row>
    <row r="1728" spans="1:2" x14ac:dyDescent="0.3">
      <c r="A1728">
        <v>1730</v>
      </c>
      <c r="B1728">
        <v>30</v>
      </c>
    </row>
    <row r="1729" spans="1:2" x14ac:dyDescent="0.3">
      <c r="A1729">
        <v>1731</v>
      </c>
      <c r="B1729">
        <v>0</v>
      </c>
    </row>
    <row r="1730" spans="1:2" x14ac:dyDescent="0.3">
      <c r="A1730">
        <v>1732</v>
      </c>
      <c r="B1730">
        <v>20</v>
      </c>
    </row>
    <row r="1731" spans="1:2" x14ac:dyDescent="0.3">
      <c r="A1731">
        <v>1733</v>
      </c>
      <c r="B1731">
        <v>0</v>
      </c>
    </row>
    <row r="1732" spans="1:2" x14ac:dyDescent="0.3">
      <c r="A1732">
        <v>1734</v>
      </c>
      <c r="B1732">
        <v>20</v>
      </c>
    </row>
    <row r="1733" spans="1:2" x14ac:dyDescent="0.3">
      <c r="A1733">
        <v>1735</v>
      </c>
      <c r="B1733">
        <v>0</v>
      </c>
    </row>
    <row r="1734" spans="1:2" x14ac:dyDescent="0.3">
      <c r="A1734">
        <v>1736</v>
      </c>
      <c r="B1734">
        <v>30</v>
      </c>
    </row>
    <row r="1735" spans="1:2" x14ac:dyDescent="0.3">
      <c r="A1735">
        <v>1737</v>
      </c>
      <c r="B1735">
        <v>20</v>
      </c>
    </row>
    <row r="1736" spans="1:2" x14ac:dyDescent="0.3">
      <c r="A1736">
        <v>1738</v>
      </c>
      <c r="B1736">
        <v>30</v>
      </c>
    </row>
    <row r="1737" spans="1:2" x14ac:dyDescent="0.3">
      <c r="A1737">
        <v>1739</v>
      </c>
      <c r="B1737">
        <v>0</v>
      </c>
    </row>
    <row r="1738" spans="1:2" x14ac:dyDescent="0.3">
      <c r="A1738">
        <v>1740</v>
      </c>
      <c r="B1738">
        <v>0</v>
      </c>
    </row>
    <row r="1739" spans="1:2" x14ac:dyDescent="0.3">
      <c r="A1739">
        <v>1741</v>
      </c>
      <c r="B1739">
        <v>20</v>
      </c>
    </row>
    <row r="1740" spans="1:2" x14ac:dyDescent="0.3">
      <c r="A1740">
        <v>1742</v>
      </c>
      <c r="B1740">
        <v>0</v>
      </c>
    </row>
    <row r="1741" spans="1:2" x14ac:dyDescent="0.3">
      <c r="A1741">
        <v>1743</v>
      </c>
      <c r="B1741">
        <v>0</v>
      </c>
    </row>
    <row r="1742" spans="1:2" x14ac:dyDescent="0.3">
      <c r="A1742">
        <v>1744</v>
      </c>
      <c r="B1742">
        <v>30</v>
      </c>
    </row>
    <row r="1743" spans="1:2" x14ac:dyDescent="0.3">
      <c r="A1743">
        <v>1745</v>
      </c>
      <c r="B1743">
        <v>0</v>
      </c>
    </row>
    <row r="1744" spans="1:2" x14ac:dyDescent="0.3">
      <c r="A1744">
        <v>1746</v>
      </c>
      <c r="B1744">
        <v>30</v>
      </c>
    </row>
    <row r="1745" spans="1:2" x14ac:dyDescent="0.3">
      <c r="A1745">
        <v>1747</v>
      </c>
      <c r="B1745">
        <v>0</v>
      </c>
    </row>
    <row r="1746" spans="1:2" x14ac:dyDescent="0.3">
      <c r="A1746">
        <v>1748</v>
      </c>
      <c r="B1746">
        <v>20</v>
      </c>
    </row>
    <row r="1747" spans="1:2" x14ac:dyDescent="0.3">
      <c r="A1747">
        <v>1749</v>
      </c>
      <c r="B1747">
        <v>0</v>
      </c>
    </row>
    <row r="1748" spans="1:2" x14ac:dyDescent="0.3">
      <c r="A1748">
        <v>1750</v>
      </c>
      <c r="B1748">
        <v>20</v>
      </c>
    </row>
    <row r="1749" spans="1:2" x14ac:dyDescent="0.3">
      <c r="A1749">
        <v>1751</v>
      </c>
      <c r="B1749">
        <v>0</v>
      </c>
    </row>
    <row r="1750" spans="1:2" x14ac:dyDescent="0.3">
      <c r="A1750">
        <v>1752</v>
      </c>
      <c r="B1750">
        <v>20</v>
      </c>
    </row>
    <row r="1751" spans="1:2" x14ac:dyDescent="0.3">
      <c r="A1751">
        <v>1753</v>
      </c>
      <c r="B1751">
        <v>30</v>
      </c>
    </row>
    <row r="1752" spans="1:2" x14ac:dyDescent="0.3">
      <c r="A1752">
        <v>1754</v>
      </c>
      <c r="B1752">
        <v>0</v>
      </c>
    </row>
    <row r="1753" spans="1:2" x14ac:dyDescent="0.3">
      <c r="A1753">
        <v>1755</v>
      </c>
      <c r="B1753">
        <v>0</v>
      </c>
    </row>
    <row r="1754" spans="1:2" x14ac:dyDescent="0.3">
      <c r="A1754">
        <v>1756</v>
      </c>
      <c r="B1754">
        <v>20</v>
      </c>
    </row>
    <row r="1755" spans="1:2" x14ac:dyDescent="0.3">
      <c r="A1755">
        <v>1757</v>
      </c>
      <c r="B1755">
        <v>30</v>
      </c>
    </row>
    <row r="1756" spans="1:2" x14ac:dyDescent="0.3">
      <c r="A1756">
        <v>1758</v>
      </c>
      <c r="B1756">
        <v>0</v>
      </c>
    </row>
    <row r="1757" spans="1:2" x14ac:dyDescent="0.3">
      <c r="A1757">
        <v>1759</v>
      </c>
      <c r="B1757">
        <v>20</v>
      </c>
    </row>
    <row r="1758" spans="1:2" x14ac:dyDescent="0.3">
      <c r="A1758">
        <v>1760</v>
      </c>
      <c r="B1758">
        <v>0</v>
      </c>
    </row>
    <row r="1759" spans="1:2" x14ac:dyDescent="0.3">
      <c r="A1759">
        <v>1761</v>
      </c>
      <c r="B1759">
        <v>20</v>
      </c>
    </row>
    <row r="1760" spans="1:2" x14ac:dyDescent="0.3">
      <c r="A1760">
        <v>1762</v>
      </c>
      <c r="B1760">
        <v>30</v>
      </c>
    </row>
    <row r="1761" spans="1:2" x14ac:dyDescent="0.3">
      <c r="A1761">
        <v>1763</v>
      </c>
      <c r="B1761">
        <v>0</v>
      </c>
    </row>
    <row r="1762" spans="1:2" x14ac:dyDescent="0.3">
      <c r="A1762">
        <v>1764</v>
      </c>
      <c r="B1762">
        <v>30</v>
      </c>
    </row>
    <row r="1763" spans="1:2" x14ac:dyDescent="0.3">
      <c r="A1763">
        <v>1765</v>
      </c>
      <c r="B1763">
        <v>20</v>
      </c>
    </row>
    <row r="1764" spans="1:2" x14ac:dyDescent="0.3">
      <c r="A1764">
        <v>1766</v>
      </c>
      <c r="B1764">
        <v>0</v>
      </c>
    </row>
    <row r="1765" spans="1:2" x14ac:dyDescent="0.3">
      <c r="A1765">
        <v>1767</v>
      </c>
      <c r="B1765">
        <v>0</v>
      </c>
    </row>
    <row r="1766" spans="1:2" x14ac:dyDescent="0.3">
      <c r="A1766">
        <v>1768</v>
      </c>
      <c r="B1766">
        <v>0</v>
      </c>
    </row>
    <row r="1767" spans="1:2" x14ac:dyDescent="0.3">
      <c r="A1767">
        <v>1769</v>
      </c>
      <c r="B1767">
        <v>20</v>
      </c>
    </row>
    <row r="1768" spans="1:2" x14ac:dyDescent="0.3">
      <c r="A1768">
        <v>1770</v>
      </c>
      <c r="B1768">
        <v>0</v>
      </c>
    </row>
    <row r="1769" spans="1:2" x14ac:dyDescent="0.3">
      <c r="A1769">
        <v>1771</v>
      </c>
      <c r="B1769">
        <v>0</v>
      </c>
    </row>
    <row r="1770" spans="1:2" x14ac:dyDescent="0.3">
      <c r="A1770">
        <v>1772</v>
      </c>
      <c r="B1770">
        <v>0</v>
      </c>
    </row>
    <row r="1771" spans="1:2" x14ac:dyDescent="0.3">
      <c r="A1771">
        <v>1773</v>
      </c>
      <c r="B1771">
        <v>20</v>
      </c>
    </row>
    <row r="1772" spans="1:2" x14ac:dyDescent="0.3">
      <c r="A1772">
        <v>1774</v>
      </c>
      <c r="B1772">
        <v>30</v>
      </c>
    </row>
    <row r="1773" spans="1:2" x14ac:dyDescent="0.3">
      <c r="A1773">
        <v>1775</v>
      </c>
      <c r="B1773">
        <v>0</v>
      </c>
    </row>
    <row r="1774" spans="1:2" x14ac:dyDescent="0.3">
      <c r="A1774">
        <v>1776</v>
      </c>
      <c r="B1774">
        <v>20</v>
      </c>
    </row>
    <row r="1775" spans="1:2" x14ac:dyDescent="0.3">
      <c r="A1775">
        <v>1777</v>
      </c>
      <c r="B1775">
        <v>0</v>
      </c>
    </row>
    <row r="1776" spans="1:2" x14ac:dyDescent="0.3">
      <c r="A1776">
        <v>1778</v>
      </c>
      <c r="B1776">
        <v>30</v>
      </c>
    </row>
    <row r="1777" spans="1:2" x14ac:dyDescent="0.3">
      <c r="A1777">
        <v>1779</v>
      </c>
      <c r="B1777">
        <v>20</v>
      </c>
    </row>
    <row r="1778" spans="1:2" x14ac:dyDescent="0.3">
      <c r="A1778">
        <v>1780</v>
      </c>
      <c r="B1778">
        <v>20</v>
      </c>
    </row>
    <row r="1779" spans="1:2" x14ac:dyDescent="0.3">
      <c r="A1779">
        <v>1781</v>
      </c>
      <c r="B1779">
        <v>0</v>
      </c>
    </row>
    <row r="1780" spans="1:2" x14ac:dyDescent="0.3">
      <c r="A1780">
        <v>1782</v>
      </c>
      <c r="B1780">
        <v>20</v>
      </c>
    </row>
    <row r="1781" spans="1:2" x14ac:dyDescent="0.3">
      <c r="A1781">
        <v>1783</v>
      </c>
      <c r="B1781">
        <v>0</v>
      </c>
    </row>
    <row r="1782" spans="1:2" x14ac:dyDescent="0.3">
      <c r="A1782">
        <v>1784</v>
      </c>
      <c r="B1782">
        <v>30</v>
      </c>
    </row>
    <row r="1783" spans="1:2" x14ac:dyDescent="0.3">
      <c r="A1783">
        <v>1785</v>
      </c>
      <c r="B1783">
        <v>20</v>
      </c>
    </row>
    <row r="1784" spans="1:2" x14ac:dyDescent="0.3">
      <c r="A1784">
        <v>1786</v>
      </c>
      <c r="B1784">
        <v>20</v>
      </c>
    </row>
    <row r="1785" spans="1:2" x14ac:dyDescent="0.3">
      <c r="A1785">
        <v>1787</v>
      </c>
      <c r="B1785">
        <v>0</v>
      </c>
    </row>
    <row r="1786" spans="1:2" x14ac:dyDescent="0.3">
      <c r="A1786">
        <v>1788</v>
      </c>
      <c r="B1786">
        <v>30</v>
      </c>
    </row>
    <row r="1787" spans="1:2" x14ac:dyDescent="0.3">
      <c r="A1787">
        <v>1789</v>
      </c>
      <c r="B1787">
        <v>30</v>
      </c>
    </row>
    <row r="1788" spans="1:2" x14ac:dyDescent="0.3">
      <c r="A1788">
        <v>1790</v>
      </c>
      <c r="B1788">
        <v>0</v>
      </c>
    </row>
    <row r="1789" spans="1:2" x14ac:dyDescent="0.3">
      <c r="A1789">
        <v>1791</v>
      </c>
      <c r="B1789">
        <v>30</v>
      </c>
    </row>
    <row r="1790" spans="1:2" x14ac:dyDescent="0.3">
      <c r="A1790">
        <v>1792</v>
      </c>
      <c r="B1790">
        <v>0</v>
      </c>
    </row>
    <row r="1791" spans="1:2" x14ac:dyDescent="0.3">
      <c r="A1791">
        <v>1793</v>
      </c>
      <c r="B1791">
        <v>0</v>
      </c>
    </row>
    <row r="1792" spans="1:2" x14ac:dyDescent="0.3">
      <c r="A1792">
        <v>1794</v>
      </c>
      <c r="B1792">
        <v>0</v>
      </c>
    </row>
    <row r="1793" spans="1:2" x14ac:dyDescent="0.3">
      <c r="A1793">
        <v>1795</v>
      </c>
      <c r="B1793">
        <v>30</v>
      </c>
    </row>
    <row r="1794" spans="1:2" x14ac:dyDescent="0.3">
      <c r="A1794">
        <v>1796</v>
      </c>
      <c r="B1794">
        <v>20</v>
      </c>
    </row>
    <row r="1795" spans="1:2" x14ac:dyDescent="0.3">
      <c r="A1795">
        <v>1797</v>
      </c>
      <c r="B1795">
        <v>0</v>
      </c>
    </row>
    <row r="1796" spans="1:2" x14ac:dyDescent="0.3">
      <c r="A1796">
        <v>1798</v>
      </c>
      <c r="B1796">
        <v>30</v>
      </c>
    </row>
    <row r="1797" spans="1:2" x14ac:dyDescent="0.3">
      <c r="A1797">
        <v>1799</v>
      </c>
      <c r="B1797">
        <v>30</v>
      </c>
    </row>
    <row r="1798" spans="1:2" x14ac:dyDescent="0.3">
      <c r="A1798">
        <v>1800</v>
      </c>
      <c r="B1798">
        <v>0</v>
      </c>
    </row>
    <row r="1799" spans="1:2" x14ac:dyDescent="0.3">
      <c r="A1799">
        <v>1801</v>
      </c>
      <c r="B1799">
        <v>20</v>
      </c>
    </row>
    <row r="1800" spans="1:2" x14ac:dyDescent="0.3">
      <c r="A1800">
        <v>1802</v>
      </c>
      <c r="B1800">
        <v>0</v>
      </c>
    </row>
    <row r="1801" spans="1:2" x14ac:dyDescent="0.3">
      <c r="A1801">
        <v>1803</v>
      </c>
      <c r="B1801">
        <v>30</v>
      </c>
    </row>
    <row r="1802" spans="1:2" x14ac:dyDescent="0.3">
      <c r="A1802">
        <v>1804</v>
      </c>
      <c r="B1802">
        <v>0</v>
      </c>
    </row>
    <row r="1803" spans="1:2" x14ac:dyDescent="0.3">
      <c r="A1803">
        <v>1805</v>
      </c>
      <c r="B1803">
        <v>30</v>
      </c>
    </row>
    <row r="1804" spans="1:2" x14ac:dyDescent="0.3">
      <c r="A1804">
        <v>1806</v>
      </c>
      <c r="B1804">
        <v>20</v>
      </c>
    </row>
    <row r="1805" spans="1:2" x14ac:dyDescent="0.3">
      <c r="A1805">
        <v>1807</v>
      </c>
      <c r="B1805">
        <v>0</v>
      </c>
    </row>
    <row r="1806" spans="1:2" x14ac:dyDescent="0.3">
      <c r="A1806">
        <v>1808</v>
      </c>
      <c r="B1806">
        <v>20</v>
      </c>
    </row>
    <row r="1807" spans="1:2" x14ac:dyDescent="0.3">
      <c r="A1807">
        <v>1809</v>
      </c>
      <c r="B1807">
        <v>30</v>
      </c>
    </row>
    <row r="1808" spans="1:2" x14ac:dyDescent="0.3">
      <c r="A1808">
        <v>1810</v>
      </c>
      <c r="B1808">
        <v>0</v>
      </c>
    </row>
    <row r="1809" spans="1:2" x14ac:dyDescent="0.3">
      <c r="A1809">
        <v>1811</v>
      </c>
      <c r="B1809">
        <v>20</v>
      </c>
    </row>
    <row r="1810" spans="1:2" x14ac:dyDescent="0.3">
      <c r="A1810">
        <v>1812</v>
      </c>
      <c r="B1810">
        <v>20</v>
      </c>
    </row>
    <row r="1811" spans="1:2" x14ac:dyDescent="0.3">
      <c r="A1811">
        <v>1813</v>
      </c>
      <c r="B1811">
        <v>0</v>
      </c>
    </row>
    <row r="1812" spans="1:2" x14ac:dyDescent="0.3">
      <c r="A1812">
        <v>1814</v>
      </c>
      <c r="B1812">
        <v>0</v>
      </c>
    </row>
    <row r="1813" spans="1:2" x14ac:dyDescent="0.3">
      <c r="A1813">
        <v>1815</v>
      </c>
      <c r="B1813">
        <v>20</v>
      </c>
    </row>
    <row r="1814" spans="1:2" x14ac:dyDescent="0.3">
      <c r="A1814">
        <v>1816</v>
      </c>
      <c r="B1814">
        <v>20</v>
      </c>
    </row>
    <row r="1815" spans="1:2" x14ac:dyDescent="0.3">
      <c r="A1815">
        <v>1817</v>
      </c>
      <c r="B1815">
        <v>0</v>
      </c>
    </row>
    <row r="1816" spans="1:2" x14ac:dyDescent="0.3">
      <c r="A1816">
        <v>1818</v>
      </c>
      <c r="B1816">
        <v>20</v>
      </c>
    </row>
    <row r="1817" spans="1:2" x14ac:dyDescent="0.3">
      <c r="A1817">
        <v>1819</v>
      </c>
      <c r="B1817">
        <v>0</v>
      </c>
    </row>
    <row r="1818" spans="1:2" x14ac:dyDescent="0.3">
      <c r="A1818">
        <v>1820</v>
      </c>
      <c r="B1818">
        <v>10</v>
      </c>
    </row>
    <row r="1819" spans="1:2" x14ac:dyDescent="0.3">
      <c r="A1819">
        <v>1821</v>
      </c>
      <c r="B1819">
        <v>20</v>
      </c>
    </row>
    <row r="1820" spans="1:2" x14ac:dyDescent="0.3">
      <c r="A1820">
        <v>1822</v>
      </c>
      <c r="B1820">
        <v>20</v>
      </c>
    </row>
    <row r="1821" spans="1:2" x14ac:dyDescent="0.3">
      <c r="A1821">
        <v>1823</v>
      </c>
      <c r="B1821">
        <v>20</v>
      </c>
    </row>
    <row r="1822" spans="1:2" x14ac:dyDescent="0.3">
      <c r="A1822">
        <v>1824</v>
      </c>
      <c r="B1822">
        <v>20</v>
      </c>
    </row>
    <row r="1823" spans="1:2" x14ac:dyDescent="0.3">
      <c r="A1823">
        <v>1825</v>
      </c>
      <c r="B1823">
        <v>10</v>
      </c>
    </row>
    <row r="1824" spans="1:2" x14ac:dyDescent="0.3">
      <c r="A1824">
        <v>1826</v>
      </c>
      <c r="B1824">
        <v>0</v>
      </c>
    </row>
    <row r="1825" spans="1:2" x14ac:dyDescent="0.3">
      <c r="A1825">
        <v>1827</v>
      </c>
      <c r="B1825">
        <v>0</v>
      </c>
    </row>
    <row r="1826" spans="1:2" x14ac:dyDescent="0.3">
      <c r="A1826">
        <v>1828</v>
      </c>
      <c r="B1826">
        <v>0</v>
      </c>
    </row>
    <row r="1827" spans="1:2" x14ac:dyDescent="0.3">
      <c r="A1827">
        <v>1829</v>
      </c>
      <c r="B1827">
        <v>0</v>
      </c>
    </row>
    <row r="1828" spans="1:2" x14ac:dyDescent="0.3">
      <c r="A1828">
        <v>1830</v>
      </c>
      <c r="B1828">
        <v>10</v>
      </c>
    </row>
    <row r="1829" spans="1:2" x14ac:dyDescent="0.3">
      <c r="A1829">
        <v>1831</v>
      </c>
      <c r="B1829">
        <v>0</v>
      </c>
    </row>
    <row r="1830" spans="1:2" x14ac:dyDescent="0.3">
      <c r="A1830">
        <v>1832</v>
      </c>
      <c r="B1830">
        <v>10</v>
      </c>
    </row>
    <row r="1831" spans="1:2" x14ac:dyDescent="0.3">
      <c r="A1831">
        <v>1833</v>
      </c>
      <c r="B1831">
        <v>20</v>
      </c>
    </row>
    <row r="1832" spans="1:2" x14ac:dyDescent="0.3">
      <c r="A1832">
        <v>1834</v>
      </c>
      <c r="B1832">
        <v>0</v>
      </c>
    </row>
    <row r="1833" spans="1:2" x14ac:dyDescent="0.3">
      <c r="A1833">
        <v>1835</v>
      </c>
      <c r="B1833">
        <v>10</v>
      </c>
    </row>
    <row r="1834" spans="1:2" x14ac:dyDescent="0.3">
      <c r="A1834">
        <v>1836</v>
      </c>
      <c r="B1834">
        <v>10</v>
      </c>
    </row>
    <row r="1835" spans="1:2" x14ac:dyDescent="0.3">
      <c r="A1835">
        <v>1837</v>
      </c>
      <c r="B1835">
        <v>0</v>
      </c>
    </row>
    <row r="1836" spans="1:2" x14ac:dyDescent="0.3">
      <c r="A1836">
        <v>1838</v>
      </c>
      <c r="B1836">
        <v>20</v>
      </c>
    </row>
    <row r="1837" spans="1:2" x14ac:dyDescent="0.3">
      <c r="A1837">
        <v>1839</v>
      </c>
      <c r="B1837">
        <v>0</v>
      </c>
    </row>
    <row r="1838" spans="1:2" x14ac:dyDescent="0.3">
      <c r="A1838">
        <v>1840</v>
      </c>
      <c r="B1838">
        <v>20</v>
      </c>
    </row>
    <row r="1839" spans="1:2" x14ac:dyDescent="0.3">
      <c r="A1839">
        <v>1841</v>
      </c>
      <c r="B1839">
        <v>0</v>
      </c>
    </row>
    <row r="1840" spans="1:2" x14ac:dyDescent="0.3">
      <c r="A1840">
        <v>1842</v>
      </c>
      <c r="B1840">
        <v>10</v>
      </c>
    </row>
    <row r="1841" spans="1:2" x14ac:dyDescent="0.3">
      <c r="A1841">
        <v>1843</v>
      </c>
      <c r="B1841">
        <v>20</v>
      </c>
    </row>
    <row r="1842" spans="1:2" x14ac:dyDescent="0.3">
      <c r="A1842">
        <v>1844</v>
      </c>
      <c r="B1842">
        <v>0</v>
      </c>
    </row>
    <row r="1843" spans="1:2" x14ac:dyDescent="0.3">
      <c r="A1843">
        <v>1845</v>
      </c>
      <c r="B1843">
        <v>20</v>
      </c>
    </row>
    <row r="1844" spans="1:2" x14ac:dyDescent="0.3">
      <c r="A1844">
        <v>1846</v>
      </c>
      <c r="B1844">
        <v>10</v>
      </c>
    </row>
    <row r="1845" spans="1:2" x14ac:dyDescent="0.3">
      <c r="A1845">
        <v>1847</v>
      </c>
      <c r="B1845">
        <v>20</v>
      </c>
    </row>
    <row r="1846" spans="1:2" x14ac:dyDescent="0.3">
      <c r="A1846">
        <v>1848</v>
      </c>
      <c r="B1846">
        <v>0</v>
      </c>
    </row>
    <row r="1847" spans="1:2" x14ac:dyDescent="0.3">
      <c r="A1847">
        <v>1849</v>
      </c>
      <c r="B1847">
        <v>10</v>
      </c>
    </row>
    <row r="1848" spans="1:2" x14ac:dyDescent="0.3">
      <c r="A1848">
        <v>1850</v>
      </c>
      <c r="B1848">
        <v>10</v>
      </c>
    </row>
    <row r="1849" spans="1:2" x14ac:dyDescent="0.3">
      <c r="A1849">
        <v>1851</v>
      </c>
      <c r="B1849">
        <v>0</v>
      </c>
    </row>
    <row r="1850" spans="1:2" x14ac:dyDescent="0.3">
      <c r="A1850">
        <v>1852</v>
      </c>
      <c r="B1850">
        <v>20</v>
      </c>
    </row>
    <row r="1851" spans="1:2" x14ac:dyDescent="0.3">
      <c r="A1851">
        <v>1853</v>
      </c>
      <c r="B1851">
        <v>0</v>
      </c>
    </row>
    <row r="1852" spans="1:2" x14ac:dyDescent="0.3">
      <c r="A1852">
        <v>1854</v>
      </c>
      <c r="B1852">
        <v>10</v>
      </c>
    </row>
    <row r="1853" spans="1:2" x14ac:dyDescent="0.3">
      <c r="A1853">
        <v>1855</v>
      </c>
      <c r="B1853">
        <v>10</v>
      </c>
    </row>
    <row r="1854" spans="1:2" x14ac:dyDescent="0.3">
      <c r="A1854">
        <v>1856</v>
      </c>
      <c r="B1854">
        <v>0</v>
      </c>
    </row>
    <row r="1855" spans="1:2" x14ac:dyDescent="0.3">
      <c r="A1855">
        <v>1857</v>
      </c>
      <c r="B1855">
        <v>10</v>
      </c>
    </row>
    <row r="1856" spans="1:2" x14ac:dyDescent="0.3">
      <c r="A1856">
        <v>1858</v>
      </c>
      <c r="B1856">
        <v>0</v>
      </c>
    </row>
    <row r="1857" spans="1:2" x14ac:dyDescent="0.3">
      <c r="A1857">
        <v>1859</v>
      </c>
      <c r="B1857">
        <v>0</v>
      </c>
    </row>
    <row r="1858" spans="1:2" x14ac:dyDescent="0.3">
      <c r="A1858">
        <v>1860</v>
      </c>
      <c r="B1858">
        <v>10</v>
      </c>
    </row>
    <row r="1859" spans="1:2" x14ac:dyDescent="0.3">
      <c r="A1859">
        <v>1861</v>
      </c>
      <c r="B1859">
        <v>20</v>
      </c>
    </row>
    <row r="1860" spans="1:2" x14ac:dyDescent="0.3">
      <c r="A1860">
        <v>1862</v>
      </c>
      <c r="B1860">
        <v>20</v>
      </c>
    </row>
    <row r="1861" spans="1:2" x14ac:dyDescent="0.3">
      <c r="A1861">
        <v>1863</v>
      </c>
      <c r="B1861">
        <v>0</v>
      </c>
    </row>
    <row r="1862" spans="1:2" x14ac:dyDescent="0.3">
      <c r="A1862">
        <v>1864</v>
      </c>
      <c r="B1862">
        <v>0</v>
      </c>
    </row>
    <row r="1863" spans="1:2" x14ac:dyDescent="0.3">
      <c r="A1863">
        <v>1865</v>
      </c>
      <c r="B1863">
        <v>20</v>
      </c>
    </row>
    <row r="1864" spans="1:2" x14ac:dyDescent="0.3">
      <c r="A1864">
        <v>1866</v>
      </c>
      <c r="B1864">
        <v>10</v>
      </c>
    </row>
    <row r="1865" spans="1:2" x14ac:dyDescent="0.3">
      <c r="A1865">
        <v>1867</v>
      </c>
      <c r="B1865">
        <v>20</v>
      </c>
    </row>
    <row r="1866" spans="1:2" x14ac:dyDescent="0.3">
      <c r="A1866">
        <v>1868</v>
      </c>
      <c r="B1866">
        <v>0</v>
      </c>
    </row>
    <row r="1867" spans="1:2" x14ac:dyDescent="0.3">
      <c r="A1867">
        <v>1869</v>
      </c>
      <c r="B1867">
        <v>10</v>
      </c>
    </row>
    <row r="1868" spans="1:2" x14ac:dyDescent="0.3">
      <c r="A1868">
        <v>1870</v>
      </c>
      <c r="B1868">
        <v>0</v>
      </c>
    </row>
    <row r="1869" spans="1:2" x14ac:dyDescent="0.3">
      <c r="A1869">
        <v>1871</v>
      </c>
      <c r="B1869">
        <v>10</v>
      </c>
    </row>
    <row r="1870" spans="1:2" x14ac:dyDescent="0.3">
      <c r="A1870">
        <v>1872</v>
      </c>
      <c r="B1870">
        <v>0</v>
      </c>
    </row>
    <row r="1871" spans="1:2" x14ac:dyDescent="0.3">
      <c r="A1871">
        <v>1873</v>
      </c>
      <c r="B1871">
        <v>0</v>
      </c>
    </row>
    <row r="1872" spans="1:2" x14ac:dyDescent="0.3">
      <c r="A1872">
        <v>1874</v>
      </c>
      <c r="B1872">
        <v>20</v>
      </c>
    </row>
    <row r="1873" spans="1:2" x14ac:dyDescent="0.3">
      <c r="A1873">
        <v>1875</v>
      </c>
      <c r="B1873">
        <v>10</v>
      </c>
    </row>
    <row r="1874" spans="1:2" x14ac:dyDescent="0.3">
      <c r="A1874">
        <v>1876</v>
      </c>
      <c r="B1874">
        <v>0</v>
      </c>
    </row>
    <row r="1875" spans="1:2" x14ac:dyDescent="0.3">
      <c r="A1875">
        <v>1877</v>
      </c>
      <c r="B1875">
        <v>10</v>
      </c>
    </row>
    <row r="1876" spans="1:2" x14ac:dyDescent="0.3">
      <c r="A1876">
        <v>1878</v>
      </c>
      <c r="B1876">
        <v>0</v>
      </c>
    </row>
    <row r="1877" spans="1:2" x14ac:dyDescent="0.3">
      <c r="A1877">
        <v>1879</v>
      </c>
      <c r="B1877">
        <v>0</v>
      </c>
    </row>
    <row r="1878" spans="1:2" x14ac:dyDescent="0.3">
      <c r="A1878">
        <v>1880</v>
      </c>
      <c r="B1878">
        <v>10</v>
      </c>
    </row>
    <row r="1879" spans="1:2" x14ac:dyDescent="0.3">
      <c r="A1879">
        <v>1881</v>
      </c>
      <c r="B1879">
        <v>0</v>
      </c>
    </row>
    <row r="1880" spans="1:2" x14ac:dyDescent="0.3">
      <c r="A1880">
        <v>1882</v>
      </c>
      <c r="B1880">
        <v>10</v>
      </c>
    </row>
    <row r="1881" spans="1:2" x14ac:dyDescent="0.3">
      <c r="A1881">
        <v>1883</v>
      </c>
      <c r="B1881">
        <v>0</v>
      </c>
    </row>
    <row r="1882" spans="1:2" x14ac:dyDescent="0.3">
      <c r="A1882">
        <v>1884</v>
      </c>
      <c r="B1882">
        <v>0</v>
      </c>
    </row>
    <row r="1883" spans="1:2" x14ac:dyDescent="0.3">
      <c r="A1883">
        <v>1885</v>
      </c>
      <c r="B1883">
        <v>0</v>
      </c>
    </row>
    <row r="1884" spans="1:2" x14ac:dyDescent="0.3">
      <c r="A1884">
        <v>1886</v>
      </c>
      <c r="B1884">
        <v>0</v>
      </c>
    </row>
    <row r="1885" spans="1:2" x14ac:dyDescent="0.3">
      <c r="A1885">
        <v>1887</v>
      </c>
      <c r="B1885">
        <v>20</v>
      </c>
    </row>
    <row r="1886" spans="1:2" x14ac:dyDescent="0.3">
      <c r="A1886">
        <v>1888</v>
      </c>
      <c r="B1886">
        <v>10</v>
      </c>
    </row>
    <row r="1887" spans="1:2" x14ac:dyDescent="0.3">
      <c r="A1887">
        <v>1889</v>
      </c>
      <c r="B1887">
        <v>20</v>
      </c>
    </row>
    <row r="1888" spans="1:2" x14ac:dyDescent="0.3">
      <c r="A1888">
        <v>1890</v>
      </c>
      <c r="B1888">
        <v>0</v>
      </c>
    </row>
    <row r="1889" spans="1:2" x14ac:dyDescent="0.3">
      <c r="A1889">
        <v>1891</v>
      </c>
      <c r="B1889">
        <v>10</v>
      </c>
    </row>
    <row r="1890" spans="1:2" x14ac:dyDescent="0.3">
      <c r="A1890">
        <v>1892</v>
      </c>
      <c r="B1890">
        <v>20</v>
      </c>
    </row>
    <row r="1891" spans="1:2" x14ac:dyDescent="0.3">
      <c r="A1891">
        <v>1893</v>
      </c>
      <c r="B1891">
        <v>20</v>
      </c>
    </row>
    <row r="1892" spans="1:2" x14ac:dyDescent="0.3">
      <c r="A1892">
        <v>1894</v>
      </c>
      <c r="B1892">
        <v>0</v>
      </c>
    </row>
    <row r="1893" spans="1:2" x14ac:dyDescent="0.3">
      <c r="A1893">
        <v>1895</v>
      </c>
      <c r="B1893">
        <v>10</v>
      </c>
    </row>
    <row r="1894" spans="1:2" x14ac:dyDescent="0.3">
      <c r="A1894">
        <v>1896</v>
      </c>
      <c r="B1894">
        <v>10</v>
      </c>
    </row>
    <row r="1895" spans="1:2" x14ac:dyDescent="0.3">
      <c r="A1895">
        <v>1897</v>
      </c>
      <c r="B1895">
        <v>20</v>
      </c>
    </row>
    <row r="1896" spans="1:2" x14ac:dyDescent="0.3">
      <c r="A1896">
        <v>1898</v>
      </c>
      <c r="B1896">
        <v>10</v>
      </c>
    </row>
    <row r="1897" spans="1:2" x14ac:dyDescent="0.3">
      <c r="A1897">
        <v>1899</v>
      </c>
      <c r="B1897">
        <v>10</v>
      </c>
    </row>
    <row r="1898" spans="1:2" x14ac:dyDescent="0.3">
      <c r="A1898">
        <v>1900</v>
      </c>
      <c r="B1898">
        <v>0</v>
      </c>
    </row>
    <row r="1899" spans="1:2" x14ac:dyDescent="0.3">
      <c r="A1899">
        <v>1901</v>
      </c>
      <c r="B1899">
        <v>20</v>
      </c>
    </row>
    <row r="1900" spans="1:2" x14ac:dyDescent="0.3">
      <c r="A1900">
        <v>1902</v>
      </c>
      <c r="B1900">
        <v>0</v>
      </c>
    </row>
    <row r="1901" spans="1:2" x14ac:dyDescent="0.3">
      <c r="A1901">
        <v>1903</v>
      </c>
      <c r="B1901">
        <v>0</v>
      </c>
    </row>
    <row r="1902" spans="1:2" x14ac:dyDescent="0.3">
      <c r="A1902">
        <v>1904</v>
      </c>
      <c r="B1902">
        <v>0</v>
      </c>
    </row>
    <row r="1903" spans="1:2" x14ac:dyDescent="0.3">
      <c r="A1903">
        <v>1905</v>
      </c>
      <c r="B1903">
        <v>20</v>
      </c>
    </row>
    <row r="1904" spans="1:2" x14ac:dyDescent="0.3">
      <c r="A1904">
        <v>1906</v>
      </c>
      <c r="B1904">
        <v>10</v>
      </c>
    </row>
    <row r="1905" spans="1:2" x14ac:dyDescent="0.3">
      <c r="A1905">
        <v>1907</v>
      </c>
      <c r="B1905">
        <v>20</v>
      </c>
    </row>
    <row r="1906" spans="1:2" x14ac:dyDescent="0.3">
      <c r="A1906">
        <v>1908</v>
      </c>
      <c r="B1906">
        <v>10</v>
      </c>
    </row>
    <row r="1907" spans="1:2" x14ac:dyDescent="0.3">
      <c r="A1907">
        <v>1909</v>
      </c>
      <c r="B1907">
        <v>20</v>
      </c>
    </row>
    <row r="1908" spans="1:2" x14ac:dyDescent="0.3">
      <c r="A1908">
        <v>1910</v>
      </c>
      <c r="B1908">
        <v>0</v>
      </c>
    </row>
    <row r="1909" spans="1:2" x14ac:dyDescent="0.3">
      <c r="A1909">
        <v>1911</v>
      </c>
      <c r="B1909">
        <v>10</v>
      </c>
    </row>
    <row r="1910" spans="1:2" x14ac:dyDescent="0.3">
      <c r="A1910">
        <v>1912</v>
      </c>
      <c r="B1910">
        <v>10</v>
      </c>
    </row>
    <row r="1911" spans="1:2" x14ac:dyDescent="0.3">
      <c r="A1911">
        <v>1913</v>
      </c>
      <c r="B1911">
        <v>20</v>
      </c>
    </row>
    <row r="1912" spans="1:2" x14ac:dyDescent="0.3">
      <c r="A1912">
        <v>1914</v>
      </c>
      <c r="B1912">
        <v>0</v>
      </c>
    </row>
    <row r="1913" spans="1:2" x14ac:dyDescent="0.3">
      <c r="A1913">
        <v>1915</v>
      </c>
      <c r="B1913">
        <v>20</v>
      </c>
    </row>
    <row r="1914" spans="1:2" x14ac:dyDescent="0.3">
      <c r="A1914">
        <v>1916</v>
      </c>
      <c r="B1914">
        <v>10</v>
      </c>
    </row>
    <row r="1915" spans="1:2" x14ac:dyDescent="0.3">
      <c r="A1915">
        <v>1917</v>
      </c>
      <c r="B1915">
        <v>0</v>
      </c>
    </row>
    <row r="1916" spans="1:2" x14ac:dyDescent="0.3">
      <c r="A1916">
        <v>1918</v>
      </c>
      <c r="B1916">
        <v>10</v>
      </c>
    </row>
    <row r="1917" spans="1:2" x14ac:dyDescent="0.3">
      <c r="A1917">
        <v>1919</v>
      </c>
      <c r="B1917">
        <v>20</v>
      </c>
    </row>
    <row r="1918" spans="1:2" x14ac:dyDescent="0.3">
      <c r="A1918">
        <v>1920</v>
      </c>
      <c r="B1918">
        <v>0</v>
      </c>
    </row>
    <row r="1919" spans="1:2" x14ac:dyDescent="0.3">
      <c r="A1919">
        <v>1921</v>
      </c>
      <c r="B1919">
        <v>10</v>
      </c>
    </row>
    <row r="1920" spans="1:2" x14ac:dyDescent="0.3">
      <c r="A1920">
        <v>1922</v>
      </c>
      <c r="B1920">
        <v>20</v>
      </c>
    </row>
    <row r="1921" spans="1:2" x14ac:dyDescent="0.3">
      <c r="A1921">
        <v>1923</v>
      </c>
      <c r="B1921">
        <v>10</v>
      </c>
    </row>
    <row r="1922" spans="1:2" x14ac:dyDescent="0.3">
      <c r="A1922">
        <v>1924</v>
      </c>
      <c r="B1922">
        <v>0</v>
      </c>
    </row>
    <row r="1923" spans="1:2" x14ac:dyDescent="0.3">
      <c r="A1923">
        <v>1925</v>
      </c>
      <c r="B1923">
        <v>10</v>
      </c>
    </row>
    <row r="1924" spans="1:2" x14ac:dyDescent="0.3">
      <c r="A1924">
        <v>1926</v>
      </c>
      <c r="B1924">
        <v>0</v>
      </c>
    </row>
    <row r="1925" spans="1:2" x14ac:dyDescent="0.3">
      <c r="A1925">
        <v>1927</v>
      </c>
      <c r="B1925">
        <v>20</v>
      </c>
    </row>
    <row r="1926" spans="1:2" x14ac:dyDescent="0.3">
      <c r="A1926">
        <v>1928</v>
      </c>
      <c r="B1926">
        <v>0</v>
      </c>
    </row>
    <row r="1927" spans="1:2" x14ac:dyDescent="0.3">
      <c r="A1927">
        <v>1929</v>
      </c>
      <c r="B1927">
        <v>0</v>
      </c>
    </row>
    <row r="1928" spans="1:2" x14ac:dyDescent="0.3">
      <c r="A1928">
        <v>1930</v>
      </c>
      <c r="B1928">
        <v>10</v>
      </c>
    </row>
    <row r="1929" spans="1:2" x14ac:dyDescent="0.3">
      <c r="A1929">
        <v>1931</v>
      </c>
      <c r="B1929">
        <v>10</v>
      </c>
    </row>
    <row r="1930" spans="1:2" x14ac:dyDescent="0.3">
      <c r="A1930">
        <v>1932</v>
      </c>
      <c r="B1930">
        <v>20</v>
      </c>
    </row>
    <row r="1931" spans="1:2" x14ac:dyDescent="0.3">
      <c r="A1931">
        <v>1933</v>
      </c>
      <c r="B1931">
        <v>0</v>
      </c>
    </row>
    <row r="1932" spans="1:2" x14ac:dyDescent="0.3">
      <c r="A1932">
        <v>1934</v>
      </c>
      <c r="B1932">
        <v>0</v>
      </c>
    </row>
    <row r="1933" spans="1:2" x14ac:dyDescent="0.3">
      <c r="A1933">
        <v>1935</v>
      </c>
      <c r="B1933">
        <v>20</v>
      </c>
    </row>
    <row r="1934" spans="1:2" x14ac:dyDescent="0.3">
      <c r="A1934">
        <v>1936</v>
      </c>
      <c r="B1934">
        <v>10</v>
      </c>
    </row>
    <row r="1935" spans="1:2" x14ac:dyDescent="0.3">
      <c r="A1935">
        <v>1937</v>
      </c>
      <c r="B1935">
        <v>20</v>
      </c>
    </row>
    <row r="1936" spans="1:2" x14ac:dyDescent="0.3">
      <c r="A1936">
        <v>1938</v>
      </c>
      <c r="B1936">
        <v>10</v>
      </c>
    </row>
    <row r="1937" spans="1:2" x14ac:dyDescent="0.3">
      <c r="A1937">
        <v>1939</v>
      </c>
      <c r="B1937">
        <v>20</v>
      </c>
    </row>
    <row r="1938" spans="1:2" x14ac:dyDescent="0.3">
      <c r="A1938">
        <v>1940</v>
      </c>
      <c r="B1938">
        <v>0</v>
      </c>
    </row>
    <row r="1939" spans="1:2" x14ac:dyDescent="0.3">
      <c r="A1939">
        <v>1941</v>
      </c>
      <c r="B1939">
        <v>10</v>
      </c>
    </row>
    <row r="1940" spans="1:2" x14ac:dyDescent="0.3">
      <c r="A1940">
        <v>1942</v>
      </c>
      <c r="B1940">
        <v>20</v>
      </c>
    </row>
    <row r="1941" spans="1:2" x14ac:dyDescent="0.3">
      <c r="A1941">
        <v>1943</v>
      </c>
      <c r="B1941">
        <v>0</v>
      </c>
    </row>
    <row r="1942" spans="1:2" x14ac:dyDescent="0.3">
      <c r="A1942">
        <v>1944</v>
      </c>
      <c r="B1942">
        <v>0</v>
      </c>
    </row>
    <row r="1943" spans="1:2" x14ac:dyDescent="0.3">
      <c r="A1943">
        <v>1945</v>
      </c>
      <c r="B1943">
        <v>10</v>
      </c>
    </row>
    <row r="1944" spans="1:2" x14ac:dyDescent="0.3">
      <c r="A1944">
        <v>1946</v>
      </c>
      <c r="B1944">
        <v>0</v>
      </c>
    </row>
    <row r="1945" spans="1:2" x14ac:dyDescent="0.3">
      <c r="A1945">
        <v>1947</v>
      </c>
      <c r="B1945">
        <v>10</v>
      </c>
    </row>
    <row r="1946" spans="1:2" x14ac:dyDescent="0.3">
      <c r="A1946">
        <v>1948</v>
      </c>
      <c r="B1946">
        <v>20</v>
      </c>
    </row>
    <row r="1947" spans="1:2" x14ac:dyDescent="0.3">
      <c r="A1947">
        <v>1949</v>
      </c>
      <c r="B1947">
        <v>20</v>
      </c>
    </row>
    <row r="1948" spans="1:2" x14ac:dyDescent="0.3">
      <c r="A1948">
        <v>1950</v>
      </c>
      <c r="B1948">
        <v>10</v>
      </c>
    </row>
    <row r="1949" spans="1:2" x14ac:dyDescent="0.3">
      <c r="A1949">
        <v>1951</v>
      </c>
      <c r="B1949">
        <v>20</v>
      </c>
    </row>
    <row r="1950" spans="1:2" x14ac:dyDescent="0.3">
      <c r="A1950">
        <v>1952</v>
      </c>
      <c r="B1950">
        <v>0</v>
      </c>
    </row>
    <row r="1951" spans="1:2" x14ac:dyDescent="0.3">
      <c r="A1951">
        <v>1953</v>
      </c>
      <c r="B1951">
        <v>10</v>
      </c>
    </row>
    <row r="1952" spans="1:2" x14ac:dyDescent="0.3">
      <c r="A1952">
        <v>1954</v>
      </c>
      <c r="B1952">
        <v>0</v>
      </c>
    </row>
    <row r="1953" spans="1:2" x14ac:dyDescent="0.3">
      <c r="A1953">
        <v>1955</v>
      </c>
      <c r="B1953">
        <v>10</v>
      </c>
    </row>
    <row r="1954" spans="1:2" x14ac:dyDescent="0.3">
      <c r="A1954">
        <v>1956</v>
      </c>
      <c r="B1954">
        <v>0</v>
      </c>
    </row>
    <row r="1955" spans="1:2" x14ac:dyDescent="0.3">
      <c r="A1955">
        <v>1957</v>
      </c>
      <c r="B1955">
        <v>20</v>
      </c>
    </row>
    <row r="1956" spans="1:2" x14ac:dyDescent="0.3">
      <c r="A1956">
        <v>1958</v>
      </c>
      <c r="B1956">
        <v>10</v>
      </c>
    </row>
    <row r="1957" spans="1:2" x14ac:dyDescent="0.3">
      <c r="A1957">
        <v>1959</v>
      </c>
      <c r="B1957">
        <v>0</v>
      </c>
    </row>
    <row r="1958" spans="1:2" x14ac:dyDescent="0.3">
      <c r="A1958">
        <v>1960</v>
      </c>
      <c r="B1958">
        <v>20</v>
      </c>
    </row>
    <row r="1959" spans="1:2" x14ac:dyDescent="0.3">
      <c r="A1959">
        <v>1961</v>
      </c>
      <c r="B1959">
        <v>0</v>
      </c>
    </row>
    <row r="1960" spans="1:2" x14ac:dyDescent="0.3">
      <c r="A1960">
        <v>1962</v>
      </c>
      <c r="B1960">
        <v>10</v>
      </c>
    </row>
    <row r="1961" spans="1:2" x14ac:dyDescent="0.3">
      <c r="A1961">
        <v>1963</v>
      </c>
      <c r="B1961">
        <v>0</v>
      </c>
    </row>
    <row r="1962" spans="1:2" x14ac:dyDescent="0.3">
      <c r="A1962">
        <v>1964</v>
      </c>
      <c r="B1962">
        <v>0</v>
      </c>
    </row>
    <row r="1963" spans="1:2" x14ac:dyDescent="0.3">
      <c r="A1963">
        <v>1965</v>
      </c>
      <c r="B1963">
        <v>20</v>
      </c>
    </row>
    <row r="1964" spans="1:2" x14ac:dyDescent="0.3">
      <c r="A1964">
        <v>1966</v>
      </c>
      <c r="B1964">
        <v>10</v>
      </c>
    </row>
    <row r="1965" spans="1:2" x14ac:dyDescent="0.3">
      <c r="A1965">
        <v>1967</v>
      </c>
      <c r="B1965">
        <v>0</v>
      </c>
    </row>
    <row r="1966" spans="1:2" x14ac:dyDescent="0.3">
      <c r="A1966">
        <v>1968</v>
      </c>
      <c r="B1966">
        <v>10</v>
      </c>
    </row>
    <row r="1967" spans="1:2" x14ac:dyDescent="0.3">
      <c r="A1967">
        <v>1969</v>
      </c>
      <c r="B1967">
        <v>20</v>
      </c>
    </row>
    <row r="1968" spans="1:2" x14ac:dyDescent="0.3">
      <c r="A1968">
        <v>1970</v>
      </c>
      <c r="B1968">
        <v>0</v>
      </c>
    </row>
    <row r="1969" spans="1:2" x14ac:dyDescent="0.3">
      <c r="A1969">
        <v>1971</v>
      </c>
      <c r="B1969">
        <v>20</v>
      </c>
    </row>
    <row r="1970" spans="1:2" x14ac:dyDescent="0.3">
      <c r="A1970">
        <v>1972</v>
      </c>
      <c r="B1970">
        <v>0</v>
      </c>
    </row>
    <row r="1971" spans="1:2" x14ac:dyDescent="0.3">
      <c r="A1971">
        <v>1973</v>
      </c>
      <c r="B1971">
        <v>10</v>
      </c>
    </row>
    <row r="1972" spans="1:2" x14ac:dyDescent="0.3">
      <c r="A1972">
        <v>1974</v>
      </c>
      <c r="B1972">
        <v>0</v>
      </c>
    </row>
    <row r="1973" spans="1:2" x14ac:dyDescent="0.3">
      <c r="A1973">
        <v>1975</v>
      </c>
      <c r="B1973">
        <v>20</v>
      </c>
    </row>
    <row r="1974" spans="1:2" x14ac:dyDescent="0.3">
      <c r="A1974">
        <v>1976</v>
      </c>
      <c r="B1974">
        <v>10</v>
      </c>
    </row>
    <row r="1975" spans="1:2" x14ac:dyDescent="0.3">
      <c r="A1975">
        <v>1977</v>
      </c>
      <c r="B1975">
        <v>10</v>
      </c>
    </row>
    <row r="1976" spans="1:2" x14ac:dyDescent="0.3">
      <c r="A1976">
        <v>1978</v>
      </c>
      <c r="B1976">
        <v>0</v>
      </c>
    </row>
    <row r="1977" spans="1:2" x14ac:dyDescent="0.3">
      <c r="A1977">
        <v>1979</v>
      </c>
      <c r="B1977">
        <v>20</v>
      </c>
    </row>
    <row r="1978" spans="1:2" x14ac:dyDescent="0.3">
      <c r="A1978">
        <v>1980</v>
      </c>
      <c r="B1978">
        <v>0</v>
      </c>
    </row>
    <row r="1979" spans="1:2" x14ac:dyDescent="0.3">
      <c r="A1979">
        <v>1981</v>
      </c>
      <c r="B1979">
        <v>0</v>
      </c>
    </row>
    <row r="1980" spans="1:2" x14ac:dyDescent="0.3">
      <c r="A1980">
        <v>1982</v>
      </c>
      <c r="B1980">
        <v>10</v>
      </c>
    </row>
    <row r="1981" spans="1:2" x14ac:dyDescent="0.3">
      <c r="A1981">
        <v>1983</v>
      </c>
      <c r="B1981">
        <v>20</v>
      </c>
    </row>
    <row r="1982" spans="1:2" x14ac:dyDescent="0.3">
      <c r="A1982">
        <v>1984</v>
      </c>
      <c r="B1982">
        <v>0</v>
      </c>
    </row>
    <row r="1983" spans="1:2" x14ac:dyDescent="0.3">
      <c r="A1983">
        <v>1985</v>
      </c>
      <c r="B1983">
        <v>20</v>
      </c>
    </row>
    <row r="1984" spans="1:2" x14ac:dyDescent="0.3">
      <c r="A1984">
        <v>1986</v>
      </c>
      <c r="B1984">
        <v>0</v>
      </c>
    </row>
    <row r="1985" spans="1:2" x14ac:dyDescent="0.3">
      <c r="A1985">
        <v>1987</v>
      </c>
      <c r="B1985">
        <v>10</v>
      </c>
    </row>
    <row r="1986" spans="1:2" x14ac:dyDescent="0.3">
      <c r="A1986">
        <v>1988</v>
      </c>
      <c r="B1986">
        <v>20</v>
      </c>
    </row>
    <row r="1987" spans="1:2" x14ac:dyDescent="0.3">
      <c r="A1987">
        <v>1989</v>
      </c>
      <c r="B1987">
        <v>20</v>
      </c>
    </row>
    <row r="1988" spans="1:2" x14ac:dyDescent="0.3">
      <c r="A1988">
        <v>1990</v>
      </c>
      <c r="B1988">
        <v>0</v>
      </c>
    </row>
    <row r="1989" spans="1:2" x14ac:dyDescent="0.3">
      <c r="A1989">
        <v>1991</v>
      </c>
      <c r="B1989">
        <v>20</v>
      </c>
    </row>
    <row r="1990" spans="1:2" x14ac:dyDescent="0.3">
      <c r="A1990">
        <v>1992</v>
      </c>
      <c r="B1990">
        <v>10</v>
      </c>
    </row>
    <row r="1991" spans="1:2" x14ac:dyDescent="0.3">
      <c r="A1991">
        <v>1993</v>
      </c>
      <c r="B1991">
        <v>0</v>
      </c>
    </row>
    <row r="1992" spans="1:2" x14ac:dyDescent="0.3">
      <c r="A1992">
        <v>1994</v>
      </c>
      <c r="B1992">
        <v>0</v>
      </c>
    </row>
    <row r="1993" spans="1:2" x14ac:dyDescent="0.3">
      <c r="A1993">
        <v>1995</v>
      </c>
      <c r="B1993">
        <v>0</v>
      </c>
    </row>
    <row r="1994" spans="1:2" x14ac:dyDescent="0.3">
      <c r="A1994">
        <v>1996</v>
      </c>
      <c r="B1994">
        <v>10</v>
      </c>
    </row>
    <row r="1995" spans="1:2" x14ac:dyDescent="0.3">
      <c r="A1995">
        <v>1997</v>
      </c>
      <c r="B1995">
        <v>20</v>
      </c>
    </row>
    <row r="1996" spans="1:2" x14ac:dyDescent="0.3">
      <c r="A1996">
        <v>1998</v>
      </c>
      <c r="B1996">
        <v>0</v>
      </c>
    </row>
    <row r="1997" spans="1:2" x14ac:dyDescent="0.3">
      <c r="A1997">
        <v>1999</v>
      </c>
      <c r="B1997">
        <v>20</v>
      </c>
    </row>
    <row r="1998" spans="1:2" x14ac:dyDescent="0.3">
      <c r="A1998">
        <v>2000</v>
      </c>
      <c r="B1998">
        <v>20</v>
      </c>
    </row>
    <row r="1999" spans="1:2" x14ac:dyDescent="0.3">
      <c r="A1999">
        <v>2001</v>
      </c>
      <c r="B1999">
        <v>0</v>
      </c>
    </row>
    <row r="2000" spans="1:2" x14ac:dyDescent="0.3">
      <c r="A2000">
        <v>2002</v>
      </c>
      <c r="B2000">
        <v>10</v>
      </c>
    </row>
    <row r="2001" spans="1:2" x14ac:dyDescent="0.3">
      <c r="A2001">
        <v>2003</v>
      </c>
      <c r="B2001">
        <v>0</v>
      </c>
    </row>
    <row r="2002" spans="1:2" x14ac:dyDescent="0.3">
      <c r="A2002">
        <v>2004</v>
      </c>
      <c r="B2002">
        <v>10</v>
      </c>
    </row>
    <row r="2003" spans="1:2" x14ac:dyDescent="0.3">
      <c r="A2003">
        <v>2005</v>
      </c>
      <c r="B2003">
        <v>0</v>
      </c>
    </row>
    <row r="2004" spans="1:2" x14ac:dyDescent="0.3">
      <c r="A2004">
        <v>2006</v>
      </c>
      <c r="B2004">
        <v>20</v>
      </c>
    </row>
    <row r="2005" spans="1:2" x14ac:dyDescent="0.3">
      <c r="A2005">
        <v>2007</v>
      </c>
      <c r="B2005">
        <v>0</v>
      </c>
    </row>
    <row r="2006" spans="1:2" x14ac:dyDescent="0.3">
      <c r="A2006">
        <v>2008</v>
      </c>
      <c r="B2006">
        <v>20</v>
      </c>
    </row>
    <row r="2007" spans="1:2" x14ac:dyDescent="0.3">
      <c r="A2007">
        <v>2009</v>
      </c>
      <c r="B2007">
        <v>10</v>
      </c>
    </row>
    <row r="2008" spans="1:2" x14ac:dyDescent="0.3">
      <c r="A2008">
        <v>2010</v>
      </c>
      <c r="B2008">
        <v>20</v>
      </c>
    </row>
    <row r="2009" spans="1:2" x14ac:dyDescent="0.3">
      <c r="A2009">
        <v>2011</v>
      </c>
      <c r="B2009">
        <v>0</v>
      </c>
    </row>
    <row r="2010" spans="1:2" x14ac:dyDescent="0.3">
      <c r="A2010">
        <v>2012</v>
      </c>
      <c r="B2010">
        <v>10</v>
      </c>
    </row>
    <row r="2011" spans="1:2" x14ac:dyDescent="0.3">
      <c r="A2011">
        <v>2013</v>
      </c>
      <c r="B2011">
        <v>10</v>
      </c>
    </row>
    <row r="2012" spans="1:2" x14ac:dyDescent="0.3">
      <c r="A2012">
        <v>2014</v>
      </c>
      <c r="B2012">
        <v>0</v>
      </c>
    </row>
    <row r="2013" spans="1:2" x14ac:dyDescent="0.3">
      <c r="A2013">
        <v>2015</v>
      </c>
      <c r="B2013">
        <v>20</v>
      </c>
    </row>
    <row r="2014" spans="1:2" x14ac:dyDescent="0.3">
      <c r="A2014">
        <v>2016</v>
      </c>
      <c r="B2014">
        <v>20</v>
      </c>
    </row>
    <row r="2015" spans="1:2" x14ac:dyDescent="0.3">
      <c r="A2015">
        <v>2017</v>
      </c>
      <c r="B2015">
        <v>0</v>
      </c>
    </row>
    <row r="2016" spans="1:2" x14ac:dyDescent="0.3">
      <c r="A2016">
        <v>2018</v>
      </c>
      <c r="B2016">
        <v>20</v>
      </c>
    </row>
    <row r="2017" spans="1:2" x14ac:dyDescent="0.3">
      <c r="A2017">
        <v>2019</v>
      </c>
      <c r="B2017">
        <v>10</v>
      </c>
    </row>
    <row r="2018" spans="1:2" x14ac:dyDescent="0.3">
      <c r="A2018">
        <v>2020</v>
      </c>
      <c r="B2018">
        <v>0</v>
      </c>
    </row>
    <row r="2019" spans="1:2" x14ac:dyDescent="0.3">
      <c r="A2019">
        <v>2021</v>
      </c>
      <c r="B2019">
        <v>0</v>
      </c>
    </row>
    <row r="2020" spans="1:2" x14ac:dyDescent="0.3">
      <c r="A2020">
        <v>2022</v>
      </c>
      <c r="B2020">
        <v>20</v>
      </c>
    </row>
    <row r="2021" spans="1:2" x14ac:dyDescent="0.3">
      <c r="A2021">
        <v>2023</v>
      </c>
      <c r="B2021">
        <v>20</v>
      </c>
    </row>
    <row r="2022" spans="1:2" x14ac:dyDescent="0.3">
      <c r="A2022">
        <v>2024</v>
      </c>
      <c r="B2022">
        <v>0</v>
      </c>
    </row>
    <row r="2023" spans="1:2" x14ac:dyDescent="0.3">
      <c r="A2023">
        <v>2025</v>
      </c>
      <c r="B2023">
        <v>20</v>
      </c>
    </row>
    <row r="2024" spans="1:2" x14ac:dyDescent="0.3">
      <c r="A2024">
        <v>2026</v>
      </c>
      <c r="B2024">
        <v>20</v>
      </c>
    </row>
    <row r="2025" spans="1:2" x14ac:dyDescent="0.3">
      <c r="A2025">
        <v>2027</v>
      </c>
      <c r="B2025">
        <v>0</v>
      </c>
    </row>
    <row r="2026" spans="1:2" x14ac:dyDescent="0.3">
      <c r="A2026">
        <v>2028</v>
      </c>
      <c r="B2026">
        <v>20</v>
      </c>
    </row>
    <row r="2027" spans="1:2" x14ac:dyDescent="0.3">
      <c r="A2027">
        <v>2029</v>
      </c>
      <c r="B2027">
        <v>10</v>
      </c>
    </row>
    <row r="2028" spans="1:2" x14ac:dyDescent="0.3">
      <c r="A2028">
        <v>2030</v>
      </c>
      <c r="B2028">
        <v>20</v>
      </c>
    </row>
    <row r="2029" spans="1:2" x14ac:dyDescent="0.3">
      <c r="A2029">
        <v>2031</v>
      </c>
      <c r="B2029">
        <v>10</v>
      </c>
    </row>
    <row r="2030" spans="1:2" x14ac:dyDescent="0.3">
      <c r="A2030">
        <v>2032</v>
      </c>
      <c r="B2030">
        <v>0</v>
      </c>
    </row>
    <row r="2031" spans="1:2" x14ac:dyDescent="0.3">
      <c r="A2031">
        <v>2033</v>
      </c>
      <c r="B2031">
        <v>20</v>
      </c>
    </row>
    <row r="2032" spans="1:2" x14ac:dyDescent="0.3">
      <c r="A2032">
        <v>2034</v>
      </c>
      <c r="B2032">
        <v>0</v>
      </c>
    </row>
    <row r="2033" spans="1:2" x14ac:dyDescent="0.3">
      <c r="A2033">
        <v>2035</v>
      </c>
      <c r="B2033">
        <v>10</v>
      </c>
    </row>
    <row r="2034" spans="1:2" x14ac:dyDescent="0.3">
      <c r="A2034">
        <v>2036</v>
      </c>
      <c r="B2034">
        <v>0</v>
      </c>
    </row>
    <row r="2035" spans="1:2" x14ac:dyDescent="0.3">
      <c r="A2035">
        <v>2037</v>
      </c>
      <c r="B2035">
        <v>10</v>
      </c>
    </row>
    <row r="2036" spans="1:2" x14ac:dyDescent="0.3">
      <c r="A2036">
        <v>2038</v>
      </c>
      <c r="B2036">
        <v>20</v>
      </c>
    </row>
    <row r="2037" spans="1:2" x14ac:dyDescent="0.3">
      <c r="A2037">
        <v>2039</v>
      </c>
      <c r="B2037">
        <v>0</v>
      </c>
    </row>
    <row r="2038" spans="1:2" x14ac:dyDescent="0.3">
      <c r="A2038">
        <v>2040</v>
      </c>
      <c r="B2038">
        <v>20</v>
      </c>
    </row>
    <row r="2039" spans="1:2" x14ac:dyDescent="0.3">
      <c r="A2039">
        <v>2041</v>
      </c>
      <c r="B2039">
        <v>10</v>
      </c>
    </row>
    <row r="2040" spans="1:2" x14ac:dyDescent="0.3">
      <c r="A2040">
        <v>2042</v>
      </c>
      <c r="B2040">
        <v>0</v>
      </c>
    </row>
    <row r="2041" spans="1:2" x14ac:dyDescent="0.3">
      <c r="A2041">
        <v>2043</v>
      </c>
      <c r="B2041">
        <v>20</v>
      </c>
    </row>
    <row r="2042" spans="1:2" x14ac:dyDescent="0.3">
      <c r="A2042">
        <v>2044</v>
      </c>
      <c r="B2042">
        <v>0</v>
      </c>
    </row>
    <row r="2043" spans="1:2" x14ac:dyDescent="0.3">
      <c r="A2043">
        <v>2045</v>
      </c>
      <c r="B2043">
        <v>20</v>
      </c>
    </row>
    <row r="2044" spans="1:2" x14ac:dyDescent="0.3">
      <c r="A2044">
        <v>2046</v>
      </c>
      <c r="B2044">
        <v>0</v>
      </c>
    </row>
    <row r="2045" spans="1:2" x14ac:dyDescent="0.3">
      <c r="A2045">
        <v>2047</v>
      </c>
      <c r="B2045">
        <v>10</v>
      </c>
    </row>
    <row r="2046" spans="1:2" x14ac:dyDescent="0.3">
      <c r="A2046">
        <v>2048</v>
      </c>
      <c r="B2046">
        <v>0</v>
      </c>
    </row>
    <row r="2047" spans="1:2" x14ac:dyDescent="0.3">
      <c r="A2047">
        <v>2049</v>
      </c>
      <c r="B2047">
        <v>0</v>
      </c>
    </row>
    <row r="2048" spans="1:2" x14ac:dyDescent="0.3">
      <c r="A2048">
        <v>2050</v>
      </c>
      <c r="B2048">
        <v>10</v>
      </c>
    </row>
    <row r="2049" spans="1:2" x14ac:dyDescent="0.3">
      <c r="A2049">
        <v>2051</v>
      </c>
      <c r="B2049">
        <v>0</v>
      </c>
    </row>
    <row r="2050" spans="1:2" x14ac:dyDescent="0.3">
      <c r="A2050">
        <v>2052</v>
      </c>
      <c r="B2050">
        <v>20</v>
      </c>
    </row>
    <row r="2051" spans="1:2" x14ac:dyDescent="0.3">
      <c r="A2051">
        <v>2053</v>
      </c>
      <c r="B2051">
        <v>20</v>
      </c>
    </row>
    <row r="2052" spans="1:2" x14ac:dyDescent="0.3">
      <c r="A2052">
        <v>2054</v>
      </c>
      <c r="B2052">
        <v>0</v>
      </c>
    </row>
    <row r="2053" spans="1:2" x14ac:dyDescent="0.3">
      <c r="A2053">
        <v>2055</v>
      </c>
      <c r="B2053">
        <v>10</v>
      </c>
    </row>
    <row r="2054" spans="1:2" x14ac:dyDescent="0.3">
      <c r="A2054">
        <v>2056</v>
      </c>
      <c r="B2054">
        <v>20</v>
      </c>
    </row>
    <row r="2055" spans="1:2" x14ac:dyDescent="0.3">
      <c r="A2055">
        <v>2057</v>
      </c>
      <c r="B2055">
        <v>20</v>
      </c>
    </row>
    <row r="2056" spans="1:2" x14ac:dyDescent="0.3">
      <c r="A2056">
        <v>2058</v>
      </c>
      <c r="B2056">
        <v>10</v>
      </c>
    </row>
    <row r="2057" spans="1:2" x14ac:dyDescent="0.3">
      <c r="A2057">
        <v>2059</v>
      </c>
      <c r="B2057">
        <v>0</v>
      </c>
    </row>
    <row r="2058" spans="1:2" x14ac:dyDescent="0.3">
      <c r="A2058">
        <v>2060</v>
      </c>
      <c r="B2058">
        <v>10</v>
      </c>
    </row>
    <row r="2059" spans="1:2" x14ac:dyDescent="0.3">
      <c r="A2059">
        <v>2061</v>
      </c>
      <c r="B2059">
        <v>0</v>
      </c>
    </row>
    <row r="2060" spans="1:2" x14ac:dyDescent="0.3">
      <c r="A2060">
        <v>2062</v>
      </c>
      <c r="B2060">
        <v>20</v>
      </c>
    </row>
    <row r="2061" spans="1:2" x14ac:dyDescent="0.3">
      <c r="A2061">
        <v>2063</v>
      </c>
      <c r="B2061">
        <v>0</v>
      </c>
    </row>
    <row r="2062" spans="1:2" x14ac:dyDescent="0.3">
      <c r="A2062">
        <v>2064</v>
      </c>
      <c r="B2062">
        <v>10</v>
      </c>
    </row>
    <row r="2063" spans="1:2" x14ac:dyDescent="0.3">
      <c r="A2063">
        <v>2067</v>
      </c>
      <c r="B2063">
        <v>0</v>
      </c>
    </row>
    <row r="2064" spans="1:2" x14ac:dyDescent="0.3">
      <c r="A2064">
        <v>2068</v>
      </c>
      <c r="B2064">
        <v>0</v>
      </c>
    </row>
    <row r="2065" spans="1:2" x14ac:dyDescent="0.3">
      <c r="A2065">
        <v>2069</v>
      </c>
      <c r="B2065">
        <v>30</v>
      </c>
    </row>
    <row r="2066" spans="1:2" x14ac:dyDescent="0.3">
      <c r="A2066">
        <v>2070</v>
      </c>
      <c r="B2066">
        <v>10</v>
      </c>
    </row>
    <row r="2067" spans="1:2" x14ac:dyDescent="0.3">
      <c r="A2067">
        <v>2071</v>
      </c>
      <c r="B2067">
        <v>0</v>
      </c>
    </row>
    <row r="2068" spans="1:2" x14ac:dyDescent="0.3">
      <c r="A2068">
        <v>2072</v>
      </c>
      <c r="B2068">
        <v>0</v>
      </c>
    </row>
    <row r="2069" spans="1:2" x14ac:dyDescent="0.3">
      <c r="A2069">
        <v>2073</v>
      </c>
      <c r="B2069">
        <v>10</v>
      </c>
    </row>
    <row r="2070" spans="1:2" x14ac:dyDescent="0.3">
      <c r="A2070">
        <v>2074</v>
      </c>
      <c r="B2070">
        <v>20</v>
      </c>
    </row>
    <row r="2071" spans="1:2" x14ac:dyDescent="0.3">
      <c r="A2071">
        <v>2075</v>
      </c>
      <c r="B2071">
        <v>30</v>
      </c>
    </row>
    <row r="2072" spans="1:2" x14ac:dyDescent="0.3">
      <c r="A2072">
        <v>2076</v>
      </c>
      <c r="B2072">
        <v>0</v>
      </c>
    </row>
    <row r="2073" spans="1:2" x14ac:dyDescent="0.3">
      <c r="A2073">
        <v>2077</v>
      </c>
      <c r="B2073">
        <v>30</v>
      </c>
    </row>
    <row r="2074" spans="1:2" x14ac:dyDescent="0.3">
      <c r="A2074">
        <v>2078</v>
      </c>
      <c r="B2074">
        <v>10</v>
      </c>
    </row>
    <row r="2075" spans="1:2" x14ac:dyDescent="0.3">
      <c r="A2075">
        <v>2079</v>
      </c>
      <c r="B2075">
        <v>30</v>
      </c>
    </row>
    <row r="2076" spans="1:2" x14ac:dyDescent="0.3">
      <c r="A2076">
        <v>2080</v>
      </c>
      <c r="B2076">
        <v>0</v>
      </c>
    </row>
    <row r="2077" spans="1:2" x14ac:dyDescent="0.3">
      <c r="A2077">
        <v>2081</v>
      </c>
      <c r="B2077">
        <v>0</v>
      </c>
    </row>
    <row r="2078" spans="1:2" x14ac:dyDescent="0.3">
      <c r="A2078">
        <v>2082</v>
      </c>
      <c r="B2078">
        <v>10</v>
      </c>
    </row>
    <row r="2079" spans="1:2" x14ac:dyDescent="0.3">
      <c r="A2079">
        <v>2083</v>
      </c>
      <c r="B2079">
        <v>10</v>
      </c>
    </row>
    <row r="2080" spans="1:2" x14ac:dyDescent="0.3">
      <c r="A2080">
        <v>2084</v>
      </c>
      <c r="B2080">
        <v>30</v>
      </c>
    </row>
    <row r="2081" spans="1:2" x14ac:dyDescent="0.3">
      <c r="A2081">
        <v>2085</v>
      </c>
      <c r="B2081">
        <v>0</v>
      </c>
    </row>
    <row r="2082" spans="1:2" x14ac:dyDescent="0.3">
      <c r="A2082">
        <v>2086</v>
      </c>
      <c r="B2082">
        <v>0</v>
      </c>
    </row>
    <row r="2083" spans="1:2" x14ac:dyDescent="0.3">
      <c r="A2083">
        <v>2087</v>
      </c>
      <c r="B2083">
        <v>10</v>
      </c>
    </row>
    <row r="2084" spans="1:2" x14ac:dyDescent="0.3">
      <c r="A2084">
        <v>2088</v>
      </c>
      <c r="B2084">
        <v>0</v>
      </c>
    </row>
    <row r="2085" spans="1:2" x14ac:dyDescent="0.3">
      <c r="A2085">
        <v>2089</v>
      </c>
      <c r="B2085">
        <v>0</v>
      </c>
    </row>
    <row r="2086" spans="1:2" x14ac:dyDescent="0.3">
      <c r="A2086">
        <v>2090</v>
      </c>
      <c r="B2086">
        <v>10</v>
      </c>
    </row>
    <row r="2087" spans="1:2" x14ac:dyDescent="0.3">
      <c r="A2087">
        <v>2091</v>
      </c>
      <c r="B2087">
        <v>0</v>
      </c>
    </row>
    <row r="2088" spans="1:2" x14ac:dyDescent="0.3">
      <c r="A2088">
        <v>2093</v>
      </c>
      <c r="B2088">
        <v>10</v>
      </c>
    </row>
    <row r="2089" spans="1:2" x14ac:dyDescent="0.3">
      <c r="A2089">
        <v>2094</v>
      </c>
      <c r="B2089">
        <v>0</v>
      </c>
    </row>
    <row r="2090" spans="1:2" x14ac:dyDescent="0.3">
      <c r="A2090">
        <v>2095</v>
      </c>
      <c r="B2090">
        <v>30</v>
      </c>
    </row>
    <row r="2091" spans="1:2" x14ac:dyDescent="0.3">
      <c r="A2091">
        <v>2096</v>
      </c>
      <c r="B2091">
        <v>0</v>
      </c>
    </row>
    <row r="2092" spans="1:2" x14ac:dyDescent="0.3">
      <c r="A2092">
        <v>2097</v>
      </c>
      <c r="B2092">
        <v>10</v>
      </c>
    </row>
    <row r="2093" spans="1:2" x14ac:dyDescent="0.3">
      <c r="A2093">
        <v>2098</v>
      </c>
      <c r="B2093">
        <v>30</v>
      </c>
    </row>
    <row r="2094" spans="1:2" x14ac:dyDescent="0.3">
      <c r="A2094">
        <v>2099</v>
      </c>
      <c r="B2094">
        <v>10</v>
      </c>
    </row>
    <row r="2095" spans="1:2" x14ac:dyDescent="0.3">
      <c r="A2095">
        <v>2100</v>
      </c>
      <c r="B2095">
        <v>0</v>
      </c>
    </row>
    <row r="2096" spans="1:2" x14ac:dyDescent="0.3">
      <c r="A2096">
        <v>2101</v>
      </c>
      <c r="B2096">
        <v>0</v>
      </c>
    </row>
    <row r="2097" spans="1:2" x14ac:dyDescent="0.3">
      <c r="A2097">
        <v>2102</v>
      </c>
      <c r="B2097">
        <v>30</v>
      </c>
    </row>
    <row r="2098" spans="1:2" x14ac:dyDescent="0.3">
      <c r="A2098">
        <v>2103</v>
      </c>
      <c r="B2098">
        <v>0</v>
      </c>
    </row>
    <row r="2099" spans="1:2" x14ac:dyDescent="0.3">
      <c r="A2099">
        <v>2104</v>
      </c>
      <c r="B2099">
        <v>10</v>
      </c>
    </row>
    <row r="2100" spans="1:2" x14ac:dyDescent="0.3">
      <c r="A2100">
        <v>2105</v>
      </c>
      <c r="B2100">
        <v>10</v>
      </c>
    </row>
    <row r="2101" spans="1:2" x14ac:dyDescent="0.3">
      <c r="A2101">
        <v>2106</v>
      </c>
      <c r="B2101">
        <v>0</v>
      </c>
    </row>
    <row r="2102" spans="1:2" x14ac:dyDescent="0.3">
      <c r="A2102">
        <v>2107</v>
      </c>
      <c r="B2102">
        <v>30</v>
      </c>
    </row>
    <row r="2103" spans="1:2" x14ac:dyDescent="0.3">
      <c r="A2103">
        <v>2108</v>
      </c>
      <c r="B2103">
        <v>0</v>
      </c>
    </row>
    <row r="2104" spans="1:2" x14ac:dyDescent="0.3">
      <c r="A2104">
        <v>2109</v>
      </c>
      <c r="B2104">
        <v>0</v>
      </c>
    </row>
    <row r="2105" spans="1:2" x14ac:dyDescent="0.3">
      <c r="A2105">
        <v>2110</v>
      </c>
      <c r="B2105">
        <v>10</v>
      </c>
    </row>
    <row r="2106" spans="1:2" x14ac:dyDescent="0.3">
      <c r="A2106">
        <v>2111</v>
      </c>
      <c r="B2106">
        <v>30</v>
      </c>
    </row>
    <row r="2107" spans="1:2" x14ac:dyDescent="0.3">
      <c r="A2107">
        <v>2112</v>
      </c>
      <c r="B2107">
        <v>0</v>
      </c>
    </row>
    <row r="2108" spans="1:2" x14ac:dyDescent="0.3">
      <c r="A2108">
        <v>2113</v>
      </c>
      <c r="B2108">
        <v>0</v>
      </c>
    </row>
    <row r="2109" spans="1:2" x14ac:dyDescent="0.3">
      <c r="A2109">
        <v>2114</v>
      </c>
      <c r="B2109">
        <v>0</v>
      </c>
    </row>
    <row r="2110" spans="1:2" x14ac:dyDescent="0.3">
      <c r="A2110">
        <v>2115</v>
      </c>
      <c r="B2110">
        <v>30</v>
      </c>
    </row>
    <row r="2111" spans="1:2" x14ac:dyDescent="0.3">
      <c r="A2111">
        <v>2116</v>
      </c>
      <c r="B2111">
        <v>10</v>
      </c>
    </row>
    <row r="2112" spans="1:2" x14ac:dyDescent="0.3">
      <c r="A2112">
        <v>2117</v>
      </c>
      <c r="B2112">
        <v>0</v>
      </c>
    </row>
    <row r="2113" spans="1:2" x14ac:dyDescent="0.3">
      <c r="A2113">
        <v>2118</v>
      </c>
      <c r="B2113">
        <v>10</v>
      </c>
    </row>
    <row r="2114" spans="1:2" x14ac:dyDescent="0.3">
      <c r="A2114">
        <v>2119</v>
      </c>
      <c r="B2114">
        <v>30</v>
      </c>
    </row>
    <row r="2115" spans="1:2" x14ac:dyDescent="0.3">
      <c r="A2115">
        <v>2120</v>
      </c>
      <c r="B2115">
        <v>0</v>
      </c>
    </row>
    <row r="2116" spans="1:2" x14ac:dyDescent="0.3">
      <c r="A2116">
        <v>2121</v>
      </c>
      <c r="B2116">
        <v>0</v>
      </c>
    </row>
    <row r="2117" spans="1:2" x14ac:dyDescent="0.3">
      <c r="A2117">
        <v>2122</v>
      </c>
      <c r="B2117">
        <v>30</v>
      </c>
    </row>
    <row r="2118" spans="1:2" x14ac:dyDescent="0.3">
      <c r="A2118">
        <v>2123</v>
      </c>
      <c r="B2118">
        <v>10</v>
      </c>
    </row>
    <row r="2119" spans="1:2" x14ac:dyDescent="0.3">
      <c r="A2119">
        <v>2124</v>
      </c>
      <c r="B2119">
        <v>0</v>
      </c>
    </row>
    <row r="2120" spans="1:2" x14ac:dyDescent="0.3">
      <c r="A2120">
        <v>2125</v>
      </c>
      <c r="B2120">
        <v>10</v>
      </c>
    </row>
    <row r="2121" spans="1:2" x14ac:dyDescent="0.3">
      <c r="A2121">
        <v>2126</v>
      </c>
      <c r="B2121">
        <v>0</v>
      </c>
    </row>
    <row r="2122" spans="1:2" x14ac:dyDescent="0.3">
      <c r="A2122">
        <v>2127</v>
      </c>
      <c r="B2122">
        <v>0</v>
      </c>
    </row>
    <row r="2123" spans="1:2" x14ac:dyDescent="0.3">
      <c r="A2123">
        <v>2128</v>
      </c>
      <c r="B2123">
        <v>30</v>
      </c>
    </row>
    <row r="2124" spans="1:2" x14ac:dyDescent="0.3">
      <c r="A2124">
        <v>2129</v>
      </c>
      <c r="B2124">
        <v>0</v>
      </c>
    </row>
    <row r="2125" spans="1:2" x14ac:dyDescent="0.3">
      <c r="A2125">
        <v>2130</v>
      </c>
      <c r="B2125">
        <v>10</v>
      </c>
    </row>
    <row r="2126" spans="1:2" x14ac:dyDescent="0.3">
      <c r="A2126">
        <v>2131</v>
      </c>
      <c r="B2126">
        <v>0</v>
      </c>
    </row>
    <row r="2127" spans="1:2" x14ac:dyDescent="0.3">
      <c r="A2127">
        <v>2132</v>
      </c>
      <c r="B2127">
        <v>0</v>
      </c>
    </row>
    <row r="2128" spans="1:2" x14ac:dyDescent="0.3">
      <c r="A2128">
        <v>2133</v>
      </c>
      <c r="B2128">
        <v>0</v>
      </c>
    </row>
    <row r="2129" spans="1:2" x14ac:dyDescent="0.3">
      <c r="A2129">
        <v>2134</v>
      </c>
      <c r="B2129">
        <v>0</v>
      </c>
    </row>
    <row r="2130" spans="1:2" x14ac:dyDescent="0.3">
      <c r="A2130">
        <v>2135</v>
      </c>
      <c r="B2130">
        <v>30</v>
      </c>
    </row>
    <row r="2131" spans="1:2" x14ac:dyDescent="0.3">
      <c r="A2131">
        <v>2136</v>
      </c>
      <c r="B2131">
        <v>10</v>
      </c>
    </row>
    <row r="2132" spans="1:2" x14ac:dyDescent="0.3">
      <c r="A2132">
        <v>2137</v>
      </c>
      <c r="B2132">
        <v>10</v>
      </c>
    </row>
    <row r="2133" spans="1:2" x14ac:dyDescent="0.3">
      <c r="A2133">
        <v>2138</v>
      </c>
      <c r="B2133">
        <v>0</v>
      </c>
    </row>
    <row r="2134" spans="1:2" x14ac:dyDescent="0.3">
      <c r="A2134">
        <v>2139</v>
      </c>
      <c r="B2134">
        <v>0</v>
      </c>
    </row>
    <row r="2135" spans="1:2" x14ac:dyDescent="0.3">
      <c r="A2135">
        <v>2140</v>
      </c>
      <c r="B2135">
        <v>0</v>
      </c>
    </row>
    <row r="2136" spans="1:2" x14ac:dyDescent="0.3">
      <c r="A2136">
        <v>2141</v>
      </c>
      <c r="B2136">
        <v>0</v>
      </c>
    </row>
    <row r="2137" spans="1:2" x14ac:dyDescent="0.3">
      <c r="A2137">
        <v>2142</v>
      </c>
      <c r="B2137">
        <v>10</v>
      </c>
    </row>
    <row r="2138" spans="1:2" x14ac:dyDescent="0.3">
      <c r="A2138">
        <v>2143</v>
      </c>
      <c r="B2138">
        <v>0</v>
      </c>
    </row>
    <row r="2139" spans="1:2" x14ac:dyDescent="0.3">
      <c r="A2139">
        <v>2144</v>
      </c>
      <c r="B2139">
        <v>30</v>
      </c>
    </row>
    <row r="2140" spans="1:2" x14ac:dyDescent="0.3">
      <c r="A2140">
        <v>2145</v>
      </c>
      <c r="B2140">
        <v>10</v>
      </c>
    </row>
    <row r="2141" spans="1:2" x14ac:dyDescent="0.3">
      <c r="A2141">
        <v>2146</v>
      </c>
      <c r="B2141">
        <v>0</v>
      </c>
    </row>
    <row r="2142" spans="1:2" x14ac:dyDescent="0.3">
      <c r="A2142">
        <v>2147</v>
      </c>
      <c r="B2142">
        <v>20</v>
      </c>
    </row>
    <row r="2143" spans="1:2" x14ac:dyDescent="0.3">
      <c r="A2143">
        <v>2148</v>
      </c>
      <c r="B2143">
        <v>10</v>
      </c>
    </row>
    <row r="2144" spans="1:2" x14ac:dyDescent="0.3">
      <c r="A2144">
        <v>2149</v>
      </c>
      <c r="B2144">
        <v>0</v>
      </c>
    </row>
    <row r="2145" spans="1:2" x14ac:dyDescent="0.3">
      <c r="A2145">
        <v>2150</v>
      </c>
      <c r="B2145">
        <v>30</v>
      </c>
    </row>
    <row r="2146" spans="1:2" x14ac:dyDescent="0.3">
      <c r="A2146">
        <v>2151</v>
      </c>
      <c r="B2146">
        <v>10</v>
      </c>
    </row>
    <row r="2147" spans="1:2" x14ac:dyDescent="0.3">
      <c r="A2147">
        <v>2152</v>
      </c>
      <c r="B2147">
        <v>30</v>
      </c>
    </row>
    <row r="2148" spans="1:2" x14ac:dyDescent="0.3">
      <c r="A2148">
        <v>2153</v>
      </c>
      <c r="B2148">
        <v>0</v>
      </c>
    </row>
    <row r="2149" spans="1:2" x14ac:dyDescent="0.3">
      <c r="A2149">
        <v>2154</v>
      </c>
      <c r="B2149">
        <v>0</v>
      </c>
    </row>
    <row r="2150" spans="1:2" x14ac:dyDescent="0.3">
      <c r="A2150">
        <v>2155</v>
      </c>
      <c r="B2150">
        <v>10</v>
      </c>
    </row>
    <row r="2151" spans="1:2" x14ac:dyDescent="0.3">
      <c r="A2151">
        <v>2156</v>
      </c>
      <c r="B2151">
        <v>0</v>
      </c>
    </row>
    <row r="2152" spans="1:2" x14ac:dyDescent="0.3">
      <c r="A2152">
        <v>2157</v>
      </c>
      <c r="B2152">
        <v>0</v>
      </c>
    </row>
    <row r="2153" spans="1:2" x14ac:dyDescent="0.3">
      <c r="A2153">
        <v>2158</v>
      </c>
      <c r="B2153">
        <v>10</v>
      </c>
    </row>
    <row r="2154" spans="1:2" x14ac:dyDescent="0.3">
      <c r="A2154">
        <v>2159</v>
      </c>
      <c r="B2154">
        <v>0</v>
      </c>
    </row>
    <row r="2155" spans="1:2" x14ac:dyDescent="0.3">
      <c r="A2155">
        <v>2160</v>
      </c>
      <c r="B2155">
        <v>10</v>
      </c>
    </row>
    <row r="2156" spans="1:2" x14ac:dyDescent="0.3">
      <c r="A2156">
        <v>2161</v>
      </c>
      <c r="B2156">
        <v>10</v>
      </c>
    </row>
    <row r="2157" spans="1:2" x14ac:dyDescent="0.3">
      <c r="A2157">
        <v>2162</v>
      </c>
      <c r="B2157">
        <v>0</v>
      </c>
    </row>
    <row r="2158" spans="1:2" x14ac:dyDescent="0.3">
      <c r="A2158">
        <v>2163</v>
      </c>
      <c r="B2158">
        <v>30</v>
      </c>
    </row>
    <row r="2159" spans="1:2" x14ac:dyDescent="0.3">
      <c r="A2159">
        <v>2164</v>
      </c>
      <c r="B2159">
        <v>0</v>
      </c>
    </row>
    <row r="2160" spans="1:2" x14ac:dyDescent="0.3">
      <c r="A2160">
        <v>2165</v>
      </c>
      <c r="B2160">
        <v>20</v>
      </c>
    </row>
    <row r="2161" spans="1:2" x14ac:dyDescent="0.3">
      <c r="A2161">
        <v>2166</v>
      </c>
      <c r="B2161">
        <v>0</v>
      </c>
    </row>
    <row r="2162" spans="1:2" x14ac:dyDescent="0.3">
      <c r="A2162">
        <v>2167</v>
      </c>
      <c r="B2162">
        <v>10</v>
      </c>
    </row>
    <row r="2163" spans="1:2" x14ac:dyDescent="0.3">
      <c r="A2163">
        <v>2168</v>
      </c>
      <c r="B2163">
        <v>0</v>
      </c>
    </row>
    <row r="2164" spans="1:2" x14ac:dyDescent="0.3">
      <c r="A2164">
        <v>2169</v>
      </c>
      <c r="B2164">
        <v>30</v>
      </c>
    </row>
    <row r="2165" spans="1:2" x14ac:dyDescent="0.3">
      <c r="A2165">
        <v>2170</v>
      </c>
      <c r="B2165">
        <v>0</v>
      </c>
    </row>
    <row r="2166" spans="1:2" x14ac:dyDescent="0.3">
      <c r="A2166">
        <v>2171</v>
      </c>
      <c r="B2166">
        <v>10</v>
      </c>
    </row>
    <row r="2167" spans="1:2" x14ac:dyDescent="0.3">
      <c r="A2167">
        <v>2172</v>
      </c>
      <c r="B2167">
        <v>0</v>
      </c>
    </row>
    <row r="2168" spans="1:2" x14ac:dyDescent="0.3">
      <c r="A2168">
        <v>2173</v>
      </c>
      <c r="B2168">
        <v>10</v>
      </c>
    </row>
    <row r="2169" spans="1:2" x14ac:dyDescent="0.3">
      <c r="A2169">
        <v>2174</v>
      </c>
      <c r="B2169">
        <v>0</v>
      </c>
    </row>
    <row r="2170" spans="1:2" x14ac:dyDescent="0.3">
      <c r="A2170">
        <v>2175</v>
      </c>
      <c r="B2170">
        <v>30</v>
      </c>
    </row>
    <row r="2171" spans="1:2" x14ac:dyDescent="0.3">
      <c r="A2171">
        <v>2176</v>
      </c>
      <c r="B2171">
        <v>0</v>
      </c>
    </row>
    <row r="2172" spans="1:2" x14ac:dyDescent="0.3">
      <c r="A2172">
        <v>2177</v>
      </c>
      <c r="B2172">
        <v>30</v>
      </c>
    </row>
    <row r="2173" spans="1:2" x14ac:dyDescent="0.3">
      <c r="A2173">
        <v>2178</v>
      </c>
      <c r="B2173">
        <v>10</v>
      </c>
    </row>
    <row r="2174" spans="1:2" x14ac:dyDescent="0.3">
      <c r="A2174">
        <v>2179</v>
      </c>
      <c r="B2174">
        <v>0</v>
      </c>
    </row>
    <row r="2175" spans="1:2" x14ac:dyDescent="0.3">
      <c r="A2175">
        <v>2180</v>
      </c>
      <c r="B2175">
        <v>0</v>
      </c>
    </row>
    <row r="2176" spans="1:2" x14ac:dyDescent="0.3">
      <c r="A2176">
        <v>2181</v>
      </c>
      <c r="B2176">
        <v>10</v>
      </c>
    </row>
    <row r="2177" spans="1:2" x14ac:dyDescent="0.3">
      <c r="A2177">
        <v>2182</v>
      </c>
      <c r="B2177">
        <v>10</v>
      </c>
    </row>
    <row r="2178" spans="1:2" x14ac:dyDescent="0.3">
      <c r="A2178">
        <v>2183</v>
      </c>
      <c r="B2178">
        <v>0</v>
      </c>
    </row>
    <row r="2179" spans="1:2" x14ac:dyDescent="0.3">
      <c r="A2179">
        <v>2184</v>
      </c>
      <c r="B2179">
        <v>30</v>
      </c>
    </row>
    <row r="2180" spans="1:2" x14ac:dyDescent="0.3">
      <c r="A2180">
        <v>2185</v>
      </c>
      <c r="B2180">
        <v>10</v>
      </c>
    </row>
    <row r="2181" spans="1:2" x14ac:dyDescent="0.3">
      <c r="A2181">
        <v>2186</v>
      </c>
      <c r="B2181">
        <v>0</v>
      </c>
    </row>
    <row r="2182" spans="1:2" x14ac:dyDescent="0.3">
      <c r="A2182">
        <v>2187</v>
      </c>
      <c r="B2182">
        <v>30</v>
      </c>
    </row>
    <row r="2183" spans="1:2" x14ac:dyDescent="0.3">
      <c r="A2183">
        <v>2188</v>
      </c>
      <c r="B2183">
        <v>0</v>
      </c>
    </row>
    <row r="2184" spans="1:2" x14ac:dyDescent="0.3">
      <c r="A2184">
        <v>2189</v>
      </c>
      <c r="B2184">
        <v>0</v>
      </c>
    </row>
    <row r="2185" spans="1:2" x14ac:dyDescent="0.3">
      <c r="A2185">
        <v>2190</v>
      </c>
      <c r="B2185">
        <v>0</v>
      </c>
    </row>
    <row r="2186" spans="1:2" x14ac:dyDescent="0.3">
      <c r="A2186">
        <v>2191</v>
      </c>
      <c r="B2186">
        <v>10</v>
      </c>
    </row>
    <row r="2187" spans="1:2" x14ac:dyDescent="0.3">
      <c r="A2187">
        <v>2192</v>
      </c>
      <c r="B2187">
        <v>0</v>
      </c>
    </row>
    <row r="2188" spans="1:2" x14ac:dyDescent="0.3">
      <c r="A2188">
        <v>2193</v>
      </c>
      <c r="B2188">
        <v>0</v>
      </c>
    </row>
    <row r="2189" spans="1:2" x14ac:dyDescent="0.3">
      <c r="A2189">
        <v>2194</v>
      </c>
      <c r="B2189">
        <v>30</v>
      </c>
    </row>
    <row r="2190" spans="1:2" x14ac:dyDescent="0.3">
      <c r="A2190">
        <v>2195</v>
      </c>
      <c r="B2190">
        <v>0</v>
      </c>
    </row>
    <row r="2191" spans="1:2" x14ac:dyDescent="0.3">
      <c r="A2191">
        <v>2196</v>
      </c>
      <c r="B2191">
        <v>0</v>
      </c>
    </row>
    <row r="2192" spans="1:2" x14ac:dyDescent="0.3">
      <c r="A2192">
        <v>2197</v>
      </c>
      <c r="B2192">
        <v>30</v>
      </c>
    </row>
    <row r="2193" spans="1:2" x14ac:dyDescent="0.3">
      <c r="A2193">
        <v>2198</v>
      </c>
      <c r="B2193">
        <v>10</v>
      </c>
    </row>
    <row r="2194" spans="1:2" x14ac:dyDescent="0.3">
      <c r="A2194">
        <v>2199</v>
      </c>
      <c r="B2194">
        <v>0</v>
      </c>
    </row>
    <row r="2195" spans="1:2" x14ac:dyDescent="0.3">
      <c r="A2195">
        <v>2200</v>
      </c>
      <c r="B2195">
        <v>10</v>
      </c>
    </row>
    <row r="2196" spans="1:2" x14ac:dyDescent="0.3">
      <c r="A2196">
        <v>2201</v>
      </c>
      <c r="B2196">
        <v>0</v>
      </c>
    </row>
    <row r="2197" spans="1:2" x14ac:dyDescent="0.3">
      <c r="A2197">
        <v>2202</v>
      </c>
      <c r="B2197">
        <v>0</v>
      </c>
    </row>
    <row r="2198" spans="1:2" x14ac:dyDescent="0.3">
      <c r="A2198">
        <v>2203</v>
      </c>
      <c r="B2198">
        <v>10</v>
      </c>
    </row>
    <row r="2199" spans="1:2" x14ac:dyDescent="0.3">
      <c r="A2199">
        <v>2204</v>
      </c>
      <c r="B2199">
        <v>0</v>
      </c>
    </row>
    <row r="2200" spans="1:2" x14ac:dyDescent="0.3">
      <c r="A2200">
        <v>2205</v>
      </c>
      <c r="B2200">
        <v>10</v>
      </c>
    </row>
    <row r="2201" spans="1:2" x14ac:dyDescent="0.3">
      <c r="A2201">
        <v>2206</v>
      </c>
      <c r="B2201">
        <v>30</v>
      </c>
    </row>
    <row r="2202" spans="1:2" x14ac:dyDescent="0.3">
      <c r="A2202">
        <v>2207</v>
      </c>
      <c r="B2202">
        <v>0</v>
      </c>
    </row>
    <row r="2203" spans="1:2" x14ac:dyDescent="0.3">
      <c r="A2203">
        <v>2208</v>
      </c>
      <c r="B2203">
        <v>10</v>
      </c>
    </row>
    <row r="2204" spans="1:2" x14ac:dyDescent="0.3">
      <c r="A2204">
        <v>2209</v>
      </c>
      <c r="B2204">
        <v>20</v>
      </c>
    </row>
    <row r="2205" spans="1:2" x14ac:dyDescent="0.3">
      <c r="A2205">
        <v>2210</v>
      </c>
      <c r="B2205">
        <v>30</v>
      </c>
    </row>
    <row r="2206" spans="1:2" x14ac:dyDescent="0.3">
      <c r="A2206">
        <v>2211</v>
      </c>
      <c r="B2206">
        <v>0</v>
      </c>
    </row>
    <row r="2207" spans="1:2" x14ac:dyDescent="0.3">
      <c r="A2207">
        <v>2212</v>
      </c>
      <c r="B2207">
        <v>0</v>
      </c>
    </row>
    <row r="2208" spans="1:2" x14ac:dyDescent="0.3">
      <c r="A2208">
        <v>2213</v>
      </c>
      <c r="B2208">
        <v>10</v>
      </c>
    </row>
    <row r="2209" spans="1:2" x14ac:dyDescent="0.3">
      <c r="A2209">
        <v>2214</v>
      </c>
      <c r="B2209">
        <v>0</v>
      </c>
    </row>
    <row r="2210" spans="1:2" x14ac:dyDescent="0.3">
      <c r="A2210">
        <v>2215</v>
      </c>
      <c r="B2210">
        <v>10</v>
      </c>
    </row>
    <row r="2211" spans="1:2" x14ac:dyDescent="0.3">
      <c r="A2211">
        <v>2216</v>
      </c>
      <c r="B2211">
        <v>0</v>
      </c>
    </row>
    <row r="2212" spans="1:2" x14ac:dyDescent="0.3">
      <c r="A2212">
        <v>2217</v>
      </c>
      <c r="B2212">
        <v>30</v>
      </c>
    </row>
    <row r="2213" spans="1:2" x14ac:dyDescent="0.3">
      <c r="A2213">
        <v>2218</v>
      </c>
      <c r="B2213">
        <v>10</v>
      </c>
    </row>
    <row r="2214" spans="1:2" x14ac:dyDescent="0.3">
      <c r="A2214">
        <v>2219</v>
      </c>
      <c r="B2214">
        <v>30</v>
      </c>
    </row>
    <row r="2215" spans="1:2" x14ac:dyDescent="0.3">
      <c r="A2215">
        <v>2220</v>
      </c>
      <c r="B2215">
        <v>0</v>
      </c>
    </row>
    <row r="2216" spans="1:2" x14ac:dyDescent="0.3">
      <c r="A2216">
        <v>2221</v>
      </c>
      <c r="B2216">
        <v>0</v>
      </c>
    </row>
    <row r="2217" spans="1:2" x14ac:dyDescent="0.3">
      <c r="A2217">
        <v>2222</v>
      </c>
      <c r="B2217">
        <v>30</v>
      </c>
    </row>
    <row r="2218" spans="1:2" x14ac:dyDescent="0.3">
      <c r="A2218">
        <v>2223</v>
      </c>
      <c r="B2218">
        <v>10</v>
      </c>
    </row>
    <row r="2219" spans="1:2" x14ac:dyDescent="0.3">
      <c r="A2219">
        <v>2224</v>
      </c>
      <c r="B2219">
        <v>20</v>
      </c>
    </row>
    <row r="2220" spans="1:2" x14ac:dyDescent="0.3">
      <c r="A2220">
        <v>2225</v>
      </c>
      <c r="B2220">
        <v>0</v>
      </c>
    </row>
    <row r="2221" spans="1:2" x14ac:dyDescent="0.3">
      <c r="A2221">
        <v>2226</v>
      </c>
      <c r="B2221">
        <v>30</v>
      </c>
    </row>
    <row r="2222" spans="1:2" x14ac:dyDescent="0.3">
      <c r="A2222">
        <v>2227</v>
      </c>
      <c r="B2222">
        <v>10</v>
      </c>
    </row>
    <row r="2223" spans="1:2" x14ac:dyDescent="0.3">
      <c r="A2223">
        <v>2228</v>
      </c>
      <c r="B2223">
        <v>10</v>
      </c>
    </row>
    <row r="2224" spans="1:2" x14ac:dyDescent="0.3">
      <c r="A2224">
        <v>2229</v>
      </c>
      <c r="B2224">
        <v>0</v>
      </c>
    </row>
    <row r="2225" spans="1:2" x14ac:dyDescent="0.3">
      <c r="A2225">
        <v>2230</v>
      </c>
      <c r="B2225">
        <v>30</v>
      </c>
    </row>
    <row r="2226" spans="1:2" x14ac:dyDescent="0.3">
      <c r="A2226">
        <v>2231</v>
      </c>
      <c r="B2226">
        <v>0</v>
      </c>
    </row>
    <row r="2227" spans="1:2" x14ac:dyDescent="0.3">
      <c r="A2227">
        <v>2232</v>
      </c>
      <c r="B2227">
        <v>0</v>
      </c>
    </row>
    <row r="2228" spans="1:2" x14ac:dyDescent="0.3">
      <c r="A2228">
        <v>2233</v>
      </c>
      <c r="B2228">
        <v>10</v>
      </c>
    </row>
    <row r="2229" spans="1:2" x14ac:dyDescent="0.3">
      <c r="A2229">
        <v>2234</v>
      </c>
      <c r="B2229">
        <v>30</v>
      </c>
    </row>
    <row r="2230" spans="1:2" x14ac:dyDescent="0.3">
      <c r="A2230">
        <v>2235</v>
      </c>
      <c r="B2230">
        <v>30</v>
      </c>
    </row>
    <row r="2231" spans="1:2" x14ac:dyDescent="0.3">
      <c r="A2231">
        <v>2236</v>
      </c>
      <c r="B2231">
        <v>0</v>
      </c>
    </row>
    <row r="2232" spans="1:2" x14ac:dyDescent="0.3">
      <c r="A2232">
        <v>2237</v>
      </c>
      <c r="B2232">
        <v>20</v>
      </c>
    </row>
    <row r="2233" spans="1:2" x14ac:dyDescent="0.3">
      <c r="A2233">
        <v>2238</v>
      </c>
      <c r="B2233">
        <v>10</v>
      </c>
    </row>
    <row r="2234" spans="1:2" x14ac:dyDescent="0.3">
      <c r="A2234">
        <v>2239</v>
      </c>
      <c r="B2234">
        <v>0</v>
      </c>
    </row>
    <row r="2235" spans="1:2" x14ac:dyDescent="0.3">
      <c r="A2235">
        <v>2240</v>
      </c>
      <c r="B2235">
        <v>0</v>
      </c>
    </row>
    <row r="2236" spans="1:2" x14ac:dyDescent="0.3">
      <c r="A2236">
        <v>2241</v>
      </c>
      <c r="B2236">
        <v>10</v>
      </c>
    </row>
    <row r="2237" spans="1:2" x14ac:dyDescent="0.3">
      <c r="A2237">
        <v>2242</v>
      </c>
      <c r="B2237">
        <v>10</v>
      </c>
    </row>
    <row r="2238" spans="1:2" x14ac:dyDescent="0.3">
      <c r="A2238">
        <v>2243</v>
      </c>
      <c r="B2238">
        <v>0</v>
      </c>
    </row>
    <row r="2239" spans="1:2" x14ac:dyDescent="0.3">
      <c r="A2239">
        <v>2244</v>
      </c>
      <c r="B2239">
        <v>0</v>
      </c>
    </row>
    <row r="2240" spans="1:2" x14ac:dyDescent="0.3">
      <c r="A2240">
        <v>2245</v>
      </c>
      <c r="B2240">
        <v>0</v>
      </c>
    </row>
    <row r="2241" spans="1:2" x14ac:dyDescent="0.3">
      <c r="A2241">
        <v>2246</v>
      </c>
      <c r="B2241">
        <v>30</v>
      </c>
    </row>
    <row r="2242" spans="1:2" x14ac:dyDescent="0.3">
      <c r="A2242">
        <v>2247</v>
      </c>
      <c r="B2242">
        <v>20</v>
      </c>
    </row>
    <row r="2243" spans="1:2" x14ac:dyDescent="0.3">
      <c r="A2243">
        <v>2248</v>
      </c>
      <c r="B2243">
        <v>10</v>
      </c>
    </row>
    <row r="2244" spans="1:2" x14ac:dyDescent="0.3">
      <c r="A2244">
        <v>2249</v>
      </c>
      <c r="B2244">
        <v>10</v>
      </c>
    </row>
    <row r="2245" spans="1:2" x14ac:dyDescent="0.3">
      <c r="A2245">
        <v>2250</v>
      </c>
      <c r="B2245">
        <v>0</v>
      </c>
    </row>
    <row r="2246" spans="1:2" x14ac:dyDescent="0.3">
      <c r="A2246">
        <v>2251</v>
      </c>
      <c r="B2246">
        <v>30</v>
      </c>
    </row>
    <row r="2247" spans="1:2" x14ac:dyDescent="0.3">
      <c r="A2247">
        <v>2252</v>
      </c>
      <c r="B2247">
        <v>20</v>
      </c>
    </row>
    <row r="2248" spans="1:2" x14ac:dyDescent="0.3">
      <c r="A2248">
        <v>2253</v>
      </c>
      <c r="B2248">
        <v>10</v>
      </c>
    </row>
    <row r="2249" spans="1:2" x14ac:dyDescent="0.3">
      <c r="A2249">
        <v>2254</v>
      </c>
      <c r="B2249">
        <v>30</v>
      </c>
    </row>
    <row r="2250" spans="1:2" x14ac:dyDescent="0.3">
      <c r="A2250">
        <v>2255</v>
      </c>
      <c r="B2250">
        <v>0</v>
      </c>
    </row>
    <row r="2251" spans="1:2" x14ac:dyDescent="0.3">
      <c r="A2251">
        <v>2256</v>
      </c>
      <c r="B2251">
        <v>0</v>
      </c>
    </row>
    <row r="2252" spans="1:2" x14ac:dyDescent="0.3">
      <c r="A2252">
        <v>2257</v>
      </c>
      <c r="B2252">
        <v>20</v>
      </c>
    </row>
    <row r="2253" spans="1:2" x14ac:dyDescent="0.3">
      <c r="A2253">
        <v>2258</v>
      </c>
      <c r="B2253">
        <v>0</v>
      </c>
    </row>
    <row r="2254" spans="1:2" x14ac:dyDescent="0.3">
      <c r="A2254">
        <v>2259</v>
      </c>
      <c r="B2254">
        <v>10</v>
      </c>
    </row>
    <row r="2255" spans="1:2" x14ac:dyDescent="0.3">
      <c r="A2255">
        <v>2260</v>
      </c>
      <c r="B2255">
        <v>30</v>
      </c>
    </row>
    <row r="2256" spans="1:2" x14ac:dyDescent="0.3">
      <c r="A2256">
        <v>2261</v>
      </c>
      <c r="B2256">
        <v>0</v>
      </c>
    </row>
    <row r="2257" spans="1:2" x14ac:dyDescent="0.3">
      <c r="A2257">
        <v>2262</v>
      </c>
      <c r="B2257">
        <v>0</v>
      </c>
    </row>
    <row r="2258" spans="1:2" x14ac:dyDescent="0.3">
      <c r="A2258">
        <v>2263</v>
      </c>
      <c r="B2258">
        <v>0</v>
      </c>
    </row>
    <row r="2259" spans="1:2" x14ac:dyDescent="0.3">
      <c r="A2259">
        <v>2264</v>
      </c>
      <c r="B2259">
        <v>30</v>
      </c>
    </row>
    <row r="2260" spans="1:2" x14ac:dyDescent="0.3">
      <c r="A2260">
        <v>2265</v>
      </c>
      <c r="B2260">
        <v>10</v>
      </c>
    </row>
    <row r="2261" spans="1:2" x14ac:dyDescent="0.3">
      <c r="A2261">
        <v>2266</v>
      </c>
      <c r="B2261">
        <v>10</v>
      </c>
    </row>
    <row r="2262" spans="1:2" x14ac:dyDescent="0.3">
      <c r="A2262">
        <v>2267</v>
      </c>
      <c r="B2262">
        <v>0</v>
      </c>
    </row>
    <row r="2263" spans="1:2" x14ac:dyDescent="0.3">
      <c r="A2263">
        <v>2268</v>
      </c>
      <c r="B2263">
        <v>10</v>
      </c>
    </row>
    <row r="2264" spans="1:2" x14ac:dyDescent="0.3">
      <c r="A2264">
        <v>2269</v>
      </c>
      <c r="B2264">
        <v>0</v>
      </c>
    </row>
    <row r="2265" spans="1:2" x14ac:dyDescent="0.3">
      <c r="A2265">
        <v>2270</v>
      </c>
      <c r="B2265">
        <v>30</v>
      </c>
    </row>
    <row r="2266" spans="1:2" x14ac:dyDescent="0.3">
      <c r="A2266">
        <v>2271</v>
      </c>
      <c r="B2266">
        <v>30</v>
      </c>
    </row>
    <row r="2267" spans="1:2" x14ac:dyDescent="0.3">
      <c r="A2267">
        <v>2272</v>
      </c>
      <c r="B2267">
        <v>10</v>
      </c>
    </row>
    <row r="2268" spans="1:2" x14ac:dyDescent="0.3">
      <c r="A2268">
        <v>2273</v>
      </c>
      <c r="B2268">
        <v>0</v>
      </c>
    </row>
    <row r="2269" spans="1:2" x14ac:dyDescent="0.3">
      <c r="A2269">
        <v>2274</v>
      </c>
      <c r="B2269">
        <v>0</v>
      </c>
    </row>
    <row r="2270" spans="1:2" x14ac:dyDescent="0.3">
      <c r="A2270">
        <v>2275</v>
      </c>
      <c r="B2270">
        <v>10</v>
      </c>
    </row>
    <row r="2271" spans="1:2" x14ac:dyDescent="0.3">
      <c r="A2271">
        <v>2276</v>
      </c>
      <c r="B2271">
        <v>30</v>
      </c>
    </row>
    <row r="2272" spans="1:2" x14ac:dyDescent="0.3">
      <c r="A2272">
        <v>2277</v>
      </c>
      <c r="B2272">
        <v>10</v>
      </c>
    </row>
    <row r="2273" spans="1:2" x14ac:dyDescent="0.3">
      <c r="A2273">
        <v>2278</v>
      </c>
      <c r="B2273">
        <v>0</v>
      </c>
    </row>
    <row r="2274" spans="1:2" x14ac:dyDescent="0.3">
      <c r="A2274">
        <v>2279</v>
      </c>
      <c r="B2274">
        <v>0</v>
      </c>
    </row>
    <row r="2275" spans="1:2" x14ac:dyDescent="0.3">
      <c r="A2275">
        <v>2280</v>
      </c>
      <c r="B2275">
        <v>10</v>
      </c>
    </row>
    <row r="2276" spans="1:2" x14ac:dyDescent="0.3">
      <c r="A2276">
        <v>2281</v>
      </c>
      <c r="B2276">
        <v>20</v>
      </c>
    </row>
    <row r="2277" spans="1:2" x14ac:dyDescent="0.3">
      <c r="A2277">
        <v>2282</v>
      </c>
      <c r="B2277">
        <v>30</v>
      </c>
    </row>
    <row r="2278" spans="1:2" x14ac:dyDescent="0.3">
      <c r="A2278">
        <v>2283</v>
      </c>
      <c r="B2278">
        <v>0</v>
      </c>
    </row>
    <row r="2279" spans="1:2" x14ac:dyDescent="0.3">
      <c r="A2279">
        <v>2284</v>
      </c>
      <c r="B2279">
        <v>10</v>
      </c>
    </row>
    <row r="2280" spans="1:2" x14ac:dyDescent="0.3">
      <c r="A2280">
        <v>2285</v>
      </c>
      <c r="B2280">
        <v>0</v>
      </c>
    </row>
    <row r="2281" spans="1:2" x14ac:dyDescent="0.3">
      <c r="A2281">
        <v>2286</v>
      </c>
      <c r="B2281">
        <v>30</v>
      </c>
    </row>
    <row r="2282" spans="1:2" x14ac:dyDescent="0.3">
      <c r="A2282">
        <v>2287</v>
      </c>
      <c r="B2282">
        <v>10</v>
      </c>
    </row>
    <row r="2283" spans="1:2" x14ac:dyDescent="0.3">
      <c r="A2283">
        <v>2288</v>
      </c>
      <c r="B2283">
        <v>20</v>
      </c>
    </row>
    <row r="2284" spans="1:2" x14ac:dyDescent="0.3">
      <c r="A2284">
        <v>2289</v>
      </c>
      <c r="B2284">
        <v>0</v>
      </c>
    </row>
    <row r="2285" spans="1:2" x14ac:dyDescent="0.3">
      <c r="A2285">
        <v>2290</v>
      </c>
      <c r="B2285">
        <v>30</v>
      </c>
    </row>
    <row r="2286" spans="1:2" x14ac:dyDescent="0.3">
      <c r="A2286">
        <v>2291</v>
      </c>
      <c r="B2286">
        <v>0</v>
      </c>
    </row>
    <row r="2287" spans="1:2" x14ac:dyDescent="0.3">
      <c r="A2287">
        <v>2292</v>
      </c>
      <c r="B2287">
        <v>0</v>
      </c>
    </row>
    <row r="2288" spans="1:2" x14ac:dyDescent="0.3">
      <c r="A2288">
        <v>2293</v>
      </c>
      <c r="B2288">
        <v>10</v>
      </c>
    </row>
    <row r="2289" spans="1:2" x14ac:dyDescent="0.3">
      <c r="A2289">
        <v>2294</v>
      </c>
      <c r="B2289">
        <v>30</v>
      </c>
    </row>
    <row r="2290" spans="1:2" x14ac:dyDescent="0.3">
      <c r="A2290">
        <v>2295</v>
      </c>
      <c r="B2290">
        <v>10</v>
      </c>
    </row>
    <row r="2291" spans="1:2" x14ac:dyDescent="0.3">
      <c r="A2291">
        <v>2296</v>
      </c>
      <c r="B2291">
        <v>10</v>
      </c>
    </row>
    <row r="2292" spans="1:2" x14ac:dyDescent="0.3">
      <c r="A2292">
        <v>2297</v>
      </c>
      <c r="B2292">
        <v>30</v>
      </c>
    </row>
    <row r="2293" spans="1:2" x14ac:dyDescent="0.3">
      <c r="A2293">
        <v>2298</v>
      </c>
      <c r="B2293">
        <v>0</v>
      </c>
    </row>
    <row r="2294" spans="1:2" x14ac:dyDescent="0.3">
      <c r="A2294">
        <v>2299</v>
      </c>
      <c r="B2294">
        <v>10</v>
      </c>
    </row>
    <row r="2295" spans="1:2" x14ac:dyDescent="0.3">
      <c r="A2295">
        <v>2300</v>
      </c>
      <c r="B2295">
        <v>0</v>
      </c>
    </row>
    <row r="2296" spans="1:2" x14ac:dyDescent="0.3">
      <c r="A2296">
        <v>2301</v>
      </c>
      <c r="B2296">
        <v>30</v>
      </c>
    </row>
    <row r="2297" spans="1:2" x14ac:dyDescent="0.3">
      <c r="A2297">
        <v>2302</v>
      </c>
      <c r="B2297">
        <v>10</v>
      </c>
    </row>
    <row r="2298" spans="1:2" x14ac:dyDescent="0.3">
      <c r="A2298">
        <v>2303</v>
      </c>
      <c r="B2298">
        <v>0</v>
      </c>
    </row>
    <row r="2299" spans="1:2" x14ac:dyDescent="0.3">
      <c r="A2299">
        <v>2304</v>
      </c>
      <c r="B2299">
        <v>30</v>
      </c>
    </row>
    <row r="2300" spans="1:2" x14ac:dyDescent="0.3">
      <c r="A2300">
        <v>2305</v>
      </c>
      <c r="B2300">
        <v>0</v>
      </c>
    </row>
    <row r="2301" spans="1:2" x14ac:dyDescent="0.3">
      <c r="A2301">
        <v>2306</v>
      </c>
      <c r="B2301">
        <v>10</v>
      </c>
    </row>
    <row r="2302" spans="1:2" x14ac:dyDescent="0.3">
      <c r="A2302">
        <v>2307</v>
      </c>
      <c r="B2302">
        <v>20</v>
      </c>
    </row>
    <row r="2303" spans="1:2" x14ac:dyDescent="0.3">
      <c r="A2303">
        <v>2308</v>
      </c>
      <c r="B2303">
        <v>30</v>
      </c>
    </row>
    <row r="2304" spans="1:2" x14ac:dyDescent="0.3">
      <c r="A2304">
        <v>2309</v>
      </c>
      <c r="B2304">
        <v>0</v>
      </c>
    </row>
    <row r="2305" spans="1:2" x14ac:dyDescent="0.3">
      <c r="A2305">
        <v>2310</v>
      </c>
      <c r="B2305">
        <v>0</v>
      </c>
    </row>
    <row r="2306" spans="1:2" x14ac:dyDescent="0.3">
      <c r="A2306">
        <v>2311</v>
      </c>
      <c r="B2306">
        <v>0</v>
      </c>
    </row>
    <row r="2307" spans="1:2" x14ac:dyDescent="0.3">
      <c r="A2307">
        <v>2312</v>
      </c>
      <c r="B2307">
        <v>10</v>
      </c>
    </row>
    <row r="2308" spans="1:2" x14ac:dyDescent="0.3">
      <c r="A2308">
        <v>2313</v>
      </c>
      <c r="B2308">
        <v>10</v>
      </c>
    </row>
    <row r="2309" spans="1:2" x14ac:dyDescent="0.3">
      <c r="A2309">
        <v>2314</v>
      </c>
      <c r="B2309">
        <v>30</v>
      </c>
    </row>
    <row r="2310" spans="1:2" x14ac:dyDescent="0.3">
      <c r="A2310">
        <v>2315</v>
      </c>
      <c r="B2310">
        <v>0</v>
      </c>
    </row>
    <row r="2311" spans="1:2" x14ac:dyDescent="0.3">
      <c r="A2311">
        <v>2316</v>
      </c>
      <c r="B2311">
        <v>0</v>
      </c>
    </row>
    <row r="2312" spans="1:2" x14ac:dyDescent="0.3">
      <c r="A2312">
        <v>2317</v>
      </c>
      <c r="B2312">
        <v>30</v>
      </c>
    </row>
    <row r="2313" spans="1:2" x14ac:dyDescent="0.3">
      <c r="A2313">
        <v>2318</v>
      </c>
      <c r="B2313">
        <v>10</v>
      </c>
    </row>
    <row r="2314" spans="1:2" x14ac:dyDescent="0.3">
      <c r="A2314">
        <v>2319</v>
      </c>
      <c r="B2314">
        <v>0</v>
      </c>
    </row>
    <row r="2315" spans="1:2" x14ac:dyDescent="0.3">
      <c r="A2315">
        <v>2320</v>
      </c>
      <c r="B2315">
        <v>10</v>
      </c>
    </row>
    <row r="2316" spans="1:2" x14ac:dyDescent="0.3">
      <c r="A2316">
        <v>2321</v>
      </c>
      <c r="B2316">
        <v>30</v>
      </c>
    </row>
    <row r="2317" spans="1:2" x14ac:dyDescent="0.3">
      <c r="A2317">
        <v>2322</v>
      </c>
      <c r="B2317">
        <v>10</v>
      </c>
    </row>
    <row r="2318" spans="1:2" x14ac:dyDescent="0.3">
      <c r="A2318">
        <v>2323</v>
      </c>
      <c r="B2318">
        <v>30</v>
      </c>
    </row>
    <row r="2319" spans="1:2" x14ac:dyDescent="0.3">
      <c r="A2319">
        <v>2324</v>
      </c>
      <c r="B2319">
        <v>0</v>
      </c>
    </row>
    <row r="2320" spans="1:2" x14ac:dyDescent="0.3">
      <c r="A2320">
        <v>2325</v>
      </c>
      <c r="B2320">
        <v>0</v>
      </c>
    </row>
    <row r="2321" spans="1:2" x14ac:dyDescent="0.3">
      <c r="A2321">
        <v>2326</v>
      </c>
      <c r="B2321">
        <v>0</v>
      </c>
    </row>
    <row r="2322" spans="1:2" x14ac:dyDescent="0.3">
      <c r="A2322">
        <v>2327</v>
      </c>
      <c r="B2322">
        <v>10</v>
      </c>
    </row>
    <row r="2323" spans="1:2" x14ac:dyDescent="0.3">
      <c r="A2323">
        <v>2328</v>
      </c>
      <c r="B2323">
        <v>10</v>
      </c>
    </row>
    <row r="2324" spans="1:2" x14ac:dyDescent="0.3">
      <c r="A2324">
        <v>2329</v>
      </c>
      <c r="B2324">
        <v>0</v>
      </c>
    </row>
    <row r="2325" spans="1:2" x14ac:dyDescent="0.3">
      <c r="A2325">
        <v>2330</v>
      </c>
      <c r="B2325">
        <v>30</v>
      </c>
    </row>
    <row r="2326" spans="1:2" x14ac:dyDescent="0.3">
      <c r="A2326">
        <v>2331</v>
      </c>
      <c r="B2326">
        <v>20</v>
      </c>
    </row>
    <row r="2327" spans="1:2" x14ac:dyDescent="0.3">
      <c r="A2327">
        <v>2332</v>
      </c>
      <c r="B2327">
        <v>0</v>
      </c>
    </row>
    <row r="2328" spans="1:2" x14ac:dyDescent="0.3">
      <c r="A2328">
        <v>2333</v>
      </c>
      <c r="B2328">
        <v>10</v>
      </c>
    </row>
    <row r="2329" spans="1:2" x14ac:dyDescent="0.3">
      <c r="A2329">
        <v>2334</v>
      </c>
      <c r="B2329">
        <v>10</v>
      </c>
    </row>
    <row r="2330" spans="1:2" x14ac:dyDescent="0.3">
      <c r="A2330">
        <v>2335</v>
      </c>
      <c r="B2330">
        <v>0</v>
      </c>
    </row>
    <row r="2331" spans="1:2" x14ac:dyDescent="0.3">
      <c r="A2331">
        <v>2336</v>
      </c>
      <c r="B2331">
        <v>30</v>
      </c>
    </row>
    <row r="2332" spans="1:2" x14ac:dyDescent="0.3">
      <c r="A2332">
        <v>2337</v>
      </c>
      <c r="B2332">
        <v>20</v>
      </c>
    </row>
    <row r="2333" spans="1:2" x14ac:dyDescent="0.3">
      <c r="A2333">
        <v>2338</v>
      </c>
      <c r="B2333">
        <v>10</v>
      </c>
    </row>
    <row r="2334" spans="1:2" x14ac:dyDescent="0.3">
      <c r="A2334">
        <v>2339</v>
      </c>
      <c r="B2334">
        <v>0</v>
      </c>
    </row>
    <row r="2335" spans="1:2" x14ac:dyDescent="0.3">
      <c r="A2335">
        <v>2340</v>
      </c>
      <c r="B2335">
        <v>0</v>
      </c>
    </row>
    <row r="2336" spans="1:2" x14ac:dyDescent="0.3">
      <c r="A2336">
        <v>2341</v>
      </c>
      <c r="B2336">
        <v>30</v>
      </c>
    </row>
    <row r="2337" spans="1:2" x14ac:dyDescent="0.3">
      <c r="A2337">
        <v>2342</v>
      </c>
      <c r="B2337">
        <v>0</v>
      </c>
    </row>
    <row r="2338" spans="1:2" x14ac:dyDescent="0.3">
      <c r="A2338">
        <v>2343</v>
      </c>
      <c r="B2338">
        <v>10</v>
      </c>
    </row>
    <row r="2339" spans="1:2" x14ac:dyDescent="0.3">
      <c r="A2339">
        <v>2344</v>
      </c>
      <c r="B2339">
        <v>10</v>
      </c>
    </row>
    <row r="2340" spans="1:2" x14ac:dyDescent="0.3">
      <c r="A2340">
        <v>2345</v>
      </c>
      <c r="B2340">
        <v>0</v>
      </c>
    </row>
    <row r="2341" spans="1:2" x14ac:dyDescent="0.3">
      <c r="A2341">
        <v>2346</v>
      </c>
      <c r="B2341">
        <v>0</v>
      </c>
    </row>
    <row r="2342" spans="1:2" x14ac:dyDescent="0.3">
      <c r="A2342">
        <v>2347</v>
      </c>
      <c r="B2342">
        <v>10</v>
      </c>
    </row>
    <row r="2343" spans="1:2" x14ac:dyDescent="0.3">
      <c r="A2343">
        <v>2348</v>
      </c>
      <c r="B2343">
        <v>0</v>
      </c>
    </row>
    <row r="2344" spans="1:2" x14ac:dyDescent="0.3">
      <c r="A2344">
        <v>2349</v>
      </c>
      <c r="B2344">
        <v>10</v>
      </c>
    </row>
    <row r="2345" spans="1:2" x14ac:dyDescent="0.3">
      <c r="A2345">
        <v>2350</v>
      </c>
      <c r="B2345">
        <v>30</v>
      </c>
    </row>
    <row r="2346" spans="1:2" x14ac:dyDescent="0.3">
      <c r="A2346">
        <v>2351</v>
      </c>
      <c r="B2346">
        <v>0</v>
      </c>
    </row>
    <row r="2347" spans="1:2" x14ac:dyDescent="0.3">
      <c r="A2347">
        <v>2352</v>
      </c>
      <c r="B2347">
        <v>30</v>
      </c>
    </row>
    <row r="2348" spans="1:2" x14ac:dyDescent="0.3">
      <c r="A2348">
        <v>2353</v>
      </c>
      <c r="B2348">
        <v>10</v>
      </c>
    </row>
    <row r="2349" spans="1:2" x14ac:dyDescent="0.3">
      <c r="A2349">
        <v>2354</v>
      </c>
      <c r="B2349">
        <v>0</v>
      </c>
    </row>
    <row r="2350" spans="1:2" x14ac:dyDescent="0.3">
      <c r="A2350">
        <v>2355</v>
      </c>
      <c r="B2350">
        <v>10</v>
      </c>
    </row>
    <row r="2351" spans="1:2" x14ac:dyDescent="0.3">
      <c r="A2351">
        <v>2356</v>
      </c>
      <c r="B2351">
        <v>0</v>
      </c>
    </row>
    <row r="2352" spans="1:2" x14ac:dyDescent="0.3">
      <c r="A2352">
        <v>2357</v>
      </c>
      <c r="B2352">
        <v>10</v>
      </c>
    </row>
    <row r="2353" spans="1:2" x14ac:dyDescent="0.3">
      <c r="A2353">
        <v>2358</v>
      </c>
      <c r="B2353">
        <v>0</v>
      </c>
    </row>
    <row r="2354" spans="1:2" x14ac:dyDescent="0.3">
      <c r="A2354">
        <v>2359</v>
      </c>
      <c r="B2354">
        <v>10</v>
      </c>
    </row>
    <row r="2355" spans="1:2" x14ac:dyDescent="0.3">
      <c r="A2355">
        <v>2360</v>
      </c>
      <c r="B2355">
        <v>20</v>
      </c>
    </row>
    <row r="2356" spans="1:2" x14ac:dyDescent="0.3">
      <c r="A2356">
        <v>2361</v>
      </c>
      <c r="B2356">
        <v>30</v>
      </c>
    </row>
    <row r="2357" spans="1:2" x14ac:dyDescent="0.3">
      <c r="A2357">
        <v>2362</v>
      </c>
      <c r="B2357">
        <v>30</v>
      </c>
    </row>
    <row r="2358" spans="1:2" x14ac:dyDescent="0.3">
      <c r="A2358">
        <v>2363</v>
      </c>
      <c r="B2358">
        <v>10</v>
      </c>
    </row>
    <row r="2359" spans="1:2" x14ac:dyDescent="0.3">
      <c r="A2359">
        <v>2364</v>
      </c>
      <c r="B2359">
        <v>0</v>
      </c>
    </row>
    <row r="2360" spans="1:2" x14ac:dyDescent="0.3">
      <c r="A2360">
        <v>2365</v>
      </c>
      <c r="B2360">
        <v>0</v>
      </c>
    </row>
    <row r="2361" spans="1:2" x14ac:dyDescent="0.3">
      <c r="A2361">
        <v>2366</v>
      </c>
      <c r="B2361">
        <v>30</v>
      </c>
    </row>
    <row r="2362" spans="1:2" x14ac:dyDescent="0.3">
      <c r="A2362">
        <v>2367</v>
      </c>
      <c r="B2362">
        <v>0</v>
      </c>
    </row>
    <row r="2363" spans="1:2" x14ac:dyDescent="0.3">
      <c r="A2363">
        <v>2368</v>
      </c>
      <c r="B2363">
        <v>10</v>
      </c>
    </row>
    <row r="2364" spans="1:2" x14ac:dyDescent="0.3">
      <c r="A2364">
        <v>2369</v>
      </c>
      <c r="B2364">
        <v>0</v>
      </c>
    </row>
    <row r="2365" spans="1:2" x14ac:dyDescent="0.3">
      <c r="A2365">
        <v>2370</v>
      </c>
      <c r="B2365">
        <v>0</v>
      </c>
    </row>
    <row r="2366" spans="1:2" x14ac:dyDescent="0.3">
      <c r="A2366">
        <v>2371</v>
      </c>
      <c r="B2366">
        <v>10</v>
      </c>
    </row>
    <row r="2367" spans="1:2" x14ac:dyDescent="0.3">
      <c r="A2367">
        <v>2372</v>
      </c>
      <c r="B2367">
        <v>20</v>
      </c>
    </row>
    <row r="2368" spans="1:2" x14ac:dyDescent="0.3">
      <c r="A2368">
        <v>2373</v>
      </c>
      <c r="B2368">
        <v>30</v>
      </c>
    </row>
    <row r="2369" spans="1:2" x14ac:dyDescent="0.3">
      <c r="A2369">
        <v>2374</v>
      </c>
      <c r="B2369">
        <v>0</v>
      </c>
    </row>
    <row r="2370" spans="1:2" x14ac:dyDescent="0.3">
      <c r="A2370">
        <v>2375</v>
      </c>
      <c r="B2370">
        <v>30</v>
      </c>
    </row>
    <row r="2371" spans="1:2" x14ac:dyDescent="0.3">
      <c r="A2371">
        <v>2376</v>
      </c>
      <c r="B2371">
        <v>10</v>
      </c>
    </row>
    <row r="2372" spans="1:2" x14ac:dyDescent="0.3">
      <c r="A2372">
        <v>2377</v>
      </c>
      <c r="B2372">
        <v>0</v>
      </c>
    </row>
    <row r="2373" spans="1:2" x14ac:dyDescent="0.3">
      <c r="A2373">
        <v>2378</v>
      </c>
      <c r="B2373">
        <v>0</v>
      </c>
    </row>
    <row r="2374" spans="1:2" x14ac:dyDescent="0.3">
      <c r="A2374">
        <v>2379</v>
      </c>
      <c r="B2374">
        <v>10</v>
      </c>
    </row>
    <row r="2375" spans="1:2" x14ac:dyDescent="0.3">
      <c r="A2375">
        <v>2380</v>
      </c>
      <c r="B2375">
        <v>30</v>
      </c>
    </row>
    <row r="2376" spans="1:2" x14ac:dyDescent="0.3">
      <c r="A2376">
        <v>2381</v>
      </c>
      <c r="B2376">
        <v>10</v>
      </c>
    </row>
    <row r="2377" spans="1:2" x14ac:dyDescent="0.3">
      <c r="A2377">
        <v>2382</v>
      </c>
      <c r="B2377">
        <v>0</v>
      </c>
    </row>
    <row r="2378" spans="1:2" x14ac:dyDescent="0.3">
      <c r="A2378">
        <v>2383</v>
      </c>
      <c r="B2378">
        <v>30</v>
      </c>
    </row>
    <row r="2379" spans="1:2" x14ac:dyDescent="0.3">
      <c r="A2379">
        <v>2384</v>
      </c>
      <c r="B2379">
        <v>10</v>
      </c>
    </row>
    <row r="2380" spans="1:2" x14ac:dyDescent="0.3">
      <c r="A2380">
        <v>2385</v>
      </c>
      <c r="B2380">
        <v>10</v>
      </c>
    </row>
    <row r="2381" spans="1:2" x14ac:dyDescent="0.3">
      <c r="A2381">
        <v>2386</v>
      </c>
      <c r="B2381">
        <v>0</v>
      </c>
    </row>
    <row r="2382" spans="1:2" x14ac:dyDescent="0.3">
      <c r="A2382">
        <v>2387</v>
      </c>
      <c r="B2382">
        <v>10</v>
      </c>
    </row>
    <row r="2383" spans="1:2" x14ac:dyDescent="0.3">
      <c r="A2383">
        <v>2388</v>
      </c>
      <c r="B2383">
        <v>0</v>
      </c>
    </row>
    <row r="2384" spans="1:2" x14ac:dyDescent="0.3">
      <c r="A2384">
        <v>2389</v>
      </c>
      <c r="B2384">
        <v>0</v>
      </c>
    </row>
    <row r="2385" spans="1:2" x14ac:dyDescent="0.3">
      <c r="A2385">
        <v>2390</v>
      </c>
      <c r="B2385">
        <v>10</v>
      </c>
    </row>
    <row r="2386" spans="1:2" x14ac:dyDescent="0.3">
      <c r="A2386">
        <v>2391</v>
      </c>
      <c r="B2386">
        <v>0</v>
      </c>
    </row>
    <row r="2387" spans="1:2" x14ac:dyDescent="0.3">
      <c r="A2387">
        <v>2392</v>
      </c>
      <c r="B2387">
        <v>0</v>
      </c>
    </row>
    <row r="2388" spans="1:2" x14ac:dyDescent="0.3">
      <c r="A2388">
        <v>2393</v>
      </c>
      <c r="B2388">
        <v>30</v>
      </c>
    </row>
    <row r="2389" spans="1:2" x14ac:dyDescent="0.3">
      <c r="A2389">
        <v>2394</v>
      </c>
      <c r="B2389">
        <v>10</v>
      </c>
    </row>
    <row r="2390" spans="1:2" x14ac:dyDescent="0.3">
      <c r="A2390">
        <v>2395</v>
      </c>
      <c r="B2390">
        <v>10</v>
      </c>
    </row>
    <row r="2391" spans="1:2" x14ac:dyDescent="0.3">
      <c r="A2391">
        <v>2396</v>
      </c>
      <c r="B2391">
        <v>0</v>
      </c>
    </row>
    <row r="2392" spans="1:2" x14ac:dyDescent="0.3">
      <c r="A2392">
        <v>2397</v>
      </c>
      <c r="B2392">
        <v>0</v>
      </c>
    </row>
    <row r="2393" spans="1:2" x14ac:dyDescent="0.3">
      <c r="A2393">
        <v>2398</v>
      </c>
      <c r="B2393">
        <v>10</v>
      </c>
    </row>
    <row r="2394" spans="1:2" x14ac:dyDescent="0.3">
      <c r="A2394">
        <v>2399</v>
      </c>
      <c r="B2394">
        <v>0</v>
      </c>
    </row>
    <row r="2395" spans="1:2" x14ac:dyDescent="0.3">
      <c r="A2395">
        <v>2400</v>
      </c>
      <c r="B2395">
        <v>30</v>
      </c>
    </row>
    <row r="2396" spans="1:2" x14ac:dyDescent="0.3">
      <c r="A2396">
        <v>2401</v>
      </c>
      <c r="B2396">
        <v>0</v>
      </c>
    </row>
    <row r="2397" spans="1:2" x14ac:dyDescent="0.3">
      <c r="A2397">
        <v>2402</v>
      </c>
      <c r="B2397">
        <v>0</v>
      </c>
    </row>
    <row r="2398" spans="1:2" x14ac:dyDescent="0.3">
      <c r="A2398">
        <v>2403</v>
      </c>
      <c r="B2398">
        <v>10</v>
      </c>
    </row>
    <row r="2399" spans="1:2" x14ac:dyDescent="0.3">
      <c r="A2399">
        <v>2404</v>
      </c>
      <c r="B2399">
        <v>30</v>
      </c>
    </row>
    <row r="2400" spans="1:2" x14ac:dyDescent="0.3">
      <c r="A2400">
        <v>2405</v>
      </c>
      <c r="B2400">
        <v>10</v>
      </c>
    </row>
    <row r="2401" spans="1:2" x14ac:dyDescent="0.3">
      <c r="A2401">
        <v>2406</v>
      </c>
      <c r="B2401">
        <v>0</v>
      </c>
    </row>
    <row r="2402" spans="1:2" x14ac:dyDescent="0.3">
      <c r="A2402">
        <v>2407</v>
      </c>
      <c r="B2402">
        <v>0</v>
      </c>
    </row>
    <row r="2403" spans="1:2" x14ac:dyDescent="0.3">
      <c r="A2403">
        <v>2408</v>
      </c>
      <c r="B2403">
        <v>10</v>
      </c>
    </row>
    <row r="2404" spans="1:2" x14ac:dyDescent="0.3">
      <c r="A2404">
        <v>2409</v>
      </c>
      <c r="B2404">
        <v>30</v>
      </c>
    </row>
    <row r="2405" spans="1:2" x14ac:dyDescent="0.3">
      <c r="A2405">
        <v>2410</v>
      </c>
      <c r="B2405">
        <v>0</v>
      </c>
    </row>
    <row r="2406" spans="1:2" x14ac:dyDescent="0.3">
      <c r="A2406">
        <v>2411</v>
      </c>
      <c r="B2406">
        <v>20</v>
      </c>
    </row>
    <row r="2407" spans="1:2" x14ac:dyDescent="0.3">
      <c r="A2407">
        <v>2412</v>
      </c>
      <c r="B2407">
        <v>10</v>
      </c>
    </row>
    <row r="2408" spans="1:2" x14ac:dyDescent="0.3">
      <c r="A2408">
        <v>2413</v>
      </c>
      <c r="B2408">
        <v>30</v>
      </c>
    </row>
    <row r="2409" spans="1:2" x14ac:dyDescent="0.3">
      <c r="A2409">
        <v>2414</v>
      </c>
      <c r="B2409">
        <v>10</v>
      </c>
    </row>
    <row r="2410" spans="1:2" x14ac:dyDescent="0.3">
      <c r="A2410">
        <v>2415</v>
      </c>
      <c r="B2410">
        <v>0</v>
      </c>
    </row>
    <row r="2411" spans="1:2" x14ac:dyDescent="0.3">
      <c r="A2411">
        <v>2416</v>
      </c>
      <c r="B2411">
        <v>10</v>
      </c>
    </row>
    <row r="2412" spans="1:2" x14ac:dyDescent="0.3">
      <c r="A2412">
        <v>2417</v>
      </c>
      <c r="B2412">
        <v>0</v>
      </c>
    </row>
    <row r="2413" spans="1:2" x14ac:dyDescent="0.3">
      <c r="A2413">
        <v>2418</v>
      </c>
      <c r="B2413">
        <v>0</v>
      </c>
    </row>
    <row r="2414" spans="1:2" x14ac:dyDescent="0.3">
      <c r="A2414">
        <v>2419</v>
      </c>
      <c r="B2414">
        <v>10</v>
      </c>
    </row>
    <row r="2415" spans="1:2" x14ac:dyDescent="0.3">
      <c r="A2415">
        <v>2420</v>
      </c>
      <c r="B2415">
        <v>30</v>
      </c>
    </row>
    <row r="2416" spans="1:2" x14ac:dyDescent="0.3">
      <c r="A2416">
        <v>2421</v>
      </c>
      <c r="B2416">
        <v>0</v>
      </c>
    </row>
    <row r="2417" spans="1:2" x14ac:dyDescent="0.3">
      <c r="A2417">
        <v>2422</v>
      </c>
      <c r="B2417">
        <v>10</v>
      </c>
    </row>
    <row r="2418" spans="1:2" x14ac:dyDescent="0.3">
      <c r="A2418">
        <v>2423</v>
      </c>
      <c r="B2418">
        <v>30</v>
      </c>
    </row>
    <row r="2419" spans="1:2" x14ac:dyDescent="0.3">
      <c r="A2419">
        <v>2424</v>
      </c>
      <c r="B2419">
        <v>0</v>
      </c>
    </row>
    <row r="2420" spans="1:2" x14ac:dyDescent="0.3">
      <c r="A2420">
        <v>2425</v>
      </c>
      <c r="B2420">
        <v>30</v>
      </c>
    </row>
    <row r="2421" spans="1:2" x14ac:dyDescent="0.3">
      <c r="A2421">
        <v>2426</v>
      </c>
      <c r="B2421">
        <v>10</v>
      </c>
    </row>
    <row r="2422" spans="1:2" x14ac:dyDescent="0.3">
      <c r="A2422">
        <v>2427</v>
      </c>
      <c r="B2422">
        <v>0</v>
      </c>
    </row>
    <row r="2423" spans="1:2" x14ac:dyDescent="0.3">
      <c r="A2423">
        <v>2428</v>
      </c>
      <c r="B2423">
        <v>30</v>
      </c>
    </row>
    <row r="2424" spans="1:2" x14ac:dyDescent="0.3">
      <c r="A2424">
        <v>2429</v>
      </c>
      <c r="B2424">
        <v>10</v>
      </c>
    </row>
    <row r="2425" spans="1:2" x14ac:dyDescent="0.3">
      <c r="A2425">
        <v>2430</v>
      </c>
      <c r="B2425">
        <v>0</v>
      </c>
    </row>
    <row r="2426" spans="1:2" x14ac:dyDescent="0.3">
      <c r="A2426">
        <v>2431</v>
      </c>
      <c r="B2426">
        <v>10</v>
      </c>
    </row>
    <row r="2427" spans="1:2" x14ac:dyDescent="0.3">
      <c r="A2427">
        <v>2432</v>
      </c>
      <c r="B2427">
        <v>0</v>
      </c>
    </row>
    <row r="2428" spans="1:2" x14ac:dyDescent="0.3">
      <c r="A2428">
        <v>2433</v>
      </c>
      <c r="B2428">
        <v>30</v>
      </c>
    </row>
    <row r="2429" spans="1:2" x14ac:dyDescent="0.3">
      <c r="A2429">
        <v>2434</v>
      </c>
      <c r="B2429">
        <v>10</v>
      </c>
    </row>
    <row r="2430" spans="1:2" x14ac:dyDescent="0.3">
      <c r="A2430">
        <v>2435</v>
      </c>
      <c r="B2430">
        <v>0</v>
      </c>
    </row>
    <row r="2431" spans="1:2" x14ac:dyDescent="0.3">
      <c r="A2431">
        <v>2436</v>
      </c>
      <c r="B2431">
        <v>0</v>
      </c>
    </row>
    <row r="2432" spans="1:2" x14ac:dyDescent="0.3">
      <c r="A2432">
        <v>2437</v>
      </c>
      <c r="B2432">
        <v>30</v>
      </c>
    </row>
    <row r="2433" spans="1:2" x14ac:dyDescent="0.3">
      <c r="A2433">
        <v>2438</v>
      </c>
      <c r="B2433">
        <v>10</v>
      </c>
    </row>
    <row r="2434" spans="1:2" x14ac:dyDescent="0.3">
      <c r="A2434">
        <v>2439</v>
      </c>
      <c r="B2434">
        <v>30</v>
      </c>
    </row>
    <row r="2435" spans="1:2" x14ac:dyDescent="0.3">
      <c r="A2435">
        <v>2440</v>
      </c>
      <c r="B2435">
        <v>10</v>
      </c>
    </row>
    <row r="2436" spans="1:2" x14ac:dyDescent="0.3">
      <c r="A2436">
        <v>2441</v>
      </c>
      <c r="B2436">
        <v>0</v>
      </c>
    </row>
    <row r="2437" spans="1:2" x14ac:dyDescent="0.3">
      <c r="A2437">
        <v>2442</v>
      </c>
      <c r="B2437">
        <v>0</v>
      </c>
    </row>
    <row r="2438" spans="1:2" x14ac:dyDescent="0.3">
      <c r="A2438">
        <v>2443</v>
      </c>
      <c r="B2438">
        <v>0</v>
      </c>
    </row>
    <row r="2439" spans="1:2" x14ac:dyDescent="0.3">
      <c r="A2439">
        <v>2444</v>
      </c>
      <c r="B2439">
        <v>30</v>
      </c>
    </row>
    <row r="2440" spans="1:2" x14ac:dyDescent="0.3">
      <c r="A2440">
        <v>2445</v>
      </c>
      <c r="B2440">
        <v>0</v>
      </c>
    </row>
    <row r="2441" spans="1:2" x14ac:dyDescent="0.3">
      <c r="A2441">
        <v>2446</v>
      </c>
      <c r="B2441">
        <v>30</v>
      </c>
    </row>
    <row r="2442" spans="1:2" x14ac:dyDescent="0.3">
      <c r="A2442">
        <v>2447</v>
      </c>
      <c r="B2442">
        <v>10</v>
      </c>
    </row>
    <row r="2443" spans="1:2" x14ac:dyDescent="0.3">
      <c r="A2443">
        <v>2448</v>
      </c>
      <c r="B2443">
        <v>30</v>
      </c>
    </row>
    <row r="2444" spans="1:2" x14ac:dyDescent="0.3">
      <c r="A2444">
        <v>2449</v>
      </c>
      <c r="B2444">
        <v>0</v>
      </c>
    </row>
    <row r="2445" spans="1:2" x14ac:dyDescent="0.3">
      <c r="A2445">
        <v>2450</v>
      </c>
      <c r="B2445">
        <v>10</v>
      </c>
    </row>
    <row r="2446" spans="1:2" x14ac:dyDescent="0.3">
      <c r="A2446">
        <v>2451</v>
      </c>
      <c r="B2446">
        <v>10</v>
      </c>
    </row>
    <row r="2447" spans="1:2" x14ac:dyDescent="0.3">
      <c r="A2447">
        <v>2452</v>
      </c>
      <c r="B2447">
        <v>0</v>
      </c>
    </row>
    <row r="2448" spans="1:2" x14ac:dyDescent="0.3">
      <c r="A2448">
        <v>2453</v>
      </c>
      <c r="B2448">
        <v>30</v>
      </c>
    </row>
    <row r="2449" spans="1:2" x14ac:dyDescent="0.3">
      <c r="A2449">
        <v>2454</v>
      </c>
      <c r="B2449">
        <v>0</v>
      </c>
    </row>
    <row r="2450" spans="1:2" x14ac:dyDescent="0.3">
      <c r="A2450">
        <v>2455</v>
      </c>
      <c r="B2450">
        <v>10</v>
      </c>
    </row>
    <row r="2451" spans="1:2" x14ac:dyDescent="0.3">
      <c r="A2451">
        <v>2456</v>
      </c>
      <c r="B2451">
        <v>30</v>
      </c>
    </row>
    <row r="2452" spans="1:2" x14ac:dyDescent="0.3">
      <c r="A2452">
        <v>2457</v>
      </c>
      <c r="B2452">
        <v>0</v>
      </c>
    </row>
    <row r="2453" spans="1:2" x14ac:dyDescent="0.3">
      <c r="A2453">
        <v>2458</v>
      </c>
      <c r="B2453">
        <v>10</v>
      </c>
    </row>
    <row r="2454" spans="1:2" x14ac:dyDescent="0.3">
      <c r="A2454">
        <v>2459</v>
      </c>
      <c r="B2454">
        <v>0</v>
      </c>
    </row>
    <row r="2455" spans="1:2" x14ac:dyDescent="0.3">
      <c r="A2455">
        <v>2460</v>
      </c>
      <c r="B2455">
        <v>0</v>
      </c>
    </row>
    <row r="2456" spans="1:2" x14ac:dyDescent="0.3">
      <c r="A2456">
        <v>2461</v>
      </c>
      <c r="B2456">
        <v>30</v>
      </c>
    </row>
    <row r="2457" spans="1:2" x14ac:dyDescent="0.3">
      <c r="A2457">
        <v>2462</v>
      </c>
      <c r="B2457">
        <v>10</v>
      </c>
    </row>
    <row r="2458" spans="1:2" x14ac:dyDescent="0.3">
      <c r="A2458">
        <v>2463</v>
      </c>
      <c r="B2458">
        <v>10</v>
      </c>
    </row>
    <row r="2459" spans="1:2" x14ac:dyDescent="0.3">
      <c r="A2459">
        <v>2464</v>
      </c>
      <c r="B2459">
        <v>30</v>
      </c>
    </row>
    <row r="2460" spans="1:2" x14ac:dyDescent="0.3">
      <c r="A2460">
        <v>2465</v>
      </c>
      <c r="B2460">
        <v>0</v>
      </c>
    </row>
    <row r="2461" spans="1:2" x14ac:dyDescent="0.3">
      <c r="A2461">
        <v>2466</v>
      </c>
      <c r="B2461">
        <v>0</v>
      </c>
    </row>
    <row r="2462" spans="1:2" x14ac:dyDescent="0.3">
      <c r="A2462">
        <v>2467</v>
      </c>
      <c r="B2462">
        <v>10</v>
      </c>
    </row>
    <row r="2463" spans="1:2" x14ac:dyDescent="0.3">
      <c r="A2463">
        <v>2468</v>
      </c>
      <c r="B2463">
        <v>0</v>
      </c>
    </row>
    <row r="2464" spans="1:2" x14ac:dyDescent="0.3">
      <c r="A2464">
        <v>2469</v>
      </c>
      <c r="B2464">
        <v>0</v>
      </c>
    </row>
    <row r="2465" spans="1:2" x14ac:dyDescent="0.3">
      <c r="A2465">
        <v>2470</v>
      </c>
      <c r="B2465">
        <v>10</v>
      </c>
    </row>
    <row r="2466" spans="1:2" x14ac:dyDescent="0.3">
      <c r="A2466">
        <v>2471</v>
      </c>
      <c r="B2466">
        <v>0</v>
      </c>
    </row>
    <row r="2467" spans="1:2" x14ac:dyDescent="0.3">
      <c r="A2467">
        <v>2472</v>
      </c>
      <c r="B2467">
        <v>30</v>
      </c>
    </row>
    <row r="2468" spans="1:2" x14ac:dyDescent="0.3">
      <c r="A2468">
        <v>2473</v>
      </c>
      <c r="B2468">
        <v>10</v>
      </c>
    </row>
    <row r="2469" spans="1:2" x14ac:dyDescent="0.3">
      <c r="A2469">
        <v>2474</v>
      </c>
      <c r="B2469">
        <v>30</v>
      </c>
    </row>
    <row r="2470" spans="1:2" x14ac:dyDescent="0.3">
      <c r="A2470">
        <v>2475</v>
      </c>
      <c r="B2470">
        <v>0</v>
      </c>
    </row>
    <row r="2471" spans="1:2" x14ac:dyDescent="0.3">
      <c r="A2471">
        <v>2476</v>
      </c>
      <c r="B2471">
        <v>10</v>
      </c>
    </row>
    <row r="2472" spans="1:2" x14ac:dyDescent="0.3">
      <c r="A2472">
        <v>2477</v>
      </c>
      <c r="B2472">
        <v>0</v>
      </c>
    </row>
    <row r="2473" spans="1:2" x14ac:dyDescent="0.3">
      <c r="A2473">
        <v>2478</v>
      </c>
      <c r="B2473">
        <v>30</v>
      </c>
    </row>
    <row r="2474" spans="1:2" x14ac:dyDescent="0.3">
      <c r="A2474">
        <v>2479</v>
      </c>
      <c r="B2474">
        <v>20</v>
      </c>
    </row>
    <row r="2475" spans="1:2" x14ac:dyDescent="0.3">
      <c r="A2475">
        <v>2480</v>
      </c>
      <c r="B2475">
        <v>10</v>
      </c>
    </row>
    <row r="2476" spans="1:2" x14ac:dyDescent="0.3">
      <c r="A2476">
        <v>2481</v>
      </c>
      <c r="B2476">
        <v>0</v>
      </c>
    </row>
    <row r="2477" spans="1:2" x14ac:dyDescent="0.3">
      <c r="A2477">
        <v>2482</v>
      </c>
      <c r="B2477">
        <v>30</v>
      </c>
    </row>
    <row r="2478" spans="1:2" x14ac:dyDescent="0.3">
      <c r="A2478">
        <v>2483</v>
      </c>
      <c r="B2478">
        <v>30</v>
      </c>
    </row>
    <row r="2479" spans="1:2" x14ac:dyDescent="0.3">
      <c r="A2479">
        <v>2484</v>
      </c>
      <c r="B2479">
        <v>0</v>
      </c>
    </row>
    <row r="2480" spans="1:2" x14ac:dyDescent="0.3">
      <c r="A2480">
        <v>2485</v>
      </c>
      <c r="B2480">
        <v>10</v>
      </c>
    </row>
    <row r="2481" spans="1:2" x14ac:dyDescent="0.3">
      <c r="A2481">
        <v>2486</v>
      </c>
      <c r="B2481">
        <v>10</v>
      </c>
    </row>
    <row r="2482" spans="1:2" x14ac:dyDescent="0.3">
      <c r="A2482">
        <v>2487</v>
      </c>
      <c r="B2482">
        <v>0</v>
      </c>
    </row>
    <row r="2483" spans="1:2" x14ac:dyDescent="0.3">
      <c r="A2483">
        <v>2488</v>
      </c>
      <c r="B2483">
        <v>0</v>
      </c>
    </row>
    <row r="2484" spans="1:2" x14ac:dyDescent="0.3">
      <c r="A2484">
        <v>2489</v>
      </c>
      <c r="B2484">
        <v>30</v>
      </c>
    </row>
    <row r="2485" spans="1:2" x14ac:dyDescent="0.3">
      <c r="A2485">
        <v>2490</v>
      </c>
      <c r="B2485">
        <v>10</v>
      </c>
    </row>
    <row r="2486" spans="1:2" x14ac:dyDescent="0.3">
      <c r="A2486">
        <v>2491</v>
      </c>
      <c r="B2486">
        <v>0</v>
      </c>
    </row>
    <row r="2487" spans="1:2" x14ac:dyDescent="0.3">
      <c r="A2487">
        <v>2492</v>
      </c>
      <c r="B2487">
        <v>10</v>
      </c>
    </row>
    <row r="2488" spans="1:2" x14ac:dyDescent="0.3">
      <c r="A2488">
        <v>2493</v>
      </c>
      <c r="B2488">
        <v>30</v>
      </c>
    </row>
    <row r="2489" spans="1:2" x14ac:dyDescent="0.3">
      <c r="A2489">
        <v>2494</v>
      </c>
      <c r="B2489">
        <v>0</v>
      </c>
    </row>
    <row r="2490" spans="1:2" x14ac:dyDescent="0.3">
      <c r="A2490">
        <v>2495</v>
      </c>
      <c r="B2490">
        <v>0</v>
      </c>
    </row>
    <row r="2491" spans="1:2" x14ac:dyDescent="0.3">
      <c r="A2491">
        <v>2496</v>
      </c>
      <c r="B2491">
        <v>0</v>
      </c>
    </row>
    <row r="2492" spans="1:2" x14ac:dyDescent="0.3">
      <c r="A2492">
        <v>2497</v>
      </c>
      <c r="B2492">
        <v>10</v>
      </c>
    </row>
    <row r="2493" spans="1:2" x14ac:dyDescent="0.3">
      <c r="A2493">
        <v>2498</v>
      </c>
      <c r="B2493">
        <v>30</v>
      </c>
    </row>
    <row r="2494" spans="1:2" x14ac:dyDescent="0.3">
      <c r="A2494">
        <v>2499</v>
      </c>
      <c r="B2494">
        <v>0</v>
      </c>
    </row>
    <row r="2495" spans="1:2" x14ac:dyDescent="0.3">
      <c r="A2495">
        <v>2500</v>
      </c>
      <c r="B2495">
        <v>30</v>
      </c>
    </row>
    <row r="2496" spans="1:2" x14ac:dyDescent="0.3">
      <c r="A2496">
        <v>2501</v>
      </c>
      <c r="B2496">
        <v>10</v>
      </c>
    </row>
    <row r="2497" spans="1:2" x14ac:dyDescent="0.3">
      <c r="A2497">
        <v>2502</v>
      </c>
      <c r="B2497">
        <v>10</v>
      </c>
    </row>
    <row r="2498" spans="1:2" x14ac:dyDescent="0.3">
      <c r="A2498">
        <v>2503</v>
      </c>
      <c r="B2498">
        <v>0</v>
      </c>
    </row>
    <row r="2499" spans="1:2" x14ac:dyDescent="0.3">
      <c r="A2499">
        <v>2504</v>
      </c>
      <c r="B2499">
        <v>0</v>
      </c>
    </row>
    <row r="2500" spans="1:2" x14ac:dyDescent="0.3">
      <c r="A2500">
        <v>2505</v>
      </c>
      <c r="B2500">
        <v>10</v>
      </c>
    </row>
    <row r="2501" spans="1:2" x14ac:dyDescent="0.3">
      <c r="A2501">
        <v>2506</v>
      </c>
      <c r="B2501">
        <v>0</v>
      </c>
    </row>
    <row r="2502" spans="1:2" x14ac:dyDescent="0.3">
      <c r="A2502">
        <v>2507</v>
      </c>
      <c r="B2502">
        <v>0</v>
      </c>
    </row>
    <row r="2503" spans="1:2" x14ac:dyDescent="0.3">
      <c r="A2503">
        <v>2508</v>
      </c>
      <c r="B2503">
        <v>0</v>
      </c>
    </row>
    <row r="2504" spans="1:2" x14ac:dyDescent="0.3">
      <c r="A2504">
        <v>2509</v>
      </c>
      <c r="B2504">
        <v>10</v>
      </c>
    </row>
    <row r="2505" spans="1:2" x14ac:dyDescent="0.3">
      <c r="A2505">
        <v>2510</v>
      </c>
      <c r="B2505">
        <v>30</v>
      </c>
    </row>
    <row r="2506" spans="1:2" x14ac:dyDescent="0.3">
      <c r="A2506">
        <v>2511</v>
      </c>
      <c r="B2506">
        <v>0</v>
      </c>
    </row>
    <row r="2507" spans="1:2" x14ac:dyDescent="0.3">
      <c r="A2507">
        <v>2512</v>
      </c>
      <c r="B2507">
        <v>0</v>
      </c>
    </row>
    <row r="2508" spans="1:2" x14ac:dyDescent="0.3">
      <c r="A2508">
        <v>2513</v>
      </c>
      <c r="B2508">
        <v>30</v>
      </c>
    </row>
    <row r="2509" spans="1:2" x14ac:dyDescent="0.3">
      <c r="A2509">
        <v>2514</v>
      </c>
      <c r="B2509">
        <v>10</v>
      </c>
    </row>
    <row r="2510" spans="1:2" x14ac:dyDescent="0.3">
      <c r="A2510">
        <v>2515</v>
      </c>
      <c r="B2510">
        <v>30</v>
      </c>
    </row>
    <row r="2511" spans="1:2" x14ac:dyDescent="0.3">
      <c r="A2511">
        <v>2516</v>
      </c>
      <c r="B2511">
        <v>0</v>
      </c>
    </row>
    <row r="2512" spans="1:2" x14ac:dyDescent="0.3">
      <c r="A2512">
        <v>2517</v>
      </c>
      <c r="B2512">
        <v>10</v>
      </c>
    </row>
    <row r="2513" spans="1:2" x14ac:dyDescent="0.3">
      <c r="A2513">
        <v>2518</v>
      </c>
      <c r="B2513">
        <v>0</v>
      </c>
    </row>
    <row r="2514" spans="1:2" x14ac:dyDescent="0.3">
      <c r="A2514">
        <v>2519</v>
      </c>
      <c r="B2514">
        <v>30</v>
      </c>
    </row>
    <row r="2515" spans="1:2" x14ac:dyDescent="0.3">
      <c r="A2515">
        <v>2520</v>
      </c>
      <c r="B2515">
        <v>20</v>
      </c>
    </row>
    <row r="2516" spans="1:2" x14ac:dyDescent="0.3">
      <c r="A2516">
        <v>2521</v>
      </c>
      <c r="B2516">
        <v>10</v>
      </c>
    </row>
    <row r="2517" spans="1:2" x14ac:dyDescent="0.3">
      <c r="A2517">
        <v>2522</v>
      </c>
      <c r="B2517">
        <v>0</v>
      </c>
    </row>
    <row r="2518" spans="1:2" x14ac:dyDescent="0.3">
      <c r="A2518">
        <v>2523</v>
      </c>
      <c r="B2518">
        <v>20</v>
      </c>
    </row>
    <row r="2519" spans="1:2" x14ac:dyDescent="0.3">
      <c r="A2519">
        <v>2524</v>
      </c>
      <c r="B2519">
        <v>0</v>
      </c>
    </row>
    <row r="2520" spans="1:2" x14ac:dyDescent="0.3">
      <c r="A2520">
        <v>2525</v>
      </c>
      <c r="B2520">
        <v>10</v>
      </c>
    </row>
    <row r="2521" spans="1:2" x14ac:dyDescent="0.3">
      <c r="A2521">
        <v>2526</v>
      </c>
      <c r="B2521">
        <v>30</v>
      </c>
    </row>
    <row r="2522" spans="1:2" x14ac:dyDescent="0.3">
      <c r="A2522">
        <v>2527</v>
      </c>
      <c r="B2522">
        <v>10</v>
      </c>
    </row>
    <row r="2523" spans="1:2" x14ac:dyDescent="0.3">
      <c r="A2523">
        <v>2528</v>
      </c>
      <c r="B2523">
        <v>20</v>
      </c>
    </row>
    <row r="2524" spans="1:2" x14ac:dyDescent="0.3">
      <c r="A2524">
        <v>2529</v>
      </c>
      <c r="B2524">
        <v>0</v>
      </c>
    </row>
    <row r="2525" spans="1:2" x14ac:dyDescent="0.3">
      <c r="A2525">
        <v>2530</v>
      </c>
      <c r="B2525">
        <v>0</v>
      </c>
    </row>
    <row r="2526" spans="1:2" x14ac:dyDescent="0.3">
      <c r="A2526">
        <v>2531</v>
      </c>
      <c r="B2526">
        <v>10</v>
      </c>
    </row>
    <row r="2527" spans="1:2" x14ac:dyDescent="0.3">
      <c r="A2527">
        <v>2532</v>
      </c>
      <c r="B2527">
        <v>0</v>
      </c>
    </row>
    <row r="2528" spans="1:2" x14ac:dyDescent="0.3">
      <c r="A2528">
        <v>2533</v>
      </c>
      <c r="B2528">
        <v>10</v>
      </c>
    </row>
    <row r="2529" spans="1:2" x14ac:dyDescent="0.3">
      <c r="A2529">
        <v>2534</v>
      </c>
      <c r="B2529">
        <v>10</v>
      </c>
    </row>
    <row r="2530" spans="1:2" x14ac:dyDescent="0.3">
      <c r="A2530">
        <v>2535</v>
      </c>
      <c r="B2530">
        <v>30</v>
      </c>
    </row>
    <row r="2531" spans="1:2" x14ac:dyDescent="0.3">
      <c r="A2531">
        <v>2536</v>
      </c>
      <c r="B2531">
        <v>10</v>
      </c>
    </row>
    <row r="2532" spans="1:2" x14ac:dyDescent="0.3">
      <c r="A2532">
        <v>2537</v>
      </c>
      <c r="B2532">
        <v>0</v>
      </c>
    </row>
    <row r="2533" spans="1:2" x14ac:dyDescent="0.3">
      <c r="A2533">
        <v>2538</v>
      </c>
      <c r="B2533">
        <v>30</v>
      </c>
    </row>
    <row r="2534" spans="1:2" x14ac:dyDescent="0.3">
      <c r="A2534">
        <v>2539</v>
      </c>
      <c r="B2534">
        <v>0</v>
      </c>
    </row>
    <row r="2535" spans="1:2" x14ac:dyDescent="0.3">
      <c r="A2535">
        <v>2540</v>
      </c>
      <c r="B2535">
        <v>10</v>
      </c>
    </row>
    <row r="2536" spans="1:2" x14ac:dyDescent="0.3">
      <c r="A2536">
        <v>2541</v>
      </c>
      <c r="B2536">
        <v>0</v>
      </c>
    </row>
    <row r="2537" spans="1:2" x14ac:dyDescent="0.3">
      <c r="A2537">
        <v>2542</v>
      </c>
      <c r="B2537">
        <v>10</v>
      </c>
    </row>
    <row r="2538" spans="1:2" x14ac:dyDescent="0.3">
      <c r="A2538">
        <v>2543</v>
      </c>
      <c r="B2538">
        <v>20</v>
      </c>
    </row>
    <row r="2539" spans="1:2" x14ac:dyDescent="0.3">
      <c r="A2539">
        <v>2544</v>
      </c>
      <c r="B2539">
        <v>30</v>
      </c>
    </row>
    <row r="2540" spans="1:2" x14ac:dyDescent="0.3">
      <c r="A2540">
        <v>2545</v>
      </c>
      <c r="B2540">
        <v>10</v>
      </c>
    </row>
    <row r="2541" spans="1:2" x14ac:dyDescent="0.3">
      <c r="A2541">
        <v>2546</v>
      </c>
      <c r="B2541">
        <v>0</v>
      </c>
    </row>
    <row r="2542" spans="1:2" x14ac:dyDescent="0.3">
      <c r="A2542">
        <v>2547</v>
      </c>
      <c r="B2542">
        <v>0</v>
      </c>
    </row>
    <row r="2543" spans="1:2" x14ac:dyDescent="0.3">
      <c r="A2543">
        <v>2548</v>
      </c>
      <c r="B2543">
        <v>30</v>
      </c>
    </row>
    <row r="2544" spans="1:2" x14ac:dyDescent="0.3">
      <c r="A2544">
        <v>2549</v>
      </c>
      <c r="B2544">
        <v>10</v>
      </c>
    </row>
    <row r="2545" spans="1:2" x14ac:dyDescent="0.3">
      <c r="A2545">
        <v>2550</v>
      </c>
      <c r="B2545">
        <v>10</v>
      </c>
    </row>
    <row r="2546" spans="1:2" x14ac:dyDescent="0.3">
      <c r="A2546">
        <v>2551</v>
      </c>
      <c r="B2546">
        <v>0</v>
      </c>
    </row>
    <row r="2547" spans="1:2" x14ac:dyDescent="0.3">
      <c r="A2547">
        <v>2552</v>
      </c>
      <c r="B2547">
        <v>30</v>
      </c>
    </row>
    <row r="2548" spans="1:2" x14ac:dyDescent="0.3">
      <c r="A2548">
        <v>2553</v>
      </c>
      <c r="B2548">
        <v>10</v>
      </c>
    </row>
    <row r="2549" spans="1:2" x14ac:dyDescent="0.3">
      <c r="A2549">
        <v>2554</v>
      </c>
      <c r="B2549">
        <v>0</v>
      </c>
    </row>
    <row r="2550" spans="1:2" x14ac:dyDescent="0.3">
      <c r="A2550">
        <v>2555</v>
      </c>
      <c r="B2550">
        <v>30</v>
      </c>
    </row>
    <row r="2551" spans="1:2" x14ac:dyDescent="0.3">
      <c r="A2551">
        <v>2556</v>
      </c>
      <c r="B2551">
        <v>20</v>
      </c>
    </row>
    <row r="2552" spans="1:2" x14ac:dyDescent="0.3">
      <c r="A2552">
        <v>2557</v>
      </c>
      <c r="B2552">
        <v>30</v>
      </c>
    </row>
    <row r="2553" spans="1:2" x14ac:dyDescent="0.3">
      <c r="A2553">
        <v>2558</v>
      </c>
      <c r="B2553">
        <v>0</v>
      </c>
    </row>
    <row r="2554" spans="1:2" x14ac:dyDescent="0.3">
      <c r="A2554">
        <v>2559</v>
      </c>
      <c r="B2554">
        <v>10</v>
      </c>
    </row>
    <row r="2555" spans="1:2" x14ac:dyDescent="0.3">
      <c r="A2555">
        <v>2560</v>
      </c>
      <c r="B2555">
        <v>0</v>
      </c>
    </row>
    <row r="2556" spans="1:2" x14ac:dyDescent="0.3">
      <c r="A2556">
        <v>2561</v>
      </c>
      <c r="B2556">
        <v>10</v>
      </c>
    </row>
    <row r="2557" spans="1:2" x14ac:dyDescent="0.3">
      <c r="A2557">
        <v>2562</v>
      </c>
      <c r="B2557">
        <v>0</v>
      </c>
    </row>
    <row r="2558" spans="1:2" x14ac:dyDescent="0.3">
      <c r="A2558">
        <v>2563</v>
      </c>
      <c r="B2558">
        <v>10</v>
      </c>
    </row>
    <row r="2559" spans="1:2" x14ac:dyDescent="0.3">
      <c r="A2559">
        <v>2564</v>
      </c>
      <c r="B2559">
        <v>30</v>
      </c>
    </row>
    <row r="2560" spans="1:2" x14ac:dyDescent="0.3">
      <c r="A2560">
        <v>2565</v>
      </c>
      <c r="B2560">
        <v>0</v>
      </c>
    </row>
    <row r="2561" spans="1:2" x14ac:dyDescent="0.3">
      <c r="A2561">
        <v>2566</v>
      </c>
      <c r="B2561">
        <v>10</v>
      </c>
    </row>
    <row r="2562" spans="1:2" x14ac:dyDescent="0.3">
      <c r="A2562">
        <v>2567</v>
      </c>
      <c r="B2562">
        <v>30</v>
      </c>
    </row>
    <row r="2563" spans="1:2" x14ac:dyDescent="0.3">
      <c r="A2563">
        <v>2568</v>
      </c>
      <c r="B2563">
        <v>0</v>
      </c>
    </row>
    <row r="2564" spans="1:2" x14ac:dyDescent="0.3">
      <c r="A2564">
        <v>2569</v>
      </c>
      <c r="B2564">
        <v>10</v>
      </c>
    </row>
    <row r="2565" spans="1:2" x14ac:dyDescent="0.3">
      <c r="A2565">
        <v>2570</v>
      </c>
      <c r="B2565">
        <v>0</v>
      </c>
    </row>
    <row r="2566" spans="1:2" x14ac:dyDescent="0.3">
      <c r="A2566">
        <v>2571</v>
      </c>
      <c r="B2566">
        <v>30</v>
      </c>
    </row>
    <row r="2567" spans="1:2" x14ac:dyDescent="0.3">
      <c r="A2567">
        <v>2572</v>
      </c>
      <c r="B2567">
        <v>0</v>
      </c>
    </row>
    <row r="2568" spans="1:2" x14ac:dyDescent="0.3">
      <c r="A2568">
        <v>2573</v>
      </c>
      <c r="B2568">
        <v>10</v>
      </c>
    </row>
    <row r="2569" spans="1:2" x14ac:dyDescent="0.3">
      <c r="A2569">
        <v>2574</v>
      </c>
      <c r="B2569">
        <v>30</v>
      </c>
    </row>
    <row r="2570" spans="1:2" x14ac:dyDescent="0.3">
      <c r="A2570">
        <v>2575</v>
      </c>
      <c r="B2570">
        <v>10</v>
      </c>
    </row>
    <row r="2571" spans="1:2" x14ac:dyDescent="0.3">
      <c r="A2571">
        <v>2576</v>
      </c>
      <c r="B2571">
        <v>0</v>
      </c>
    </row>
    <row r="2572" spans="1:2" x14ac:dyDescent="0.3">
      <c r="A2572">
        <v>2577</v>
      </c>
      <c r="B2572">
        <v>10</v>
      </c>
    </row>
    <row r="2573" spans="1:2" x14ac:dyDescent="0.3">
      <c r="A2573">
        <v>2578</v>
      </c>
      <c r="B2573">
        <v>0</v>
      </c>
    </row>
    <row r="2574" spans="1:2" x14ac:dyDescent="0.3">
      <c r="A2574">
        <v>2579</v>
      </c>
      <c r="B2574">
        <v>30</v>
      </c>
    </row>
    <row r="2575" spans="1:2" x14ac:dyDescent="0.3">
      <c r="A2575">
        <v>2580</v>
      </c>
      <c r="B2575">
        <v>0</v>
      </c>
    </row>
    <row r="2576" spans="1:2" x14ac:dyDescent="0.3">
      <c r="A2576">
        <v>2581</v>
      </c>
      <c r="B2576">
        <v>10</v>
      </c>
    </row>
    <row r="2577" spans="1:2" x14ac:dyDescent="0.3">
      <c r="A2577">
        <v>2582</v>
      </c>
      <c r="B2577">
        <v>0</v>
      </c>
    </row>
    <row r="2578" spans="1:2" x14ac:dyDescent="0.3">
      <c r="A2578">
        <v>2583</v>
      </c>
      <c r="B2578">
        <v>30</v>
      </c>
    </row>
    <row r="2579" spans="1:2" x14ac:dyDescent="0.3">
      <c r="A2579">
        <v>2584</v>
      </c>
      <c r="B2579">
        <v>10</v>
      </c>
    </row>
    <row r="2580" spans="1:2" x14ac:dyDescent="0.3">
      <c r="A2580">
        <v>2585</v>
      </c>
      <c r="B2580">
        <v>0</v>
      </c>
    </row>
    <row r="2581" spans="1:2" x14ac:dyDescent="0.3">
      <c r="A2581">
        <v>2586</v>
      </c>
      <c r="B2581">
        <v>30</v>
      </c>
    </row>
    <row r="2582" spans="1:2" x14ac:dyDescent="0.3">
      <c r="A2582">
        <v>2587</v>
      </c>
      <c r="B2582">
        <v>0</v>
      </c>
    </row>
    <row r="2583" spans="1:2" x14ac:dyDescent="0.3">
      <c r="A2583">
        <v>2588</v>
      </c>
      <c r="B2583">
        <v>10</v>
      </c>
    </row>
    <row r="2584" spans="1:2" x14ac:dyDescent="0.3">
      <c r="A2584">
        <v>2589</v>
      </c>
      <c r="B2584">
        <v>10</v>
      </c>
    </row>
    <row r="2585" spans="1:2" x14ac:dyDescent="0.3">
      <c r="A2585">
        <v>2590</v>
      </c>
      <c r="B2585">
        <v>0</v>
      </c>
    </row>
    <row r="2586" spans="1:2" x14ac:dyDescent="0.3">
      <c r="A2586">
        <v>2591</v>
      </c>
      <c r="B2586">
        <v>30</v>
      </c>
    </row>
    <row r="2587" spans="1:2" x14ac:dyDescent="0.3">
      <c r="A2587">
        <v>2592</v>
      </c>
      <c r="B2587">
        <v>30</v>
      </c>
    </row>
    <row r="2588" spans="1:2" x14ac:dyDescent="0.3">
      <c r="A2588">
        <v>2593</v>
      </c>
      <c r="B2588">
        <v>10</v>
      </c>
    </row>
    <row r="2589" spans="1:2" x14ac:dyDescent="0.3">
      <c r="A2589">
        <v>2594</v>
      </c>
      <c r="B2589">
        <v>0</v>
      </c>
    </row>
    <row r="2590" spans="1:2" x14ac:dyDescent="0.3">
      <c r="A2590">
        <v>2595</v>
      </c>
      <c r="B2590">
        <v>10</v>
      </c>
    </row>
    <row r="2591" spans="1:2" x14ac:dyDescent="0.3">
      <c r="A2591">
        <v>2596</v>
      </c>
      <c r="B2591">
        <v>30</v>
      </c>
    </row>
    <row r="2592" spans="1:2" x14ac:dyDescent="0.3">
      <c r="A2592">
        <v>2597</v>
      </c>
      <c r="B2592">
        <v>0</v>
      </c>
    </row>
    <row r="2593" spans="1:2" x14ac:dyDescent="0.3">
      <c r="A2593">
        <v>2598</v>
      </c>
      <c r="B2593">
        <v>0</v>
      </c>
    </row>
    <row r="2594" spans="1:2" x14ac:dyDescent="0.3">
      <c r="A2594">
        <v>2599</v>
      </c>
      <c r="B2594">
        <v>10</v>
      </c>
    </row>
    <row r="2595" spans="1:2" x14ac:dyDescent="0.3">
      <c r="A2595">
        <v>2600</v>
      </c>
      <c r="B2595">
        <v>10</v>
      </c>
    </row>
    <row r="2596" spans="1:2" x14ac:dyDescent="0.3">
      <c r="A2596">
        <v>2601</v>
      </c>
      <c r="B2596">
        <v>0</v>
      </c>
    </row>
    <row r="2597" spans="1:2" x14ac:dyDescent="0.3">
      <c r="A2597">
        <v>2602</v>
      </c>
      <c r="B2597">
        <v>30</v>
      </c>
    </row>
    <row r="2598" spans="1:2" x14ac:dyDescent="0.3">
      <c r="A2598">
        <v>2603</v>
      </c>
      <c r="B2598">
        <v>0</v>
      </c>
    </row>
    <row r="2599" spans="1:2" x14ac:dyDescent="0.3">
      <c r="A2599">
        <v>2604</v>
      </c>
      <c r="B2599">
        <v>0</v>
      </c>
    </row>
    <row r="2600" spans="1:2" x14ac:dyDescent="0.3">
      <c r="A2600">
        <v>2605</v>
      </c>
      <c r="B2600">
        <v>10</v>
      </c>
    </row>
    <row r="2601" spans="1:2" x14ac:dyDescent="0.3">
      <c r="A2601">
        <v>2606</v>
      </c>
      <c r="B2601">
        <v>0</v>
      </c>
    </row>
    <row r="2602" spans="1:2" x14ac:dyDescent="0.3">
      <c r="A2602">
        <v>2607</v>
      </c>
      <c r="B2602">
        <v>10</v>
      </c>
    </row>
    <row r="2603" spans="1:2" x14ac:dyDescent="0.3">
      <c r="A2603">
        <v>2608</v>
      </c>
      <c r="B2603">
        <v>0</v>
      </c>
    </row>
    <row r="2604" spans="1:2" x14ac:dyDescent="0.3">
      <c r="A2604">
        <v>2609</v>
      </c>
      <c r="B2604">
        <v>30</v>
      </c>
    </row>
    <row r="2605" spans="1:2" x14ac:dyDescent="0.3">
      <c r="A2605">
        <v>2610</v>
      </c>
      <c r="B2605">
        <v>30</v>
      </c>
    </row>
    <row r="2606" spans="1:2" x14ac:dyDescent="0.3">
      <c r="A2606">
        <v>2611</v>
      </c>
      <c r="B2606">
        <v>20</v>
      </c>
    </row>
    <row r="2607" spans="1:2" x14ac:dyDescent="0.3">
      <c r="A2607">
        <v>2612</v>
      </c>
      <c r="B2607">
        <v>0</v>
      </c>
    </row>
    <row r="2608" spans="1:2" x14ac:dyDescent="0.3">
      <c r="A2608">
        <v>2613</v>
      </c>
      <c r="B2608">
        <v>10</v>
      </c>
    </row>
    <row r="2609" spans="1:2" x14ac:dyDescent="0.3">
      <c r="A2609">
        <v>2614</v>
      </c>
      <c r="B2609">
        <v>10</v>
      </c>
    </row>
    <row r="2610" spans="1:2" x14ac:dyDescent="0.3">
      <c r="A2610">
        <v>2615</v>
      </c>
      <c r="B2610">
        <v>0</v>
      </c>
    </row>
    <row r="2611" spans="1:2" x14ac:dyDescent="0.3">
      <c r="A2611">
        <v>2616</v>
      </c>
      <c r="B2611">
        <v>30</v>
      </c>
    </row>
    <row r="2612" spans="1:2" x14ac:dyDescent="0.3">
      <c r="A2612">
        <v>2617</v>
      </c>
      <c r="B2612">
        <v>0</v>
      </c>
    </row>
    <row r="2613" spans="1:2" x14ac:dyDescent="0.3">
      <c r="A2613">
        <v>2618</v>
      </c>
      <c r="B2613">
        <v>30</v>
      </c>
    </row>
    <row r="2614" spans="1:2" x14ac:dyDescent="0.3">
      <c r="A2614">
        <v>2619</v>
      </c>
      <c r="B2614">
        <v>10</v>
      </c>
    </row>
    <row r="2615" spans="1:2" x14ac:dyDescent="0.3">
      <c r="A2615">
        <v>2620</v>
      </c>
      <c r="B2615">
        <v>30</v>
      </c>
    </row>
    <row r="2616" spans="1:2" x14ac:dyDescent="0.3">
      <c r="A2616">
        <v>2621</v>
      </c>
      <c r="B2616">
        <v>10</v>
      </c>
    </row>
    <row r="2617" spans="1:2" x14ac:dyDescent="0.3">
      <c r="A2617">
        <v>2622</v>
      </c>
      <c r="B2617">
        <v>0</v>
      </c>
    </row>
    <row r="2618" spans="1:2" x14ac:dyDescent="0.3">
      <c r="A2618">
        <v>2623</v>
      </c>
      <c r="B2618">
        <v>10</v>
      </c>
    </row>
    <row r="2619" spans="1:2" x14ac:dyDescent="0.3">
      <c r="A2619">
        <v>2624</v>
      </c>
      <c r="B2619">
        <v>30</v>
      </c>
    </row>
    <row r="2620" spans="1:2" x14ac:dyDescent="0.3">
      <c r="A2620">
        <v>2625</v>
      </c>
      <c r="B2620">
        <v>0</v>
      </c>
    </row>
    <row r="2621" spans="1:2" x14ac:dyDescent="0.3">
      <c r="A2621">
        <v>2626</v>
      </c>
      <c r="B2621">
        <v>0</v>
      </c>
    </row>
    <row r="2622" spans="1:2" x14ac:dyDescent="0.3">
      <c r="A2622">
        <v>2627</v>
      </c>
      <c r="B2622">
        <v>30</v>
      </c>
    </row>
    <row r="2623" spans="1:2" x14ac:dyDescent="0.3">
      <c r="A2623">
        <v>2628</v>
      </c>
      <c r="B2623">
        <v>10</v>
      </c>
    </row>
    <row r="2624" spans="1:2" x14ac:dyDescent="0.3">
      <c r="A2624">
        <v>2629</v>
      </c>
      <c r="B2624">
        <v>30</v>
      </c>
    </row>
    <row r="2625" spans="1:2" x14ac:dyDescent="0.3">
      <c r="A2625">
        <v>2630</v>
      </c>
      <c r="B2625">
        <v>10</v>
      </c>
    </row>
    <row r="2626" spans="1:2" x14ac:dyDescent="0.3">
      <c r="A2626">
        <v>2631</v>
      </c>
      <c r="B2626">
        <v>0</v>
      </c>
    </row>
    <row r="2627" spans="1:2" x14ac:dyDescent="0.3">
      <c r="A2627">
        <v>2632</v>
      </c>
      <c r="B2627">
        <v>0</v>
      </c>
    </row>
    <row r="2628" spans="1:2" x14ac:dyDescent="0.3">
      <c r="A2628">
        <v>2633</v>
      </c>
      <c r="B2628">
        <v>0</v>
      </c>
    </row>
    <row r="2629" spans="1:2" x14ac:dyDescent="0.3">
      <c r="A2629">
        <v>2634</v>
      </c>
      <c r="B2629">
        <v>10</v>
      </c>
    </row>
    <row r="2630" spans="1:2" x14ac:dyDescent="0.3">
      <c r="A2630">
        <v>2635</v>
      </c>
      <c r="B2630">
        <v>0</v>
      </c>
    </row>
    <row r="2631" spans="1:2" x14ac:dyDescent="0.3">
      <c r="A2631">
        <v>2636</v>
      </c>
      <c r="B2631">
        <v>10</v>
      </c>
    </row>
    <row r="2632" spans="1:2" x14ac:dyDescent="0.3">
      <c r="A2632">
        <v>2637</v>
      </c>
      <c r="B2632">
        <v>0</v>
      </c>
    </row>
    <row r="2633" spans="1:2" x14ac:dyDescent="0.3">
      <c r="A2633">
        <v>2638</v>
      </c>
      <c r="B2633">
        <v>30</v>
      </c>
    </row>
    <row r="2634" spans="1:2" x14ac:dyDescent="0.3">
      <c r="A2634">
        <v>2639</v>
      </c>
      <c r="B2634">
        <v>0</v>
      </c>
    </row>
    <row r="2635" spans="1:2" x14ac:dyDescent="0.3">
      <c r="A2635">
        <v>2640</v>
      </c>
      <c r="B2635">
        <v>10</v>
      </c>
    </row>
    <row r="2636" spans="1:2" x14ac:dyDescent="0.3">
      <c r="A2636">
        <v>2641</v>
      </c>
      <c r="B2636">
        <v>20</v>
      </c>
    </row>
    <row r="2637" spans="1:2" x14ac:dyDescent="0.3">
      <c r="A2637">
        <v>2642</v>
      </c>
      <c r="B2637">
        <v>30</v>
      </c>
    </row>
    <row r="2638" spans="1:2" x14ac:dyDescent="0.3">
      <c r="A2638">
        <v>2643</v>
      </c>
      <c r="B2638">
        <v>10</v>
      </c>
    </row>
    <row r="2639" spans="1:2" x14ac:dyDescent="0.3">
      <c r="A2639">
        <v>2644</v>
      </c>
      <c r="B2639">
        <v>0</v>
      </c>
    </row>
    <row r="2640" spans="1:2" x14ac:dyDescent="0.3">
      <c r="A2640">
        <v>2645</v>
      </c>
      <c r="B2640">
        <v>30</v>
      </c>
    </row>
    <row r="2641" spans="1:2" x14ac:dyDescent="0.3">
      <c r="A2641">
        <v>2646</v>
      </c>
      <c r="B2641">
        <v>10</v>
      </c>
    </row>
    <row r="2642" spans="1:2" x14ac:dyDescent="0.3">
      <c r="A2642">
        <v>2647</v>
      </c>
      <c r="B2642">
        <v>0</v>
      </c>
    </row>
    <row r="2643" spans="1:2" x14ac:dyDescent="0.3">
      <c r="A2643">
        <v>2648</v>
      </c>
      <c r="B2643">
        <v>30</v>
      </c>
    </row>
    <row r="2644" spans="1:2" x14ac:dyDescent="0.3">
      <c r="A2644">
        <v>2649</v>
      </c>
      <c r="B2644">
        <v>0</v>
      </c>
    </row>
    <row r="2645" spans="1:2" x14ac:dyDescent="0.3">
      <c r="A2645">
        <v>2650</v>
      </c>
      <c r="B2645">
        <v>10</v>
      </c>
    </row>
    <row r="2646" spans="1:2" x14ac:dyDescent="0.3">
      <c r="A2646">
        <v>2651</v>
      </c>
      <c r="B2646">
        <v>30</v>
      </c>
    </row>
    <row r="2647" spans="1:2" x14ac:dyDescent="0.3">
      <c r="A2647">
        <v>2652</v>
      </c>
      <c r="B2647">
        <v>0</v>
      </c>
    </row>
    <row r="2648" spans="1:2" x14ac:dyDescent="0.3">
      <c r="A2648">
        <v>2653</v>
      </c>
      <c r="B2648">
        <v>30</v>
      </c>
    </row>
    <row r="2649" spans="1:2" x14ac:dyDescent="0.3">
      <c r="A2649">
        <v>2654</v>
      </c>
      <c r="B2649">
        <v>0</v>
      </c>
    </row>
    <row r="2650" spans="1:2" x14ac:dyDescent="0.3">
      <c r="A2650">
        <v>2655</v>
      </c>
      <c r="B2650">
        <v>30</v>
      </c>
    </row>
    <row r="2651" spans="1:2" x14ac:dyDescent="0.3">
      <c r="A2651">
        <v>2656</v>
      </c>
      <c r="B2651">
        <v>20</v>
      </c>
    </row>
    <row r="2652" spans="1:2" x14ac:dyDescent="0.3">
      <c r="A2652">
        <v>2657</v>
      </c>
      <c r="B2652">
        <v>10</v>
      </c>
    </row>
    <row r="2653" spans="1:2" x14ac:dyDescent="0.3">
      <c r="A2653">
        <v>2658</v>
      </c>
      <c r="B2653">
        <v>0</v>
      </c>
    </row>
    <row r="2654" spans="1:2" x14ac:dyDescent="0.3">
      <c r="A2654">
        <v>2659</v>
      </c>
      <c r="B2654">
        <v>30</v>
      </c>
    </row>
    <row r="2655" spans="1:2" x14ac:dyDescent="0.3">
      <c r="A2655">
        <v>2660</v>
      </c>
      <c r="B2655">
        <v>10</v>
      </c>
    </row>
    <row r="2656" spans="1:2" x14ac:dyDescent="0.3">
      <c r="A2656">
        <v>2661</v>
      </c>
      <c r="B2656">
        <v>0</v>
      </c>
    </row>
    <row r="2657" spans="1:2" x14ac:dyDescent="0.3">
      <c r="A2657">
        <v>2662</v>
      </c>
      <c r="B2657">
        <v>0</v>
      </c>
    </row>
    <row r="2658" spans="1:2" x14ac:dyDescent="0.3">
      <c r="A2658">
        <v>2663</v>
      </c>
      <c r="B2658">
        <v>10</v>
      </c>
    </row>
    <row r="2659" spans="1:2" x14ac:dyDescent="0.3">
      <c r="A2659">
        <v>2664</v>
      </c>
      <c r="B2659">
        <v>30</v>
      </c>
    </row>
    <row r="2660" spans="1:2" x14ac:dyDescent="0.3">
      <c r="A2660">
        <v>2665</v>
      </c>
      <c r="B2660">
        <v>10</v>
      </c>
    </row>
    <row r="2661" spans="1:2" x14ac:dyDescent="0.3">
      <c r="A2661">
        <v>2666</v>
      </c>
      <c r="B2661">
        <v>0</v>
      </c>
    </row>
    <row r="2662" spans="1:2" x14ac:dyDescent="0.3">
      <c r="A2662">
        <v>2667</v>
      </c>
      <c r="B2662">
        <v>10</v>
      </c>
    </row>
    <row r="2663" spans="1:2" x14ac:dyDescent="0.3">
      <c r="A2663">
        <v>2668</v>
      </c>
      <c r="B2663">
        <v>0</v>
      </c>
    </row>
    <row r="2664" spans="1:2" x14ac:dyDescent="0.3">
      <c r="A2664">
        <v>2669</v>
      </c>
      <c r="B2664">
        <v>30</v>
      </c>
    </row>
    <row r="2665" spans="1:2" x14ac:dyDescent="0.3">
      <c r="A2665">
        <v>2670</v>
      </c>
      <c r="B2665">
        <v>0</v>
      </c>
    </row>
    <row r="2666" spans="1:2" x14ac:dyDescent="0.3">
      <c r="A2666">
        <v>2671</v>
      </c>
      <c r="B2666">
        <v>20</v>
      </c>
    </row>
    <row r="2667" spans="1:2" x14ac:dyDescent="0.3">
      <c r="A2667">
        <v>2672</v>
      </c>
      <c r="B2667">
        <v>30</v>
      </c>
    </row>
    <row r="2668" spans="1:2" x14ac:dyDescent="0.3">
      <c r="A2668">
        <v>2673</v>
      </c>
      <c r="B2668">
        <v>0</v>
      </c>
    </row>
    <row r="2669" spans="1:2" x14ac:dyDescent="0.3">
      <c r="A2669">
        <v>2674</v>
      </c>
      <c r="B2669">
        <v>10</v>
      </c>
    </row>
    <row r="2670" spans="1:2" x14ac:dyDescent="0.3">
      <c r="A2670">
        <v>2675</v>
      </c>
      <c r="B2670">
        <v>30</v>
      </c>
    </row>
    <row r="2671" spans="1:2" x14ac:dyDescent="0.3">
      <c r="A2671">
        <v>2676</v>
      </c>
      <c r="B2671">
        <v>0</v>
      </c>
    </row>
    <row r="2672" spans="1:2" x14ac:dyDescent="0.3">
      <c r="A2672">
        <v>2677</v>
      </c>
      <c r="B2672">
        <v>0</v>
      </c>
    </row>
    <row r="2673" spans="1:2" x14ac:dyDescent="0.3">
      <c r="A2673">
        <v>2678</v>
      </c>
      <c r="B2673">
        <v>10</v>
      </c>
    </row>
    <row r="2674" spans="1:2" x14ac:dyDescent="0.3">
      <c r="A2674">
        <v>2679</v>
      </c>
      <c r="B2674">
        <v>30</v>
      </c>
    </row>
    <row r="2675" spans="1:2" x14ac:dyDescent="0.3">
      <c r="A2675">
        <v>2680</v>
      </c>
      <c r="B2675">
        <v>0</v>
      </c>
    </row>
    <row r="2676" spans="1:2" x14ac:dyDescent="0.3">
      <c r="A2676">
        <v>2681</v>
      </c>
      <c r="B2676">
        <v>10</v>
      </c>
    </row>
    <row r="2677" spans="1:2" x14ac:dyDescent="0.3">
      <c r="A2677">
        <v>2682</v>
      </c>
      <c r="B2677">
        <v>0</v>
      </c>
    </row>
    <row r="2678" spans="1:2" x14ac:dyDescent="0.3">
      <c r="A2678">
        <v>2683</v>
      </c>
      <c r="B2678">
        <v>0</v>
      </c>
    </row>
    <row r="2679" spans="1:2" x14ac:dyDescent="0.3">
      <c r="A2679">
        <v>2684</v>
      </c>
      <c r="B2679">
        <v>10</v>
      </c>
    </row>
    <row r="2680" spans="1:2" x14ac:dyDescent="0.3">
      <c r="A2680">
        <v>2685</v>
      </c>
      <c r="B2680">
        <v>0</v>
      </c>
    </row>
    <row r="2681" spans="1:2" x14ac:dyDescent="0.3">
      <c r="A2681">
        <v>2686</v>
      </c>
      <c r="B2681">
        <v>10</v>
      </c>
    </row>
    <row r="2682" spans="1:2" x14ac:dyDescent="0.3">
      <c r="A2682">
        <v>2687</v>
      </c>
      <c r="B2682">
        <v>30</v>
      </c>
    </row>
    <row r="2683" spans="1:2" x14ac:dyDescent="0.3">
      <c r="A2683">
        <v>2688</v>
      </c>
      <c r="B2683">
        <v>20</v>
      </c>
    </row>
    <row r="2684" spans="1:2" x14ac:dyDescent="0.3">
      <c r="A2684">
        <v>2689</v>
      </c>
      <c r="B2684">
        <v>10</v>
      </c>
    </row>
    <row r="2685" spans="1:2" x14ac:dyDescent="0.3">
      <c r="A2685">
        <v>2690</v>
      </c>
      <c r="B2685">
        <v>0</v>
      </c>
    </row>
    <row r="2686" spans="1:2" x14ac:dyDescent="0.3">
      <c r="A2686">
        <v>2691</v>
      </c>
      <c r="B2686">
        <v>30</v>
      </c>
    </row>
    <row r="2687" spans="1:2" x14ac:dyDescent="0.3">
      <c r="A2687">
        <v>2692</v>
      </c>
      <c r="B2687">
        <v>10</v>
      </c>
    </row>
    <row r="2688" spans="1:2" x14ac:dyDescent="0.3">
      <c r="A2688">
        <v>2693</v>
      </c>
      <c r="B2688">
        <v>0</v>
      </c>
    </row>
    <row r="2689" spans="1:2" x14ac:dyDescent="0.3">
      <c r="A2689">
        <v>2694</v>
      </c>
      <c r="B2689">
        <v>0</v>
      </c>
    </row>
    <row r="2690" spans="1:2" x14ac:dyDescent="0.3">
      <c r="A2690">
        <v>2695</v>
      </c>
      <c r="B2690">
        <v>30</v>
      </c>
    </row>
    <row r="2691" spans="1:2" x14ac:dyDescent="0.3">
      <c r="A2691">
        <v>2696</v>
      </c>
      <c r="B2691">
        <v>10</v>
      </c>
    </row>
    <row r="2692" spans="1:2" x14ac:dyDescent="0.3">
      <c r="A2692">
        <v>2697</v>
      </c>
      <c r="B2692">
        <v>0</v>
      </c>
    </row>
    <row r="2693" spans="1:2" x14ac:dyDescent="0.3">
      <c r="A2693">
        <v>2698</v>
      </c>
      <c r="B2693">
        <v>20</v>
      </c>
    </row>
    <row r="2694" spans="1:2" x14ac:dyDescent="0.3">
      <c r="A2694">
        <v>2699</v>
      </c>
      <c r="B2694">
        <v>0</v>
      </c>
    </row>
    <row r="2695" spans="1:2" x14ac:dyDescent="0.3">
      <c r="A2695">
        <v>2700</v>
      </c>
      <c r="B2695">
        <v>10</v>
      </c>
    </row>
    <row r="2696" spans="1:2" x14ac:dyDescent="0.3">
      <c r="A2696">
        <v>2701</v>
      </c>
      <c r="B2696">
        <v>30</v>
      </c>
    </row>
    <row r="2697" spans="1:2" x14ac:dyDescent="0.3">
      <c r="A2697">
        <v>2702</v>
      </c>
      <c r="B2697">
        <v>30</v>
      </c>
    </row>
    <row r="2698" spans="1:2" x14ac:dyDescent="0.3">
      <c r="A2698">
        <v>2703</v>
      </c>
      <c r="B2698">
        <v>0</v>
      </c>
    </row>
    <row r="2699" spans="1:2" x14ac:dyDescent="0.3">
      <c r="A2699">
        <v>2704</v>
      </c>
      <c r="B2699">
        <v>30</v>
      </c>
    </row>
    <row r="2700" spans="1:2" x14ac:dyDescent="0.3">
      <c r="A2700">
        <v>2705</v>
      </c>
      <c r="B2700">
        <v>10</v>
      </c>
    </row>
    <row r="2701" spans="1:2" x14ac:dyDescent="0.3">
      <c r="A2701">
        <v>2706</v>
      </c>
      <c r="B2701">
        <v>0</v>
      </c>
    </row>
    <row r="2702" spans="1:2" x14ac:dyDescent="0.3">
      <c r="A2702">
        <v>2707</v>
      </c>
      <c r="B2702">
        <v>0</v>
      </c>
    </row>
    <row r="2703" spans="1:2" x14ac:dyDescent="0.3">
      <c r="A2703">
        <v>2708</v>
      </c>
      <c r="B2703">
        <v>30</v>
      </c>
    </row>
    <row r="2704" spans="1:2" x14ac:dyDescent="0.3">
      <c r="A2704">
        <v>2709</v>
      </c>
      <c r="B2704">
        <v>0</v>
      </c>
    </row>
    <row r="2705" spans="1:2" x14ac:dyDescent="0.3">
      <c r="A2705">
        <v>2710</v>
      </c>
      <c r="B2705">
        <v>10</v>
      </c>
    </row>
    <row r="2706" spans="1:2" x14ac:dyDescent="0.3">
      <c r="A2706">
        <v>2711</v>
      </c>
      <c r="B2706">
        <v>0</v>
      </c>
    </row>
    <row r="2707" spans="1:2" x14ac:dyDescent="0.3">
      <c r="A2707">
        <v>2712</v>
      </c>
      <c r="B2707">
        <v>30</v>
      </c>
    </row>
    <row r="2708" spans="1:2" x14ac:dyDescent="0.3">
      <c r="A2708">
        <v>2713</v>
      </c>
      <c r="B2708">
        <v>0</v>
      </c>
    </row>
    <row r="2709" spans="1:2" x14ac:dyDescent="0.3">
      <c r="A2709">
        <v>2714</v>
      </c>
      <c r="B2709">
        <v>10</v>
      </c>
    </row>
    <row r="2710" spans="1:2" x14ac:dyDescent="0.3">
      <c r="A2710">
        <v>2715</v>
      </c>
      <c r="B2710">
        <v>10</v>
      </c>
    </row>
    <row r="2711" spans="1:2" x14ac:dyDescent="0.3">
      <c r="A2711">
        <v>2716</v>
      </c>
      <c r="B2711">
        <v>0</v>
      </c>
    </row>
    <row r="2712" spans="1:2" x14ac:dyDescent="0.3">
      <c r="A2712">
        <v>2717</v>
      </c>
      <c r="B2712">
        <v>10</v>
      </c>
    </row>
    <row r="2713" spans="1:2" x14ac:dyDescent="0.3">
      <c r="A2713">
        <v>2718</v>
      </c>
      <c r="B2713">
        <v>30</v>
      </c>
    </row>
    <row r="2714" spans="1:2" x14ac:dyDescent="0.3">
      <c r="A2714">
        <v>2719</v>
      </c>
      <c r="B2714">
        <v>0</v>
      </c>
    </row>
    <row r="2715" spans="1:2" x14ac:dyDescent="0.3">
      <c r="A2715">
        <v>2720</v>
      </c>
      <c r="B2715">
        <v>0</v>
      </c>
    </row>
    <row r="2716" spans="1:2" x14ac:dyDescent="0.3">
      <c r="A2716">
        <v>2721</v>
      </c>
      <c r="B2716">
        <v>10</v>
      </c>
    </row>
    <row r="2717" spans="1:2" x14ac:dyDescent="0.3">
      <c r="A2717">
        <v>2722</v>
      </c>
      <c r="B2717">
        <v>30</v>
      </c>
    </row>
    <row r="2718" spans="1:2" x14ac:dyDescent="0.3">
      <c r="A2718">
        <v>2723</v>
      </c>
      <c r="B2718">
        <v>0</v>
      </c>
    </row>
    <row r="2719" spans="1:2" x14ac:dyDescent="0.3">
      <c r="A2719">
        <v>2724</v>
      </c>
      <c r="B2719">
        <v>10</v>
      </c>
    </row>
    <row r="2720" spans="1:2" x14ac:dyDescent="0.3">
      <c r="A2720">
        <v>2725</v>
      </c>
      <c r="B2720">
        <v>0</v>
      </c>
    </row>
    <row r="2721" spans="1:2" x14ac:dyDescent="0.3">
      <c r="A2721">
        <v>2726</v>
      </c>
      <c r="B2721">
        <v>10</v>
      </c>
    </row>
    <row r="2722" spans="1:2" x14ac:dyDescent="0.3">
      <c r="A2722">
        <v>2727</v>
      </c>
      <c r="B2722">
        <v>0</v>
      </c>
    </row>
    <row r="2723" spans="1:2" x14ac:dyDescent="0.3">
      <c r="A2723">
        <v>2728</v>
      </c>
      <c r="B2723">
        <v>30</v>
      </c>
    </row>
    <row r="2724" spans="1:2" x14ac:dyDescent="0.3">
      <c r="A2724">
        <v>2729</v>
      </c>
      <c r="B2724">
        <v>0</v>
      </c>
    </row>
    <row r="2725" spans="1:2" x14ac:dyDescent="0.3">
      <c r="A2725">
        <v>2730</v>
      </c>
      <c r="B2725">
        <v>30</v>
      </c>
    </row>
    <row r="2726" spans="1:2" x14ac:dyDescent="0.3">
      <c r="A2726">
        <v>2731</v>
      </c>
      <c r="B2726">
        <v>10</v>
      </c>
    </row>
    <row r="2727" spans="1:2" x14ac:dyDescent="0.3">
      <c r="A2727">
        <v>2732</v>
      </c>
      <c r="B2727">
        <v>0</v>
      </c>
    </row>
    <row r="2728" spans="1:2" x14ac:dyDescent="0.3">
      <c r="A2728">
        <v>2733</v>
      </c>
      <c r="B2728">
        <v>30</v>
      </c>
    </row>
    <row r="2729" spans="1:2" x14ac:dyDescent="0.3">
      <c r="A2729">
        <v>2734</v>
      </c>
      <c r="B2729">
        <v>0</v>
      </c>
    </row>
    <row r="2730" spans="1:2" x14ac:dyDescent="0.3">
      <c r="A2730">
        <v>2735</v>
      </c>
      <c r="B2730">
        <v>10</v>
      </c>
    </row>
    <row r="2731" spans="1:2" x14ac:dyDescent="0.3">
      <c r="A2731">
        <v>2736</v>
      </c>
      <c r="B2731">
        <v>30</v>
      </c>
    </row>
    <row r="2732" spans="1:2" x14ac:dyDescent="0.3">
      <c r="A2732">
        <v>2737</v>
      </c>
      <c r="B2732">
        <v>20</v>
      </c>
    </row>
    <row r="2733" spans="1:2" x14ac:dyDescent="0.3">
      <c r="A2733">
        <v>2738</v>
      </c>
      <c r="B2733">
        <v>0</v>
      </c>
    </row>
    <row r="2734" spans="1:2" x14ac:dyDescent="0.3">
      <c r="A2734">
        <v>2739</v>
      </c>
      <c r="B2734">
        <v>0</v>
      </c>
    </row>
    <row r="2735" spans="1:2" x14ac:dyDescent="0.3">
      <c r="A2735">
        <v>2740</v>
      </c>
      <c r="B2735">
        <v>0</v>
      </c>
    </row>
    <row r="2736" spans="1:2" x14ac:dyDescent="0.3">
      <c r="A2736">
        <v>2741</v>
      </c>
      <c r="B2736">
        <v>10</v>
      </c>
    </row>
    <row r="2737" spans="1:2" x14ac:dyDescent="0.3">
      <c r="A2737">
        <v>2742</v>
      </c>
      <c r="B2737">
        <v>0</v>
      </c>
    </row>
    <row r="2738" spans="1:2" x14ac:dyDescent="0.3">
      <c r="A2738">
        <v>2743</v>
      </c>
      <c r="B2738">
        <v>10</v>
      </c>
    </row>
    <row r="2739" spans="1:2" x14ac:dyDescent="0.3">
      <c r="A2739">
        <v>2744</v>
      </c>
      <c r="B2739">
        <v>30</v>
      </c>
    </row>
    <row r="2740" spans="1:2" x14ac:dyDescent="0.3">
      <c r="A2740">
        <v>2745</v>
      </c>
      <c r="B2740">
        <v>0</v>
      </c>
    </row>
    <row r="2741" spans="1:2" x14ac:dyDescent="0.3">
      <c r="A2741">
        <v>2746</v>
      </c>
      <c r="B2741">
        <v>30</v>
      </c>
    </row>
    <row r="2742" spans="1:2" x14ac:dyDescent="0.3">
      <c r="A2742">
        <v>2747</v>
      </c>
      <c r="B2742">
        <v>10</v>
      </c>
    </row>
    <row r="2743" spans="1:2" x14ac:dyDescent="0.3">
      <c r="A2743">
        <v>2748</v>
      </c>
      <c r="B2743">
        <v>0</v>
      </c>
    </row>
    <row r="2744" spans="1:2" x14ac:dyDescent="0.3">
      <c r="A2744">
        <v>2749</v>
      </c>
      <c r="B2744">
        <v>20</v>
      </c>
    </row>
    <row r="2745" spans="1:2" x14ac:dyDescent="0.3">
      <c r="A2745">
        <v>2750</v>
      </c>
      <c r="B2745">
        <v>0</v>
      </c>
    </row>
    <row r="2746" spans="1:2" x14ac:dyDescent="0.3">
      <c r="A2746">
        <v>2751</v>
      </c>
      <c r="B2746">
        <v>30</v>
      </c>
    </row>
    <row r="2747" spans="1:2" x14ac:dyDescent="0.3">
      <c r="A2747">
        <v>2752</v>
      </c>
      <c r="B2747">
        <v>10</v>
      </c>
    </row>
    <row r="2748" spans="1:2" x14ac:dyDescent="0.3">
      <c r="A2748">
        <v>2753</v>
      </c>
      <c r="B2748">
        <v>0</v>
      </c>
    </row>
    <row r="2749" spans="1:2" x14ac:dyDescent="0.3">
      <c r="A2749">
        <v>2754</v>
      </c>
      <c r="B2749">
        <v>10</v>
      </c>
    </row>
    <row r="2750" spans="1:2" x14ac:dyDescent="0.3">
      <c r="A2750">
        <v>2755</v>
      </c>
      <c r="B2750">
        <v>0</v>
      </c>
    </row>
    <row r="2751" spans="1:2" x14ac:dyDescent="0.3">
      <c r="A2751">
        <v>2756</v>
      </c>
      <c r="B2751">
        <v>10</v>
      </c>
    </row>
    <row r="2752" spans="1:2" x14ac:dyDescent="0.3">
      <c r="A2752">
        <v>2757</v>
      </c>
      <c r="B2752">
        <v>0</v>
      </c>
    </row>
    <row r="2753" spans="1:2" x14ac:dyDescent="0.3">
      <c r="A2753">
        <v>2758</v>
      </c>
      <c r="B2753">
        <v>30</v>
      </c>
    </row>
    <row r="2754" spans="1:2" x14ac:dyDescent="0.3">
      <c r="A2754">
        <v>2759</v>
      </c>
      <c r="B2754">
        <v>0</v>
      </c>
    </row>
    <row r="2755" spans="1:2" x14ac:dyDescent="0.3">
      <c r="A2755">
        <v>2760</v>
      </c>
      <c r="B2755">
        <v>10</v>
      </c>
    </row>
    <row r="2756" spans="1:2" x14ac:dyDescent="0.3">
      <c r="A2756">
        <v>2761</v>
      </c>
      <c r="B2756">
        <v>20</v>
      </c>
    </row>
    <row r="2757" spans="1:2" x14ac:dyDescent="0.3">
      <c r="A2757">
        <v>2762</v>
      </c>
      <c r="B2757">
        <v>0</v>
      </c>
    </row>
    <row r="2758" spans="1:2" x14ac:dyDescent="0.3">
      <c r="A2758">
        <v>2763</v>
      </c>
      <c r="B2758">
        <v>10</v>
      </c>
    </row>
    <row r="2759" spans="1:2" x14ac:dyDescent="0.3">
      <c r="A2759">
        <v>2764</v>
      </c>
      <c r="B2759">
        <v>30</v>
      </c>
    </row>
    <row r="2760" spans="1:2" x14ac:dyDescent="0.3">
      <c r="A2760">
        <v>2765</v>
      </c>
      <c r="B2760">
        <v>10</v>
      </c>
    </row>
    <row r="2761" spans="1:2" x14ac:dyDescent="0.3">
      <c r="A2761">
        <v>2766</v>
      </c>
      <c r="B2761">
        <v>30</v>
      </c>
    </row>
    <row r="2762" spans="1:2" x14ac:dyDescent="0.3">
      <c r="A2762">
        <v>2767</v>
      </c>
      <c r="B2762">
        <v>0</v>
      </c>
    </row>
    <row r="2763" spans="1:2" x14ac:dyDescent="0.3">
      <c r="A2763">
        <v>2768</v>
      </c>
      <c r="B2763">
        <v>30</v>
      </c>
    </row>
    <row r="2764" spans="1:2" x14ac:dyDescent="0.3">
      <c r="A2764">
        <v>2769</v>
      </c>
      <c r="B2764">
        <v>10</v>
      </c>
    </row>
    <row r="2765" spans="1:2" x14ac:dyDescent="0.3">
      <c r="A2765">
        <v>2770</v>
      </c>
      <c r="B2765">
        <v>0</v>
      </c>
    </row>
    <row r="2766" spans="1:2" x14ac:dyDescent="0.3">
      <c r="A2766">
        <v>2771</v>
      </c>
      <c r="B2766">
        <v>0</v>
      </c>
    </row>
    <row r="2767" spans="1:2" x14ac:dyDescent="0.3">
      <c r="A2767">
        <v>2772</v>
      </c>
      <c r="B2767">
        <v>30</v>
      </c>
    </row>
    <row r="2768" spans="1:2" x14ac:dyDescent="0.3">
      <c r="A2768">
        <v>2773</v>
      </c>
      <c r="B2768">
        <v>0</v>
      </c>
    </row>
    <row r="2769" spans="1:2" x14ac:dyDescent="0.3">
      <c r="A2769">
        <v>2774</v>
      </c>
      <c r="B2769">
        <v>10</v>
      </c>
    </row>
    <row r="2770" spans="1:2" x14ac:dyDescent="0.3">
      <c r="A2770">
        <v>2775</v>
      </c>
      <c r="B2770">
        <v>30</v>
      </c>
    </row>
    <row r="2771" spans="1:2" x14ac:dyDescent="0.3">
      <c r="A2771">
        <v>2776</v>
      </c>
      <c r="B2771">
        <v>0</v>
      </c>
    </row>
    <row r="2772" spans="1:2" x14ac:dyDescent="0.3">
      <c r="A2772">
        <v>2777</v>
      </c>
      <c r="B2772">
        <v>10</v>
      </c>
    </row>
    <row r="2773" spans="1:2" x14ac:dyDescent="0.3">
      <c r="A2773">
        <v>2778</v>
      </c>
      <c r="B2773">
        <v>10</v>
      </c>
    </row>
    <row r="2774" spans="1:2" x14ac:dyDescent="0.3">
      <c r="A2774">
        <v>2779</v>
      </c>
      <c r="B2774">
        <v>0</v>
      </c>
    </row>
    <row r="2775" spans="1:2" x14ac:dyDescent="0.3">
      <c r="A2775">
        <v>2780</v>
      </c>
      <c r="B2775">
        <v>0</v>
      </c>
    </row>
    <row r="2776" spans="1:2" x14ac:dyDescent="0.3">
      <c r="A2776">
        <v>2781</v>
      </c>
      <c r="B2776">
        <v>0</v>
      </c>
    </row>
    <row r="2777" spans="1:2" x14ac:dyDescent="0.3">
      <c r="A2777">
        <v>2782</v>
      </c>
      <c r="B2777">
        <v>30</v>
      </c>
    </row>
    <row r="2778" spans="1:2" x14ac:dyDescent="0.3">
      <c r="A2778">
        <v>2783</v>
      </c>
      <c r="B2778">
        <v>10</v>
      </c>
    </row>
    <row r="2779" spans="1:2" x14ac:dyDescent="0.3">
      <c r="A2779">
        <v>2784</v>
      </c>
      <c r="B2779">
        <v>0</v>
      </c>
    </row>
    <row r="2780" spans="1:2" x14ac:dyDescent="0.3">
      <c r="A2780">
        <v>2785</v>
      </c>
      <c r="B2780">
        <v>0</v>
      </c>
    </row>
    <row r="2781" spans="1:2" x14ac:dyDescent="0.3">
      <c r="A2781">
        <v>2786</v>
      </c>
      <c r="B2781">
        <v>10</v>
      </c>
    </row>
    <row r="2782" spans="1:2" x14ac:dyDescent="0.3">
      <c r="A2782">
        <v>2787</v>
      </c>
      <c r="B2782">
        <v>30</v>
      </c>
    </row>
    <row r="2783" spans="1:2" x14ac:dyDescent="0.3">
      <c r="A2783">
        <v>2788</v>
      </c>
      <c r="B2783">
        <v>0</v>
      </c>
    </row>
    <row r="2784" spans="1:2" x14ac:dyDescent="0.3">
      <c r="A2784">
        <v>2789</v>
      </c>
      <c r="B2784">
        <v>10</v>
      </c>
    </row>
    <row r="2785" spans="1:2" x14ac:dyDescent="0.3">
      <c r="A2785">
        <v>2790</v>
      </c>
      <c r="B2785">
        <v>0</v>
      </c>
    </row>
    <row r="2786" spans="1:2" x14ac:dyDescent="0.3">
      <c r="A2786">
        <v>2791</v>
      </c>
      <c r="B2786">
        <v>30</v>
      </c>
    </row>
    <row r="2787" spans="1:2" x14ac:dyDescent="0.3">
      <c r="A2787">
        <v>2792</v>
      </c>
      <c r="B2787">
        <v>0</v>
      </c>
    </row>
    <row r="2788" spans="1:2" x14ac:dyDescent="0.3">
      <c r="A2788">
        <v>2793</v>
      </c>
      <c r="B2788">
        <v>0</v>
      </c>
    </row>
    <row r="2789" spans="1:2" x14ac:dyDescent="0.3">
      <c r="A2789">
        <v>2794</v>
      </c>
      <c r="B2789">
        <v>30</v>
      </c>
    </row>
    <row r="2790" spans="1:2" x14ac:dyDescent="0.3">
      <c r="A2790">
        <v>2795</v>
      </c>
      <c r="B2790">
        <v>10</v>
      </c>
    </row>
    <row r="2791" spans="1:2" x14ac:dyDescent="0.3">
      <c r="A2791">
        <v>2796</v>
      </c>
      <c r="B2791">
        <v>20</v>
      </c>
    </row>
    <row r="2792" spans="1:2" x14ac:dyDescent="0.3">
      <c r="A2792">
        <v>2797</v>
      </c>
      <c r="B2792">
        <v>10</v>
      </c>
    </row>
    <row r="2793" spans="1:2" x14ac:dyDescent="0.3">
      <c r="A2793">
        <v>2798</v>
      </c>
      <c r="B2793">
        <v>30</v>
      </c>
    </row>
    <row r="2794" spans="1:2" x14ac:dyDescent="0.3">
      <c r="A2794">
        <v>2799</v>
      </c>
      <c r="B2794">
        <v>20</v>
      </c>
    </row>
    <row r="2795" spans="1:2" x14ac:dyDescent="0.3">
      <c r="A2795">
        <v>2800</v>
      </c>
      <c r="B2795">
        <v>0</v>
      </c>
    </row>
    <row r="2796" spans="1:2" x14ac:dyDescent="0.3">
      <c r="A2796">
        <v>2801</v>
      </c>
      <c r="B2796">
        <v>30</v>
      </c>
    </row>
    <row r="2797" spans="1:2" x14ac:dyDescent="0.3">
      <c r="A2797">
        <v>2802</v>
      </c>
      <c r="B2797">
        <v>20</v>
      </c>
    </row>
    <row r="2798" spans="1:2" x14ac:dyDescent="0.3">
      <c r="A2798">
        <v>2803</v>
      </c>
      <c r="B2798">
        <v>10</v>
      </c>
    </row>
    <row r="2799" spans="1:2" x14ac:dyDescent="0.3">
      <c r="A2799">
        <v>2804</v>
      </c>
      <c r="B2799">
        <v>0</v>
      </c>
    </row>
    <row r="2800" spans="1:2" x14ac:dyDescent="0.3">
      <c r="A2800">
        <v>2805</v>
      </c>
      <c r="B2800">
        <v>0</v>
      </c>
    </row>
    <row r="2801" spans="1:2" x14ac:dyDescent="0.3">
      <c r="A2801">
        <v>2806</v>
      </c>
      <c r="B2801">
        <v>10</v>
      </c>
    </row>
    <row r="2802" spans="1:2" x14ac:dyDescent="0.3">
      <c r="A2802">
        <v>2807</v>
      </c>
      <c r="B2802">
        <v>0</v>
      </c>
    </row>
    <row r="2803" spans="1:2" x14ac:dyDescent="0.3">
      <c r="A2803">
        <v>2808</v>
      </c>
      <c r="B2803">
        <v>30</v>
      </c>
    </row>
    <row r="2804" spans="1:2" x14ac:dyDescent="0.3">
      <c r="A2804">
        <v>2809</v>
      </c>
      <c r="B2804">
        <v>10</v>
      </c>
    </row>
    <row r="2805" spans="1:2" x14ac:dyDescent="0.3">
      <c r="A2805">
        <v>2810</v>
      </c>
      <c r="B2805">
        <v>0</v>
      </c>
    </row>
    <row r="2806" spans="1:2" x14ac:dyDescent="0.3">
      <c r="A2806">
        <v>2811</v>
      </c>
      <c r="B2806">
        <v>30</v>
      </c>
    </row>
    <row r="2807" spans="1:2" x14ac:dyDescent="0.3">
      <c r="A2807">
        <v>2812</v>
      </c>
      <c r="B2807">
        <v>0</v>
      </c>
    </row>
    <row r="2808" spans="1:2" x14ac:dyDescent="0.3">
      <c r="A2808">
        <v>2813</v>
      </c>
      <c r="B2808">
        <v>0</v>
      </c>
    </row>
    <row r="2809" spans="1:2" x14ac:dyDescent="0.3">
      <c r="A2809">
        <v>2814</v>
      </c>
      <c r="B2809">
        <v>10</v>
      </c>
    </row>
    <row r="2810" spans="1:2" x14ac:dyDescent="0.3">
      <c r="A2810">
        <v>2815</v>
      </c>
      <c r="B2810">
        <v>0</v>
      </c>
    </row>
    <row r="2811" spans="1:2" x14ac:dyDescent="0.3">
      <c r="A2811">
        <v>2816</v>
      </c>
      <c r="B2811">
        <v>0</v>
      </c>
    </row>
    <row r="2812" spans="1:2" x14ac:dyDescent="0.3">
      <c r="A2812">
        <v>2817</v>
      </c>
      <c r="B2812">
        <v>30</v>
      </c>
    </row>
    <row r="2813" spans="1:2" x14ac:dyDescent="0.3">
      <c r="A2813">
        <v>2818</v>
      </c>
      <c r="B2813">
        <v>0</v>
      </c>
    </row>
    <row r="2814" spans="1:2" x14ac:dyDescent="0.3">
      <c r="A2814">
        <v>2819</v>
      </c>
      <c r="B2814">
        <v>30</v>
      </c>
    </row>
    <row r="2815" spans="1:2" x14ac:dyDescent="0.3">
      <c r="A2815">
        <v>2820</v>
      </c>
      <c r="B2815">
        <v>10</v>
      </c>
    </row>
    <row r="2816" spans="1:2" x14ac:dyDescent="0.3">
      <c r="A2816">
        <v>2821</v>
      </c>
      <c r="B2816">
        <v>0</v>
      </c>
    </row>
    <row r="2817" spans="1:2" x14ac:dyDescent="0.3">
      <c r="A2817">
        <v>2822</v>
      </c>
      <c r="B2817">
        <v>0</v>
      </c>
    </row>
    <row r="2818" spans="1:2" x14ac:dyDescent="0.3">
      <c r="A2818">
        <v>2823</v>
      </c>
      <c r="B2818">
        <v>30</v>
      </c>
    </row>
    <row r="2819" spans="1:2" x14ac:dyDescent="0.3">
      <c r="A2819">
        <v>2824</v>
      </c>
      <c r="B2819">
        <v>10</v>
      </c>
    </row>
    <row r="2820" spans="1:2" x14ac:dyDescent="0.3">
      <c r="A2820">
        <v>2825</v>
      </c>
      <c r="B2820">
        <v>30</v>
      </c>
    </row>
    <row r="2821" spans="1:2" x14ac:dyDescent="0.3">
      <c r="A2821">
        <v>2826</v>
      </c>
      <c r="B2821">
        <v>0</v>
      </c>
    </row>
    <row r="2822" spans="1:2" x14ac:dyDescent="0.3">
      <c r="A2822">
        <v>2827</v>
      </c>
      <c r="B2822">
        <v>0</v>
      </c>
    </row>
    <row r="2823" spans="1:2" x14ac:dyDescent="0.3">
      <c r="A2823">
        <v>2828</v>
      </c>
      <c r="B2823">
        <v>30</v>
      </c>
    </row>
    <row r="2824" spans="1:2" x14ac:dyDescent="0.3">
      <c r="A2824">
        <v>2829</v>
      </c>
      <c r="B2824">
        <v>10</v>
      </c>
    </row>
    <row r="2825" spans="1:2" x14ac:dyDescent="0.3">
      <c r="A2825">
        <v>2830</v>
      </c>
      <c r="B2825">
        <v>10</v>
      </c>
    </row>
    <row r="2826" spans="1:2" x14ac:dyDescent="0.3">
      <c r="A2826">
        <v>2831</v>
      </c>
      <c r="B2826">
        <v>0</v>
      </c>
    </row>
    <row r="2827" spans="1:2" x14ac:dyDescent="0.3">
      <c r="A2827">
        <v>2832</v>
      </c>
      <c r="B2827">
        <v>30</v>
      </c>
    </row>
    <row r="2828" spans="1:2" x14ac:dyDescent="0.3">
      <c r="A2828">
        <v>2833</v>
      </c>
      <c r="B2828">
        <v>0</v>
      </c>
    </row>
    <row r="2829" spans="1:2" x14ac:dyDescent="0.3">
      <c r="A2829">
        <v>2834</v>
      </c>
      <c r="B2829">
        <v>30</v>
      </c>
    </row>
    <row r="2830" spans="1:2" x14ac:dyDescent="0.3">
      <c r="A2830">
        <v>2835</v>
      </c>
      <c r="B2830">
        <v>0</v>
      </c>
    </row>
    <row r="2831" spans="1:2" x14ac:dyDescent="0.3">
      <c r="A2831">
        <v>2836</v>
      </c>
      <c r="B2831">
        <v>10</v>
      </c>
    </row>
    <row r="2832" spans="1:2" x14ac:dyDescent="0.3">
      <c r="A2832">
        <v>2837</v>
      </c>
      <c r="B2832">
        <v>30</v>
      </c>
    </row>
    <row r="2833" spans="1:2" x14ac:dyDescent="0.3">
      <c r="A2833">
        <v>2838</v>
      </c>
      <c r="B2833">
        <v>0</v>
      </c>
    </row>
    <row r="2834" spans="1:2" x14ac:dyDescent="0.3">
      <c r="A2834">
        <v>2839</v>
      </c>
      <c r="B2834">
        <v>10</v>
      </c>
    </row>
    <row r="2835" spans="1:2" x14ac:dyDescent="0.3">
      <c r="A2835">
        <v>2840</v>
      </c>
      <c r="B2835">
        <v>0</v>
      </c>
    </row>
    <row r="2836" spans="1:2" x14ac:dyDescent="0.3">
      <c r="A2836">
        <v>2841</v>
      </c>
      <c r="B2836">
        <v>30</v>
      </c>
    </row>
    <row r="2837" spans="1:2" x14ac:dyDescent="0.3">
      <c r="A2837">
        <v>2842</v>
      </c>
      <c r="B2837">
        <v>10</v>
      </c>
    </row>
    <row r="2838" spans="1:2" x14ac:dyDescent="0.3">
      <c r="A2838">
        <v>2843</v>
      </c>
      <c r="B2838">
        <v>0</v>
      </c>
    </row>
    <row r="2839" spans="1:2" x14ac:dyDescent="0.3">
      <c r="A2839">
        <v>2844</v>
      </c>
      <c r="B2839">
        <v>30</v>
      </c>
    </row>
    <row r="2840" spans="1:2" x14ac:dyDescent="0.3">
      <c r="A2840">
        <v>2845</v>
      </c>
      <c r="B2840">
        <v>0</v>
      </c>
    </row>
    <row r="2841" spans="1:2" x14ac:dyDescent="0.3">
      <c r="A2841">
        <v>2846</v>
      </c>
      <c r="B2841">
        <v>10</v>
      </c>
    </row>
    <row r="2842" spans="1:2" x14ac:dyDescent="0.3">
      <c r="A2842">
        <v>2847</v>
      </c>
      <c r="B2842">
        <v>30</v>
      </c>
    </row>
    <row r="2843" spans="1:2" x14ac:dyDescent="0.3">
      <c r="A2843">
        <v>2848</v>
      </c>
      <c r="B2843">
        <v>0</v>
      </c>
    </row>
    <row r="2844" spans="1:2" x14ac:dyDescent="0.3">
      <c r="A2844">
        <v>2849</v>
      </c>
      <c r="B2844">
        <v>0</v>
      </c>
    </row>
    <row r="2845" spans="1:2" x14ac:dyDescent="0.3">
      <c r="A2845">
        <v>2850</v>
      </c>
      <c r="B2845">
        <v>0</v>
      </c>
    </row>
    <row r="2846" spans="1:2" x14ac:dyDescent="0.3">
      <c r="A2846">
        <v>2851</v>
      </c>
      <c r="B2846">
        <v>30</v>
      </c>
    </row>
    <row r="2847" spans="1:2" x14ac:dyDescent="0.3">
      <c r="A2847">
        <v>2852</v>
      </c>
      <c r="B2847">
        <v>20</v>
      </c>
    </row>
    <row r="2848" spans="1:2" x14ac:dyDescent="0.3">
      <c r="A2848">
        <v>2853</v>
      </c>
      <c r="B2848">
        <v>30</v>
      </c>
    </row>
    <row r="2849" spans="1:2" x14ac:dyDescent="0.3">
      <c r="A2849">
        <v>2854</v>
      </c>
      <c r="B2849">
        <v>10</v>
      </c>
    </row>
    <row r="2850" spans="1:2" x14ac:dyDescent="0.3">
      <c r="A2850">
        <v>2855</v>
      </c>
      <c r="B2850">
        <v>0</v>
      </c>
    </row>
    <row r="2851" spans="1:2" x14ac:dyDescent="0.3">
      <c r="A2851">
        <v>2856</v>
      </c>
      <c r="B2851">
        <v>10</v>
      </c>
    </row>
    <row r="2852" spans="1:2" x14ac:dyDescent="0.3">
      <c r="A2852">
        <v>2857</v>
      </c>
      <c r="B2852">
        <v>0</v>
      </c>
    </row>
    <row r="2853" spans="1:2" x14ac:dyDescent="0.3">
      <c r="A2853">
        <v>2858</v>
      </c>
      <c r="B2853">
        <v>0</v>
      </c>
    </row>
    <row r="2854" spans="1:2" x14ac:dyDescent="0.3">
      <c r="A2854">
        <v>2859</v>
      </c>
      <c r="B2854">
        <v>30</v>
      </c>
    </row>
    <row r="2855" spans="1:2" x14ac:dyDescent="0.3">
      <c r="A2855">
        <v>2860</v>
      </c>
      <c r="B2855">
        <v>0</v>
      </c>
    </row>
    <row r="2856" spans="1:2" x14ac:dyDescent="0.3">
      <c r="A2856">
        <v>2861</v>
      </c>
      <c r="B2856">
        <v>10</v>
      </c>
    </row>
    <row r="2857" spans="1:2" x14ac:dyDescent="0.3">
      <c r="A2857">
        <v>2862</v>
      </c>
      <c r="B2857">
        <v>0</v>
      </c>
    </row>
    <row r="2858" spans="1:2" x14ac:dyDescent="0.3">
      <c r="A2858">
        <v>2863</v>
      </c>
      <c r="B2858">
        <v>10</v>
      </c>
    </row>
    <row r="2859" spans="1:2" x14ac:dyDescent="0.3">
      <c r="A2859">
        <v>2864</v>
      </c>
      <c r="B2859">
        <v>0</v>
      </c>
    </row>
    <row r="2860" spans="1:2" x14ac:dyDescent="0.3">
      <c r="A2860">
        <v>2865</v>
      </c>
      <c r="B2860">
        <v>10</v>
      </c>
    </row>
    <row r="2861" spans="1:2" x14ac:dyDescent="0.3">
      <c r="A2861">
        <v>2866</v>
      </c>
      <c r="B2861">
        <v>0</v>
      </c>
    </row>
    <row r="2862" spans="1:2" x14ac:dyDescent="0.3">
      <c r="A2862">
        <v>2867</v>
      </c>
      <c r="B2862">
        <v>30</v>
      </c>
    </row>
    <row r="2863" spans="1:2" x14ac:dyDescent="0.3">
      <c r="A2863">
        <v>2868</v>
      </c>
      <c r="B2863">
        <v>10</v>
      </c>
    </row>
    <row r="2864" spans="1:2" x14ac:dyDescent="0.3">
      <c r="A2864">
        <v>2869</v>
      </c>
      <c r="B2864">
        <v>30</v>
      </c>
    </row>
    <row r="2865" spans="1:2" x14ac:dyDescent="0.3">
      <c r="A2865">
        <v>2870</v>
      </c>
      <c r="B2865">
        <v>10</v>
      </c>
    </row>
    <row r="2866" spans="1:2" x14ac:dyDescent="0.3">
      <c r="A2866">
        <v>2871</v>
      </c>
      <c r="B2866">
        <v>0</v>
      </c>
    </row>
    <row r="2867" spans="1:2" x14ac:dyDescent="0.3">
      <c r="A2867">
        <v>2872</v>
      </c>
      <c r="B2867">
        <v>30</v>
      </c>
    </row>
    <row r="2868" spans="1:2" x14ac:dyDescent="0.3">
      <c r="A2868">
        <v>2873</v>
      </c>
      <c r="B2868">
        <v>0</v>
      </c>
    </row>
    <row r="2869" spans="1:2" x14ac:dyDescent="0.3">
      <c r="A2869">
        <v>2874</v>
      </c>
      <c r="B2869">
        <v>10</v>
      </c>
    </row>
    <row r="2870" spans="1:2" x14ac:dyDescent="0.3">
      <c r="A2870">
        <v>2875</v>
      </c>
      <c r="B2870">
        <v>20</v>
      </c>
    </row>
    <row r="2871" spans="1:2" x14ac:dyDescent="0.3">
      <c r="A2871">
        <v>2876</v>
      </c>
      <c r="B2871">
        <v>0</v>
      </c>
    </row>
    <row r="2872" spans="1:2" x14ac:dyDescent="0.3">
      <c r="A2872">
        <v>2877</v>
      </c>
      <c r="B2872">
        <v>10</v>
      </c>
    </row>
    <row r="2873" spans="1:2" x14ac:dyDescent="0.3">
      <c r="A2873">
        <v>2878</v>
      </c>
      <c r="B2873">
        <v>30</v>
      </c>
    </row>
    <row r="2874" spans="1:2" x14ac:dyDescent="0.3">
      <c r="A2874">
        <v>2879</v>
      </c>
      <c r="B2874">
        <v>10</v>
      </c>
    </row>
    <row r="2875" spans="1:2" x14ac:dyDescent="0.3">
      <c r="A2875">
        <v>2880</v>
      </c>
      <c r="B2875">
        <v>30</v>
      </c>
    </row>
    <row r="2876" spans="1:2" x14ac:dyDescent="0.3">
      <c r="A2876">
        <v>2881</v>
      </c>
      <c r="B2876">
        <v>0</v>
      </c>
    </row>
    <row r="2877" spans="1:2" x14ac:dyDescent="0.3">
      <c r="A2877">
        <v>2882</v>
      </c>
      <c r="B2877">
        <v>0</v>
      </c>
    </row>
    <row r="2878" spans="1:2" x14ac:dyDescent="0.3">
      <c r="A2878">
        <v>2883</v>
      </c>
      <c r="B2878">
        <v>30</v>
      </c>
    </row>
    <row r="2879" spans="1:2" x14ac:dyDescent="0.3">
      <c r="A2879">
        <v>2884</v>
      </c>
      <c r="B2879">
        <v>0</v>
      </c>
    </row>
    <row r="2880" spans="1:2" x14ac:dyDescent="0.3">
      <c r="A2880">
        <v>2885</v>
      </c>
      <c r="B2880">
        <v>30</v>
      </c>
    </row>
    <row r="2881" spans="1:2" x14ac:dyDescent="0.3">
      <c r="A2881">
        <v>2886</v>
      </c>
      <c r="B2881">
        <v>20</v>
      </c>
    </row>
    <row r="2882" spans="1:2" x14ac:dyDescent="0.3">
      <c r="A2882">
        <v>2887</v>
      </c>
      <c r="B2882">
        <v>10</v>
      </c>
    </row>
    <row r="2883" spans="1:2" x14ac:dyDescent="0.3">
      <c r="A2883">
        <v>2888</v>
      </c>
      <c r="B2883">
        <v>0</v>
      </c>
    </row>
    <row r="2884" spans="1:2" x14ac:dyDescent="0.3">
      <c r="A2884">
        <v>2889</v>
      </c>
      <c r="B2884">
        <v>0</v>
      </c>
    </row>
    <row r="2885" spans="1:2" x14ac:dyDescent="0.3">
      <c r="A2885">
        <v>2890</v>
      </c>
      <c r="B2885">
        <v>10</v>
      </c>
    </row>
    <row r="2886" spans="1:2" x14ac:dyDescent="0.3">
      <c r="A2886">
        <v>2891</v>
      </c>
      <c r="B2886">
        <v>0</v>
      </c>
    </row>
    <row r="2887" spans="1:2" x14ac:dyDescent="0.3">
      <c r="A2887">
        <v>2892</v>
      </c>
      <c r="B2887">
        <v>30</v>
      </c>
    </row>
    <row r="2888" spans="1:2" x14ac:dyDescent="0.3">
      <c r="A2888">
        <v>2893</v>
      </c>
      <c r="B2888">
        <v>0</v>
      </c>
    </row>
    <row r="2889" spans="1:2" x14ac:dyDescent="0.3">
      <c r="A2889">
        <v>2894</v>
      </c>
      <c r="B2889">
        <v>10</v>
      </c>
    </row>
    <row r="2890" spans="1:2" x14ac:dyDescent="0.3">
      <c r="A2890">
        <v>2895</v>
      </c>
      <c r="B2890">
        <v>0</v>
      </c>
    </row>
    <row r="2891" spans="1:2" x14ac:dyDescent="0.3">
      <c r="A2891">
        <v>2896</v>
      </c>
      <c r="B2891">
        <v>30</v>
      </c>
    </row>
    <row r="2892" spans="1:2" x14ac:dyDescent="0.3">
      <c r="A2892">
        <v>2897</v>
      </c>
      <c r="B2892">
        <v>20</v>
      </c>
    </row>
    <row r="2893" spans="1:2" x14ac:dyDescent="0.3">
      <c r="A2893">
        <v>2898</v>
      </c>
      <c r="B2893">
        <v>0</v>
      </c>
    </row>
    <row r="2894" spans="1:2" x14ac:dyDescent="0.3">
      <c r="A2894">
        <v>2899</v>
      </c>
      <c r="B2894">
        <v>10</v>
      </c>
    </row>
    <row r="2895" spans="1:2" x14ac:dyDescent="0.3">
      <c r="A2895">
        <v>2900</v>
      </c>
      <c r="B2895">
        <v>0</v>
      </c>
    </row>
    <row r="2896" spans="1:2" x14ac:dyDescent="0.3">
      <c r="A2896">
        <v>2901</v>
      </c>
      <c r="B2896">
        <v>30</v>
      </c>
    </row>
    <row r="2897" spans="1:2" x14ac:dyDescent="0.3">
      <c r="A2897">
        <v>2902</v>
      </c>
      <c r="B2897">
        <v>0</v>
      </c>
    </row>
    <row r="2898" spans="1:2" x14ac:dyDescent="0.3">
      <c r="A2898">
        <v>2903</v>
      </c>
      <c r="B2898">
        <v>30</v>
      </c>
    </row>
    <row r="2899" spans="1:2" x14ac:dyDescent="0.3">
      <c r="A2899">
        <v>2904</v>
      </c>
      <c r="B2899">
        <v>10</v>
      </c>
    </row>
    <row r="2900" spans="1:2" x14ac:dyDescent="0.3">
      <c r="A2900">
        <v>2905</v>
      </c>
      <c r="B2900">
        <v>0</v>
      </c>
    </row>
    <row r="2901" spans="1:2" x14ac:dyDescent="0.3">
      <c r="A2901">
        <v>2906</v>
      </c>
      <c r="B2901">
        <v>30</v>
      </c>
    </row>
    <row r="2902" spans="1:2" x14ac:dyDescent="0.3">
      <c r="A2902">
        <v>2907</v>
      </c>
      <c r="B2902">
        <v>0</v>
      </c>
    </row>
    <row r="2903" spans="1:2" x14ac:dyDescent="0.3">
      <c r="A2903">
        <v>2908</v>
      </c>
      <c r="B2903">
        <v>10</v>
      </c>
    </row>
    <row r="2904" spans="1:2" x14ac:dyDescent="0.3">
      <c r="A2904">
        <v>2909</v>
      </c>
      <c r="B2904">
        <v>0</v>
      </c>
    </row>
    <row r="2905" spans="1:2" x14ac:dyDescent="0.3">
      <c r="A2905">
        <v>2910</v>
      </c>
      <c r="B2905">
        <v>10</v>
      </c>
    </row>
    <row r="2906" spans="1:2" x14ac:dyDescent="0.3">
      <c r="A2906">
        <v>2911</v>
      </c>
      <c r="B2906">
        <v>0</v>
      </c>
    </row>
    <row r="2907" spans="1:2" x14ac:dyDescent="0.3">
      <c r="A2907">
        <v>2912</v>
      </c>
      <c r="B2907">
        <v>0</v>
      </c>
    </row>
    <row r="2908" spans="1:2" x14ac:dyDescent="0.3">
      <c r="A2908">
        <v>2913</v>
      </c>
      <c r="B2908">
        <v>30</v>
      </c>
    </row>
    <row r="2909" spans="1:2" x14ac:dyDescent="0.3">
      <c r="A2909">
        <v>2914</v>
      </c>
      <c r="B2909">
        <v>10</v>
      </c>
    </row>
    <row r="2910" spans="1:2" x14ac:dyDescent="0.3">
      <c r="A2910">
        <v>2915</v>
      </c>
      <c r="B2910">
        <v>20</v>
      </c>
    </row>
    <row r="2911" spans="1:2" x14ac:dyDescent="0.3">
      <c r="A2911">
        <v>2916</v>
      </c>
      <c r="B2911">
        <v>30</v>
      </c>
    </row>
    <row r="2912" spans="1:2" x14ac:dyDescent="0.3">
      <c r="A2912">
        <v>2917</v>
      </c>
      <c r="B2912">
        <v>10</v>
      </c>
    </row>
    <row r="2913" spans="1:2" x14ac:dyDescent="0.3">
      <c r="A2913">
        <v>2918</v>
      </c>
      <c r="B2913">
        <v>0</v>
      </c>
    </row>
    <row r="2914" spans="1:2" x14ac:dyDescent="0.3">
      <c r="A2914">
        <v>2919</v>
      </c>
      <c r="B2914">
        <v>0</v>
      </c>
    </row>
    <row r="2915" spans="1:2" x14ac:dyDescent="0.3">
      <c r="A2915">
        <v>2920</v>
      </c>
      <c r="B2915">
        <v>0</v>
      </c>
    </row>
    <row r="2916" spans="1:2" x14ac:dyDescent="0.3">
      <c r="A2916">
        <v>2921</v>
      </c>
      <c r="B2916">
        <v>30</v>
      </c>
    </row>
    <row r="2917" spans="1:2" x14ac:dyDescent="0.3">
      <c r="A2917">
        <v>2922</v>
      </c>
      <c r="B2917">
        <v>10</v>
      </c>
    </row>
    <row r="2918" spans="1:2" x14ac:dyDescent="0.3">
      <c r="A2918">
        <v>2923</v>
      </c>
      <c r="B2918">
        <v>0</v>
      </c>
    </row>
    <row r="2919" spans="1:2" x14ac:dyDescent="0.3">
      <c r="A2919">
        <v>2924</v>
      </c>
      <c r="B2919">
        <v>10</v>
      </c>
    </row>
    <row r="2920" spans="1:2" x14ac:dyDescent="0.3">
      <c r="A2920">
        <v>2925</v>
      </c>
      <c r="B2920">
        <v>0</v>
      </c>
    </row>
    <row r="2921" spans="1:2" x14ac:dyDescent="0.3">
      <c r="A2921">
        <v>2926</v>
      </c>
      <c r="B2921">
        <v>30</v>
      </c>
    </row>
    <row r="2922" spans="1:2" x14ac:dyDescent="0.3">
      <c r="A2922">
        <v>2927</v>
      </c>
      <c r="B2922">
        <v>0</v>
      </c>
    </row>
    <row r="2923" spans="1:2" x14ac:dyDescent="0.3">
      <c r="A2923">
        <v>2928</v>
      </c>
      <c r="B2923">
        <v>30</v>
      </c>
    </row>
    <row r="2924" spans="1:2" x14ac:dyDescent="0.3">
      <c r="A2924">
        <v>2929</v>
      </c>
      <c r="B2924">
        <v>0</v>
      </c>
    </row>
    <row r="2925" spans="1:2" x14ac:dyDescent="0.3">
      <c r="A2925">
        <v>2930</v>
      </c>
      <c r="B2925">
        <v>10</v>
      </c>
    </row>
    <row r="2926" spans="1:2" x14ac:dyDescent="0.3">
      <c r="A2926">
        <v>2931</v>
      </c>
      <c r="B2926">
        <v>0</v>
      </c>
    </row>
    <row r="2927" spans="1:2" x14ac:dyDescent="0.3">
      <c r="A2927">
        <v>2932</v>
      </c>
      <c r="B2927">
        <v>20</v>
      </c>
    </row>
  </sheetData>
  <dataValidations count="1">
    <dataValidation type="list" allowBlank="1" showInputMessage="1" showErrorMessage="1" sqref="F9" xr:uid="{B5C3E2DE-B1ED-4B47-A371-C8E5D5B70545}">
      <formula1>$A$2:$A$2927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28D6-D4B0-4FA2-99A1-3321D9105376}">
  <dimension ref="A1:F67"/>
  <sheetViews>
    <sheetView topLeftCell="A52" workbookViewId="0">
      <selection activeCell="F2" sqref="F2"/>
    </sheetView>
  </sheetViews>
  <sheetFormatPr defaultRowHeight="13.8" x14ac:dyDescent="0.3"/>
  <cols>
    <col min="1" max="1" width="12.77734375" bestFit="1" customWidth="1"/>
    <col min="2" max="2" width="15.5546875" bestFit="1" customWidth="1"/>
    <col min="3" max="3" width="18.88671875" bestFit="1" customWidth="1"/>
    <col min="4" max="4" width="11.6640625" customWidth="1"/>
    <col min="5" max="5" width="12.6640625" customWidth="1"/>
    <col min="6" max="6" width="20.5546875" bestFit="1" customWidth="1"/>
  </cols>
  <sheetData>
    <row r="1" spans="1:6" x14ac:dyDescent="0.3">
      <c r="A1" s="10" t="s">
        <v>1387</v>
      </c>
      <c r="B1" s="10" t="s">
        <v>2</v>
      </c>
      <c r="C1" s="10" t="s">
        <v>3</v>
      </c>
      <c r="D1" s="10" t="s">
        <v>3</v>
      </c>
      <c r="E1" s="10" t="s">
        <v>4</v>
      </c>
      <c r="F1" s="10" t="s">
        <v>4</v>
      </c>
    </row>
    <row r="2" spans="1:6" x14ac:dyDescent="0.3">
      <c r="A2" s="2" t="s">
        <v>8</v>
      </c>
      <c r="B2">
        <f>SUMIF(PAESE,"ITA",QUANT)</f>
        <v>29172</v>
      </c>
      <c r="C2" t="s">
        <v>9</v>
      </c>
      <c r="D2">
        <f>SUMIF(MAGAZZINO,"SG",QUANT)</f>
        <v>9912</v>
      </c>
      <c r="E2" t="s">
        <v>10</v>
      </c>
      <c r="F2">
        <f>SUMIF(TERMINATO,"TERMINATO",QUANT)</f>
        <v>2</v>
      </c>
    </row>
    <row r="3" spans="1:6" x14ac:dyDescent="0.3">
      <c r="A3" s="4" t="s">
        <v>13</v>
      </c>
      <c r="B3" s="4">
        <f>SUMIF(PAESE,"EGY",QUANT)</f>
        <v>4710</v>
      </c>
      <c r="C3" t="s">
        <v>12</v>
      </c>
      <c r="D3" s="6">
        <f>SUMIF(MAGAZZINO,"CCC ORDER",QUANT)</f>
        <v>1820</v>
      </c>
      <c r="E3" s="2" t="s">
        <v>1392</v>
      </c>
      <c r="F3" s="6">
        <f>SUMIF(TERMINATO,"",QUANT)</f>
        <v>35520</v>
      </c>
    </row>
    <row r="4" spans="1:6" x14ac:dyDescent="0.3">
      <c r="A4" t="s">
        <v>27</v>
      </c>
      <c r="B4" s="4">
        <f>SUMIF(PAESE,"NON PRESENTE",QUANT)</f>
        <v>600</v>
      </c>
      <c r="C4" t="s">
        <v>15</v>
      </c>
      <c r="D4" s="6">
        <f>SUMIF(MAGAZZINO,"EGYPTIAN SAE",QUANT)</f>
        <v>750</v>
      </c>
    </row>
    <row r="5" spans="1:6" x14ac:dyDescent="0.3">
      <c r="A5" t="s">
        <v>80</v>
      </c>
      <c r="B5" s="4">
        <f>SUMIF(PAESE,"GRC",QUANT)</f>
        <v>1000</v>
      </c>
      <c r="C5" t="s">
        <v>20</v>
      </c>
      <c r="D5" s="6">
        <f>SUMIF(MAGAZZINO,"ZAN PIN ASSUF S.A.E.",QUANT)</f>
        <v>2570</v>
      </c>
    </row>
    <row r="6" spans="1:6" x14ac:dyDescent="0.3">
      <c r="A6" t="s">
        <v>794</v>
      </c>
      <c r="B6" s="4">
        <f>SUMIF(PAESE,"FRA",QUANT)</f>
        <v>40</v>
      </c>
      <c r="C6" t="s">
        <v>28</v>
      </c>
      <c r="D6" s="6">
        <f>SUMIF(MAGAZZINO,"ORDER FOR TRADING SARL",QUANT)</f>
        <v>130</v>
      </c>
    </row>
    <row r="7" spans="1:6" x14ac:dyDescent="0.3">
      <c r="C7" t="s">
        <v>33</v>
      </c>
      <c r="D7" s="6">
        <f>SUMIF(MAGAZZINO,"ZAN VETRI",QUANT)</f>
        <v>4710</v>
      </c>
    </row>
    <row r="8" spans="1:6" x14ac:dyDescent="0.3">
      <c r="C8" t="s">
        <v>44</v>
      </c>
      <c r="D8" s="6">
        <f>SUMIF(MAGAZZINO,"ZAN PIN SPA",QUANT)</f>
        <v>4060</v>
      </c>
    </row>
    <row r="9" spans="1:6" x14ac:dyDescent="0.3">
      <c r="C9" t="s">
        <v>46</v>
      </c>
      <c r="D9" s="6">
        <f>SUMIF(MAGAZZINO,"SICURPIN SUD S.R.L",QUANT)</f>
        <v>800</v>
      </c>
    </row>
    <row r="10" spans="1:6" x14ac:dyDescent="0.3">
      <c r="C10" t="s">
        <v>51</v>
      </c>
      <c r="D10" s="6">
        <f>SUMIF(MAGAZZINO,"ZAN S.R.L.",QUANT)</f>
        <v>2840</v>
      </c>
    </row>
    <row r="11" spans="1:6" x14ac:dyDescent="0.3">
      <c r="C11" t="s">
        <v>62</v>
      </c>
      <c r="D11" s="6">
        <f>SUMIF(MAGAZZINO,"ZAN PAM",QUANT)</f>
        <v>2110</v>
      </c>
    </row>
    <row r="12" spans="1:6" x14ac:dyDescent="0.3">
      <c r="C12" t="s">
        <v>72</v>
      </c>
      <c r="D12" s="6">
        <f>SUMIF(MAGAZZINO,"LOLLO SRL",QUANT)</f>
        <v>390</v>
      </c>
    </row>
    <row r="13" spans="1:6" x14ac:dyDescent="0.3">
      <c r="C13" t="s">
        <v>81</v>
      </c>
      <c r="D13" s="6">
        <f>SUMIF(MAGAZZINO,"ZAN ABEE",QUANT)</f>
        <v>400</v>
      </c>
    </row>
    <row r="14" spans="1:6" x14ac:dyDescent="0.3">
      <c r="C14" t="s">
        <v>91</v>
      </c>
      <c r="D14" s="6">
        <f>SUMIF(MAGAZZINO,"SG PALLA S.R.L.",QUANT)</f>
        <v>580</v>
      </c>
    </row>
    <row r="15" spans="1:6" x14ac:dyDescent="0.3">
      <c r="C15" t="s">
        <v>94</v>
      </c>
      <c r="D15" s="6">
        <f>SUMIF(MAGAZZINO,"ZAN SPA",QUANT)</f>
        <v>2600</v>
      </c>
    </row>
    <row r="16" spans="1:6" x14ac:dyDescent="0.3">
      <c r="C16" t="s">
        <v>102</v>
      </c>
      <c r="D16" s="6">
        <f>SUMIF(MAGAZZINO,"SG DISTRIBUZIONE SRL",QUANT)</f>
        <v>380</v>
      </c>
    </row>
    <row r="17" spans="3:4" x14ac:dyDescent="0.3">
      <c r="C17" t="s">
        <v>177</v>
      </c>
      <c r="D17" s="6">
        <f>SUMIF(MAGAZZINO,"MULL",QUANT)</f>
        <v>670</v>
      </c>
    </row>
    <row r="18" spans="3:4" x14ac:dyDescent="0.3">
      <c r="C18" t="s">
        <v>190</v>
      </c>
      <c r="D18" s="6">
        <f>SUMIF(MAGAZZINO,"ECOPIN S.R.L.",QUANT)</f>
        <v>100</v>
      </c>
    </row>
    <row r="19" spans="3:4" x14ac:dyDescent="0.3">
      <c r="C19" t="s">
        <v>196</v>
      </c>
      <c r="D19" s="6">
        <f>SUMIF(MAGAZZINO,"ZAN PALLA SA",QUANT)</f>
        <v>550</v>
      </c>
    </row>
    <row r="20" spans="3:4" x14ac:dyDescent="0.3">
      <c r="C20" t="s">
        <v>587</v>
      </c>
      <c r="D20" s="6">
        <f>SUMIF(MAGAZZINO,"ZAN PIN",QUANT)</f>
        <v>50</v>
      </c>
    </row>
    <row r="21" spans="3:4" x14ac:dyDescent="0.3">
      <c r="C21" t="s">
        <v>764</v>
      </c>
      <c r="D21" s="6">
        <f>SUMIF(MAGAZZINO,"ZAN EMBALLAGE",QUANT)</f>
        <v>50</v>
      </c>
    </row>
    <row r="22" spans="3:4" x14ac:dyDescent="0.3">
      <c r="C22" t="s">
        <v>1102</v>
      </c>
      <c r="D22" s="6">
        <f>SUMIF(MAGAZZINO,"SETTER DES BOIS ET",QUANT)</f>
        <v>40</v>
      </c>
    </row>
    <row r="23" spans="3:4" x14ac:dyDescent="0.3">
      <c r="C23" s="11">
        <v>7</v>
      </c>
      <c r="D23" s="12">
        <f>SUMIF(MAGAZZINO,"7",QUANT)</f>
        <v>10</v>
      </c>
    </row>
    <row r="45" spans="1:6" x14ac:dyDescent="0.3">
      <c r="A45" s="10" t="s">
        <v>2</v>
      </c>
      <c r="B45" s="10" t="s">
        <v>1389</v>
      </c>
      <c r="C45" s="10" t="s">
        <v>3</v>
      </c>
      <c r="D45" s="10" t="s">
        <v>1391</v>
      </c>
      <c r="E45" s="10" t="s">
        <v>4</v>
      </c>
      <c r="F45" s="10" t="s">
        <v>1390</v>
      </c>
    </row>
    <row r="46" spans="1:6" x14ac:dyDescent="0.3">
      <c r="A46" t="s">
        <v>8</v>
      </c>
      <c r="B46">
        <f ca="1">SUMIF(PAESE,"ITA",TOTALE)</f>
        <v>728246</v>
      </c>
      <c r="C46" t="s">
        <v>9</v>
      </c>
      <c r="D46">
        <f ca="1">SUMIF(MAGAZZINO,"SG",TOTALE)</f>
        <v>251086</v>
      </c>
      <c r="E46" t="s">
        <v>10</v>
      </c>
      <c r="F46" s="2">
        <f ca="1">SUMIF(TERMINATO,"TERMINATO",TOTALE)</f>
        <v>36</v>
      </c>
    </row>
    <row r="47" spans="1:6" x14ac:dyDescent="0.3">
      <c r="A47" t="s">
        <v>13</v>
      </c>
      <c r="B47" s="9">
        <f ca="1">SUMIF(PAESE,"EGY",TOTALE)</f>
        <v>116730</v>
      </c>
      <c r="C47" t="s">
        <v>12</v>
      </c>
      <c r="D47" s="9">
        <f ca="1">SUMIF(MAGAZZINO,"CCC ORDER",TOTALE)</f>
        <v>43500</v>
      </c>
      <c r="E47" t="s">
        <v>1393</v>
      </c>
      <c r="F47" s="2">
        <f ca="1">SUMIF(TERMINATO,"",TOTALE)</f>
        <v>885980</v>
      </c>
    </row>
    <row r="48" spans="1:6" x14ac:dyDescent="0.3">
      <c r="A48" t="s">
        <v>27</v>
      </c>
      <c r="B48" s="9">
        <f ca="1">SUMIF(PAESE,"NON PRESENTE",TOTALE)</f>
        <v>15480</v>
      </c>
      <c r="C48" t="s">
        <v>15</v>
      </c>
      <c r="D48" s="9">
        <f ca="1">SUMIF(MAGAZZINO,"EGYPTIAN SAE",TOTALE)</f>
        <v>17720</v>
      </c>
    </row>
    <row r="49" spans="1:4" x14ac:dyDescent="0.3">
      <c r="A49" t="s">
        <v>80</v>
      </c>
      <c r="B49" s="9">
        <f ca="1">SUMIF(PAESE,"GRC",TOTALE)</f>
        <v>24890</v>
      </c>
      <c r="C49" t="s">
        <v>20</v>
      </c>
      <c r="D49" s="9">
        <f ca="1">SUMIF(MAGAZZINO,"ZAN PIN ASSUF S.A.E.",TOTALE)</f>
        <v>66040</v>
      </c>
    </row>
    <row r="50" spans="1:4" x14ac:dyDescent="0.3">
      <c r="A50" t="s">
        <v>794</v>
      </c>
      <c r="B50" s="9">
        <f ca="1">SUMIF(PAESE,"FRA",TOTALE)</f>
        <v>670</v>
      </c>
      <c r="C50" t="s">
        <v>28</v>
      </c>
      <c r="D50" s="9">
        <f ca="1">SUMIF(MAGAZZINO,"ORDER FOR TRADING SARL",TOTALE)</f>
        <v>3650</v>
      </c>
    </row>
    <row r="51" spans="1:4" x14ac:dyDescent="0.3">
      <c r="C51" t="s">
        <v>33</v>
      </c>
      <c r="D51" s="9">
        <f ca="1">SUMIF(MAGAZZINO,"ZAN VETRI",TOTALE)</f>
        <v>115700</v>
      </c>
    </row>
    <row r="52" spans="1:4" x14ac:dyDescent="0.3">
      <c r="C52" t="s">
        <v>44</v>
      </c>
      <c r="D52" s="9">
        <f ca="1">SUMIF(MAGAZZINO,"ZAN PIN SPA",TOTALE)</f>
        <v>101820</v>
      </c>
    </row>
    <row r="53" spans="1:4" x14ac:dyDescent="0.3">
      <c r="C53" t="s">
        <v>46</v>
      </c>
      <c r="D53" s="9">
        <f ca="1">SUMIF(MAGAZZINO,"SICURPIN SUD S.R.L",TOTALE)</f>
        <v>18040</v>
      </c>
    </row>
    <row r="54" spans="1:4" x14ac:dyDescent="0.3">
      <c r="C54" t="s">
        <v>51</v>
      </c>
      <c r="D54" s="9">
        <f ca="1">SUMIF(MAGAZZINO,"ZAN S.R.L.",TOTALE)</f>
        <v>71380</v>
      </c>
    </row>
    <row r="55" spans="1:4" x14ac:dyDescent="0.3">
      <c r="C55" t="s">
        <v>62</v>
      </c>
      <c r="D55" s="9">
        <f ca="1">SUMIF(MAGAZZINO,"ZAN PAM",TOTALE)</f>
        <v>53910</v>
      </c>
    </row>
    <row r="56" spans="1:4" x14ac:dyDescent="0.3">
      <c r="C56" t="s">
        <v>72</v>
      </c>
      <c r="D56" s="9">
        <f ca="1">SUMIF(MAGAZZINO,"LOLLO SRL",TOTALE)</f>
        <v>9300</v>
      </c>
    </row>
    <row r="57" spans="1:4" x14ac:dyDescent="0.3">
      <c r="C57" t="s">
        <v>81</v>
      </c>
      <c r="D57" s="9">
        <f ca="1">SUMIF(MAGAZZINO,"ZAN ABEE",TOTALE)</f>
        <v>9580</v>
      </c>
    </row>
    <row r="58" spans="1:4" x14ac:dyDescent="0.3">
      <c r="C58" t="s">
        <v>91</v>
      </c>
      <c r="D58" s="9">
        <f ca="1">SUMIF(MAGAZZINO,"SG PALLA S.R.L.",TOTALE)</f>
        <v>14870</v>
      </c>
    </row>
    <row r="59" spans="1:4" x14ac:dyDescent="0.3">
      <c r="C59" t="s">
        <v>94</v>
      </c>
      <c r="D59" s="9">
        <f ca="1">SUMIF(MAGAZZINO,"ZAN SPA",TOTALE)</f>
        <v>64310</v>
      </c>
    </row>
    <row r="60" spans="1:4" x14ac:dyDescent="0.3">
      <c r="C60" t="s">
        <v>102</v>
      </c>
      <c r="D60" s="9">
        <f ca="1">SUMIF(MAGAZZINO,"SG DISTRIBUZIONE SRL",TOTALE)</f>
        <v>8710</v>
      </c>
    </row>
    <row r="61" spans="1:4" x14ac:dyDescent="0.3">
      <c r="C61" t="s">
        <v>177</v>
      </c>
      <c r="D61" s="9">
        <f ca="1">SUMIF(MAGAZZINO,"MULL",TOTALE)</f>
        <v>16930</v>
      </c>
    </row>
    <row r="62" spans="1:4" x14ac:dyDescent="0.3">
      <c r="C62" t="s">
        <v>190</v>
      </c>
      <c r="D62" s="9">
        <f ca="1">SUMIF(MAGAZZINO,"ECOPIN S.R.L.",TOTALE)</f>
        <v>2390</v>
      </c>
    </row>
    <row r="63" spans="1:4" x14ac:dyDescent="0.3">
      <c r="C63" t="s">
        <v>196</v>
      </c>
      <c r="D63" s="9">
        <f ca="1">SUMIF(MAGAZZINO,"ZAN PALLA SA",TOTALE)</f>
        <v>13720</v>
      </c>
    </row>
    <row r="64" spans="1:4" x14ac:dyDescent="0.3">
      <c r="C64" t="s">
        <v>587</v>
      </c>
      <c r="D64" s="9">
        <f ca="1">SUMIF(MAGAZZINO,"ZAN PIN",TOTALE)</f>
        <v>1590</v>
      </c>
    </row>
    <row r="65" spans="3:4" x14ac:dyDescent="0.3">
      <c r="C65" t="s">
        <v>764</v>
      </c>
      <c r="D65" s="9">
        <f ca="1">SUMIF(MAGAZZINO,"ZAN EMBALLAGE",TOTALE)</f>
        <v>990</v>
      </c>
    </row>
    <row r="66" spans="3:4" x14ac:dyDescent="0.3">
      <c r="C66" t="s">
        <v>1102</v>
      </c>
      <c r="D66" s="9">
        <f ca="1">SUMIF(MAGAZZINO,"SETTER DES BOIS ET",TOTALE)</f>
        <v>670</v>
      </c>
    </row>
    <row r="67" spans="3:4" x14ac:dyDescent="0.3">
      <c r="C67" s="11">
        <v>7</v>
      </c>
      <c r="D67" s="9">
        <f ca="1">SUMIF(MAGAZZINO,"7",TOTALE)</f>
        <v>110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197A-B523-40D6-AC1C-C56094A9447E}">
  <dimension ref="A1:G1048553"/>
  <sheetViews>
    <sheetView workbookViewId="0">
      <selection activeCell="F8" sqref="F8"/>
    </sheetView>
  </sheetViews>
  <sheetFormatPr defaultRowHeight="13.8" x14ac:dyDescent="0.3"/>
  <cols>
    <col min="1" max="3" width="8.88671875" style="2"/>
    <col min="4" max="4" width="16.33203125" style="2" customWidth="1"/>
    <col min="6" max="6" width="8.88671875" style="2"/>
    <col min="7" max="7" width="17.218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3</v>
      </c>
      <c r="B2" s="2" t="s">
        <v>11</v>
      </c>
      <c r="C2" s="2" t="s">
        <v>13</v>
      </c>
      <c r="D2" s="2" t="s">
        <v>12</v>
      </c>
      <c r="E2" s="7" t="s">
        <v>10</v>
      </c>
      <c r="F2" s="2">
        <v>0</v>
      </c>
      <c r="G2" s="3">
        <v>27</v>
      </c>
    </row>
    <row r="3" spans="1:7" x14ac:dyDescent="0.3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</row>
    <row r="4" spans="1:7" x14ac:dyDescent="0.3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</row>
    <row r="5" spans="1:7" x14ac:dyDescent="0.3">
      <c r="A5" s="2">
        <v>6</v>
      </c>
      <c r="B5" s="2" t="s">
        <v>14</v>
      </c>
      <c r="C5" s="2" t="s">
        <v>13</v>
      </c>
      <c r="D5" s="2" t="s">
        <v>15</v>
      </c>
      <c r="E5" s="7" t="s">
        <v>10</v>
      </c>
      <c r="F5" s="2">
        <v>0</v>
      </c>
      <c r="G5" s="3">
        <v>23</v>
      </c>
    </row>
    <row r="6" spans="1:7" x14ac:dyDescent="0.3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</row>
    <row r="7" spans="1:7" x14ac:dyDescent="0.3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</row>
    <row r="8" spans="1:7" x14ac:dyDescent="0.3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</row>
    <row r="9" spans="1:7" x14ac:dyDescent="0.3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</row>
    <row r="10" spans="1:7" x14ac:dyDescent="0.3">
      <c r="A10" s="2">
        <v>13</v>
      </c>
      <c r="B10" s="2" t="s">
        <v>18</v>
      </c>
      <c r="C10" s="2" t="s">
        <v>19</v>
      </c>
      <c r="D10" s="2" t="s">
        <v>20</v>
      </c>
      <c r="E10" s="7" t="s">
        <v>10</v>
      </c>
      <c r="F10" s="2">
        <v>0</v>
      </c>
      <c r="G10" s="3">
        <v>37</v>
      </c>
    </row>
    <row r="11" spans="1:7" x14ac:dyDescent="0.3">
      <c r="A11" s="2">
        <v>16</v>
      </c>
      <c r="B11" s="2" t="s">
        <v>21</v>
      </c>
      <c r="C11" s="2" t="s">
        <v>13</v>
      </c>
      <c r="D11" s="2" t="s">
        <v>20</v>
      </c>
      <c r="F11" s="2">
        <v>20</v>
      </c>
      <c r="G11" s="3">
        <v>35</v>
      </c>
    </row>
    <row r="12" spans="1:7" x14ac:dyDescent="0.3">
      <c r="A12" s="2">
        <v>18</v>
      </c>
      <c r="B12" s="2" t="s">
        <v>21</v>
      </c>
      <c r="C12" s="2" t="s">
        <v>13</v>
      </c>
      <c r="D12" s="2" t="s">
        <v>20</v>
      </c>
      <c r="E12" s="7" t="s">
        <v>10</v>
      </c>
      <c r="F12" s="2">
        <v>0</v>
      </c>
      <c r="G12" s="3">
        <v>30</v>
      </c>
    </row>
    <row r="13" spans="1:7" x14ac:dyDescent="0.3">
      <c r="A13" s="2">
        <v>19</v>
      </c>
      <c r="B13" s="2" t="s">
        <v>21</v>
      </c>
      <c r="C13" s="2" t="s">
        <v>13</v>
      </c>
      <c r="D13" s="2" t="s">
        <v>20</v>
      </c>
      <c r="F13" s="2">
        <v>10</v>
      </c>
      <c r="G13" s="3">
        <v>30</v>
      </c>
    </row>
    <row r="14" spans="1:7" x14ac:dyDescent="0.3">
      <c r="A14" s="2">
        <v>20</v>
      </c>
      <c r="B14" s="2" t="s">
        <v>22</v>
      </c>
      <c r="C14" s="2" t="s">
        <v>13</v>
      </c>
      <c r="D14" s="2" t="s">
        <v>12</v>
      </c>
      <c r="F14" s="2">
        <v>20</v>
      </c>
      <c r="G14" s="3">
        <v>38</v>
      </c>
    </row>
    <row r="15" spans="1:7" x14ac:dyDescent="0.3">
      <c r="A15" s="2">
        <v>21</v>
      </c>
      <c r="B15" s="2" t="s">
        <v>22</v>
      </c>
      <c r="C15" s="2" t="s">
        <v>13</v>
      </c>
      <c r="D15" s="2" t="s">
        <v>12</v>
      </c>
      <c r="E15" s="7" t="s">
        <v>10</v>
      </c>
      <c r="F15" s="2">
        <v>0</v>
      </c>
      <c r="G15" s="3">
        <v>34</v>
      </c>
    </row>
    <row r="16" spans="1:7" x14ac:dyDescent="0.3">
      <c r="A16" s="2">
        <v>22</v>
      </c>
      <c r="B16" s="2" t="s">
        <v>22</v>
      </c>
      <c r="C16" s="2" t="s">
        <v>13</v>
      </c>
      <c r="D16" s="2" t="s">
        <v>12</v>
      </c>
      <c r="F16" s="2">
        <v>20</v>
      </c>
      <c r="G16" s="3">
        <v>23</v>
      </c>
    </row>
    <row r="17" spans="1:7" x14ac:dyDescent="0.3">
      <c r="A17" s="2">
        <v>24</v>
      </c>
      <c r="B17" s="2" t="s">
        <v>23</v>
      </c>
      <c r="C17" s="2" t="s">
        <v>13</v>
      </c>
      <c r="D17" s="2" t="s">
        <v>20</v>
      </c>
      <c r="E17" s="7" t="s">
        <v>10</v>
      </c>
      <c r="F17" s="2">
        <v>0</v>
      </c>
      <c r="G17" s="3">
        <v>25</v>
      </c>
    </row>
    <row r="18" spans="1:7" x14ac:dyDescent="0.3">
      <c r="A18" s="2">
        <v>25</v>
      </c>
      <c r="B18" s="2" t="s">
        <v>23</v>
      </c>
      <c r="C18" s="2" t="s">
        <v>13</v>
      </c>
      <c r="D18" s="2" t="s">
        <v>20</v>
      </c>
      <c r="F18" s="2">
        <v>10</v>
      </c>
      <c r="G18" s="3">
        <v>26</v>
      </c>
    </row>
    <row r="19" spans="1:7" x14ac:dyDescent="0.3">
      <c r="A19" s="2">
        <v>27</v>
      </c>
      <c r="B19" s="2" t="s">
        <v>24</v>
      </c>
      <c r="C19" s="2" t="s">
        <v>13</v>
      </c>
      <c r="D19" s="2" t="s">
        <v>12</v>
      </c>
      <c r="E19" s="7" t="s">
        <v>10</v>
      </c>
      <c r="F19" s="2">
        <v>0</v>
      </c>
      <c r="G19" s="3">
        <v>37</v>
      </c>
    </row>
    <row r="20" spans="1:7" x14ac:dyDescent="0.3">
      <c r="A20" s="2">
        <v>32</v>
      </c>
      <c r="B20" s="2" t="s">
        <v>25</v>
      </c>
      <c r="C20" s="2" t="s">
        <v>13</v>
      </c>
      <c r="D20" s="2" t="s">
        <v>20</v>
      </c>
      <c r="F20" s="2">
        <v>30</v>
      </c>
      <c r="G20" s="3">
        <v>27</v>
      </c>
    </row>
    <row r="21" spans="1:7" x14ac:dyDescent="0.3">
      <c r="A21" s="2">
        <v>34</v>
      </c>
      <c r="B21" s="2" t="s">
        <v>25</v>
      </c>
      <c r="C21" s="2" t="s">
        <v>13</v>
      </c>
      <c r="D21" s="2" t="s">
        <v>20</v>
      </c>
      <c r="F21" s="2">
        <v>10</v>
      </c>
      <c r="G21" s="3">
        <v>24</v>
      </c>
    </row>
    <row r="22" spans="1:7" x14ac:dyDescent="0.3">
      <c r="A22" s="2">
        <v>37</v>
      </c>
      <c r="B22" s="2" t="s">
        <v>29</v>
      </c>
      <c r="C22" s="2" t="s">
        <v>13</v>
      </c>
      <c r="D22" s="2" t="s">
        <v>12</v>
      </c>
      <c r="F22" s="2">
        <v>30</v>
      </c>
      <c r="G22" s="3">
        <v>25</v>
      </c>
    </row>
    <row r="23" spans="1:7" x14ac:dyDescent="0.3">
      <c r="A23" s="2">
        <v>39</v>
      </c>
      <c r="B23" s="2" t="s">
        <v>29</v>
      </c>
      <c r="C23" s="2" t="s">
        <v>13</v>
      </c>
      <c r="D23" s="2" t="s">
        <v>12</v>
      </c>
      <c r="F23" s="2">
        <v>20</v>
      </c>
      <c r="G23" s="3">
        <v>32</v>
      </c>
    </row>
    <row r="24" spans="1:7" x14ac:dyDescent="0.3">
      <c r="A24" s="2">
        <v>41</v>
      </c>
      <c r="B24" s="2" t="s">
        <v>30</v>
      </c>
      <c r="C24" s="2" t="s">
        <v>13</v>
      </c>
      <c r="D24" s="2" t="s">
        <v>12</v>
      </c>
      <c r="F24" s="2">
        <v>30</v>
      </c>
      <c r="G24" s="3">
        <v>25</v>
      </c>
    </row>
    <row r="25" spans="1:7" x14ac:dyDescent="0.3">
      <c r="A25" s="2">
        <v>44</v>
      </c>
      <c r="B25" s="2" t="s">
        <v>31</v>
      </c>
      <c r="C25" s="2" t="s">
        <v>13</v>
      </c>
      <c r="D25" s="2" t="s">
        <v>20</v>
      </c>
      <c r="F25" s="2">
        <v>10</v>
      </c>
      <c r="G25" s="3">
        <v>34</v>
      </c>
    </row>
    <row r="26" spans="1:7" x14ac:dyDescent="0.3">
      <c r="A26" s="2">
        <v>45</v>
      </c>
      <c r="B26" s="2" t="s">
        <v>31</v>
      </c>
      <c r="C26" s="2" t="s">
        <v>13</v>
      </c>
      <c r="D26" s="2" t="s">
        <v>20</v>
      </c>
      <c r="E26" s="7" t="s">
        <v>10</v>
      </c>
      <c r="F26" s="2">
        <v>0</v>
      </c>
      <c r="G26" s="3">
        <v>35</v>
      </c>
    </row>
    <row r="27" spans="1:7" x14ac:dyDescent="0.3">
      <c r="A27" s="2">
        <v>55</v>
      </c>
      <c r="B27" s="2" t="s">
        <v>36</v>
      </c>
      <c r="C27" s="2" t="s">
        <v>13</v>
      </c>
      <c r="D27" s="2" t="s">
        <v>12</v>
      </c>
      <c r="F27" s="2">
        <v>10</v>
      </c>
      <c r="G27" s="3">
        <v>24</v>
      </c>
    </row>
    <row r="28" spans="1:7" x14ac:dyDescent="0.3">
      <c r="A28" s="2">
        <v>57</v>
      </c>
      <c r="B28" s="2" t="s">
        <v>36</v>
      </c>
      <c r="C28" s="2" t="s">
        <v>13</v>
      </c>
      <c r="D28" s="2" t="s">
        <v>12</v>
      </c>
      <c r="F28" s="2">
        <v>30</v>
      </c>
      <c r="G28" s="3">
        <v>29</v>
      </c>
    </row>
    <row r="29" spans="1:7" x14ac:dyDescent="0.3">
      <c r="A29" s="2">
        <v>58</v>
      </c>
      <c r="B29" s="2" t="s">
        <v>36</v>
      </c>
      <c r="C29" s="2" t="s">
        <v>13</v>
      </c>
      <c r="D29" s="2" t="s">
        <v>12</v>
      </c>
      <c r="E29" s="7" t="s">
        <v>10</v>
      </c>
      <c r="F29" s="2">
        <v>0</v>
      </c>
      <c r="G29" s="3">
        <v>23</v>
      </c>
    </row>
    <row r="30" spans="1:7" x14ac:dyDescent="0.3">
      <c r="A30" s="2">
        <v>69</v>
      </c>
      <c r="B30" s="2" t="s">
        <v>41</v>
      </c>
      <c r="C30" s="2" t="s">
        <v>13</v>
      </c>
      <c r="D30" s="2" t="s">
        <v>12</v>
      </c>
      <c r="E30" s="7" t="s">
        <v>10</v>
      </c>
      <c r="F30" s="2">
        <v>0</v>
      </c>
      <c r="G30" s="3">
        <v>27</v>
      </c>
    </row>
    <row r="31" spans="1:7" x14ac:dyDescent="0.3">
      <c r="A31" s="2">
        <v>70</v>
      </c>
      <c r="B31" s="2" t="s">
        <v>42</v>
      </c>
      <c r="C31" s="2" t="s">
        <v>13</v>
      </c>
      <c r="D31" s="2" t="s">
        <v>20</v>
      </c>
      <c r="F31" s="2">
        <v>20</v>
      </c>
      <c r="G31" s="3">
        <v>35</v>
      </c>
    </row>
    <row r="32" spans="1:7" x14ac:dyDescent="0.3">
      <c r="A32" s="2">
        <v>87</v>
      </c>
      <c r="B32" s="2" t="s">
        <v>52</v>
      </c>
      <c r="C32" s="2" t="s">
        <v>13</v>
      </c>
      <c r="D32" s="2" t="s">
        <v>20</v>
      </c>
      <c r="F32" s="2">
        <v>20</v>
      </c>
      <c r="G32" s="3">
        <v>25</v>
      </c>
    </row>
    <row r="33" spans="1:7" x14ac:dyDescent="0.3">
      <c r="A33" s="2">
        <v>88</v>
      </c>
      <c r="B33" s="2" t="s">
        <v>52</v>
      </c>
      <c r="C33" s="2" t="s">
        <v>13</v>
      </c>
      <c r="D33" s="2" t="s">
        <v>20</v>
      </c>
      <c r="E33" s="7" t="s">
        <v>10</v>
      </c>
      <c r="F33" s="2">
        <v>0</v>
      </c>
      <c r="G33" s="3">
        <v>39</v>
      </c>
    </row>
    <row r="34" spans="1:7" x14ac:dyDescent="0.3">
      <c r="A34" s="2">
        <v>89</v>
      </c>
      <c r="B34" s="2" t="s">
        <v>52</v>
      </c>
      <c r="C34" s="2" t="s">
        <v>13</v>
      </c>
      <c r="D34" s="2" t="s">
        <v>20</v>
      </c>
      <c r="F34" s="2">
        <v>30</v>
      </c>
      <c r="G34" s="3">
        <v>37</v>
      </c>
    </row>
    <row r="35" spans="1:7" x14ac:dyDescent="0.3">
      <c r="A35" s="2">
        <v>91</v>
      </c>
      <c r="B35" s="2" t="s">
        <v>53</v>
      </c>
      <c r="C35" s="2" t="s">
        <v>13</v>
      </c>
      <c r="D35" s="2" t="s">
        <v>12</v>
      </c>
      <c r="F35" s="2">
        <v>20</v>
      </c>
      <c r="G35" s="3">
        <v>28</v>
      </c>
    </row>
    <row r="36" spans="1:7" x14ac:dyDescent="0.3">
      <c r="A36" s="2">
        <v>108</v>
      </c>
      <c r="B36" s="2" t="s">
        <v>63</v>
      </c>
      <c r="C36" s="2" t="s">
        <v>13</v>
      </c>
      <c r="D36" s="2" t="s">
        <v>20</v>
      </c>
      <c r="F36" s="2">
        <v>20</v>
      </c>
      <c r="G36" s="3">
        <v>23</v>
      </c>
    </row>
    <row r="37" spans="1:7" x14ac:dyDescent="0.3">
      <c r="A37" s="2">
        <v>110</v>
      </c>
      <c r="B37" s="2" t="s">
        <v>63</v>
      </c>
      <c r="C37" s="2" t="s">
        <v>13</v>
      </c>
      <c r="D37" s="2" t="s">
        <v>20</v>
      </c>
      <c r="E37" s="7" t="s">
        <v>10</v>
      </c>
      <c r="F37" s="2">
        <v>0</v>
      </c>
      <c r="G37" s="3">
        <v>37</v>
      </c>
    </row>
    <row r="38" spans="1:7" x14ac:dyDescent="0.3">
      <c r="A38" s="2">
        <v>138</v>
      </c>
      <c r="B38" s="2" t="s">
        <v>82</v>
      </c>
      <c r="C38" s="2" t="s">
        <v>13</v>
      </c>
      <c r="D38" s="2" t="s">
        <v>12</v>
      </c>
      <c r="F38" s="2">
        <v>10</v>
      </c>
      <c r="G38" s="3">
        <v>24</v>
      </c>
    </row>
    <row r="39" spans="1:7" x14ac:dyDescent="0.3">
      <c r="A39" s="2">
        <v>139</v>
      </c>
      <c r="B39" s="2" t="s">
        <v>82</v>
      </c>
      <c r="C39" s="2" t="s">
        <v>13</v>
      </c>
      <c r="D39" s="2" t="s">
        <v>12</v>
      </c>
      <c r="F39" s="2">
        <v>20</v>
      </c>
      <c r="G39" s="3">
        <v>23</v>
      </c>
    </row>
    <row r="40" spans="1:7" x14ac:dyDescent="0.3">
      <c r="A40" s="2">
        <v>146</v>
      </c>
      <c r="B40" s="2" t="s">
        <v>86</v>
      </c>
      <c r="C40" s="2" t="s">
        <v>13</v>
      </c>
      <c r="D40" s="2" t="s">
        <v>20</v>
      </c>
      <c r="F40" s="2">
        <v>20</v>
      </c>
      <c r="G40" s="3">
        <v>27</v>
      </c>
    </row>
    <row r="41" spans="1:7" x14ac:dyDescent="0.3">
      <c r="A41" s="2">
        <v>147</v>
      </c>
      <c r="B41" s="2" t="s">
        <v>86</v>
      </c>
      <c r="C41" s="2" t="s">
        <v>13</v>
      </c>
      <c r="D41" s="2" t="s">
        <v>20</v>
      </c>
      <c r="F41" s="2">
        <v>10</v>
      </c>
      <c r="G41" s="3">
        <v>23</v>
      </c>
    </row>
    <row r="42" spans="1:7" x14ac:dyDescent="0.3">
      <c r="A42" s="2">
        <v>148</v>
      </c>
      <c r="B42" s="2" t="s">
        <v>86</v>
      </c>
      <c r="C42" s="2" t="s">
        <v>13</v>
      </c>
      <c r="D42" s="2" t="s">
        <v>20</v>
      </c>
      <c r="E42" s="7" t="s">
        <v>10</v>
      </c>
      <c r="F42" s="2">
        <v>0</v>
      </c>
      <c r="G42" s="3">
        <v>24</v>
      </c>
    </row>
    <row r="43" spans="1:7" x14ac:dyDescent="0.3">
      <c r="A43" s="2">
        <v>158</v>
      </c>
      <c r="B43" s="2" t="s">
        <v>92</v>
      </c>
      <c r="C43" s="2" t="s">
        <v>13</v>
      </c>
      <c r="D43" s="2" t="s">
        <v>20</v>
      </c>
      <c r="E43" s="7" t="s">
        <v>10</v>
      </c>
      <c r="F43" s="2">
        <v>0</v>
      </c>
      <c r="G43" s="3">
        <v>37</v>
      </c>
    </row>
    <row r="44" spans="1:7" x14ac:dyDescent="0.3">
      <c r="A44" s="2">
        <v>159</v>
      </c>
      <c r="B44" s="2" t="s">
        <v>92</v>
      </c>
      <c r="C44" s="2" t="s">
        <v>13</v>
      </c>
      <c r="D44" s="2" t="s">
        <v>20</v>
      </c>
      <c r="F44" s="2">
        <v>20</v>
      </c>
      <c r="G44" s="3">
        <v>24</v>
      </c>
    </row>
    <row r="45" spans="1:7" x14ac:dyDescent="0.3">
      <c r="A45" s="2">
        <v>161</v>
      </c>
      <c r="B45" s="2" t="s">
        <v>92</v>
      </c>
      <c r="C45" s="2" t="s">
        <v>13</v>
      </c>
      <c r="D45" s="2" t="s">
        <v>20</v>
      </c>
      <c r="F45" s="2">
        <v>20</v>
      </c>
      <c r="G45" s="3">
        <v>30</v>
      </c>
    </row>
    <row r="46" spans="1:7" x14ac:dyDescent="0.3">
      <c r="A46" s="2">
        <v>164</v>
      </c>
      <c r="B46" s="2" t="s">
        <v>95</v>
      </c>
      <c r="C46" s="2" t="s">
        <v>13</v>
      </c>
      <c r="D46" s="2" t="s">
        <v>20</v>
      </c>
      <c r="F46" s="2">
        <v>10</v>
      </c>
      <c r="G46" s="3">
        <v>32</v>
      </c>
    </row>
    <row r="47" spans="1:7" x14ac:dyDescent="0.3">
      <c r="A47" s="2">
        <v>165</v>
      </c>
      <c r="B47" s="2" t="s">
        <v>95</v>
      </c>
      <c r="C47" s="2" t="s">
        <v>13</v>
      </c>
      <c r="D47" s="2" t="s">
        <v>20</v>
      </c>
      <c r="F47" s="2">
        <v>20</v>
      </c>
      <c r="G47" s="3">
        <v>27</v>
      </c>
    </row>
    <row r="48" spans="1:7" x14ac:dyDescent="0.3">
      <c r="A48" s="2">
        <v>166</v>
      </c>
      <c r="B48" s="2" t="s">
        <v>95</v>
      </c>
      <c r="C48" s="2" t="s">
        <v>13</v>
      </c>
      <c r="D48" s="2" t="s">
        <v>20</v>
      </c>
      <c r="E48" s="7" t="s">
        <v>10</v>
      </c>
      <c r="F48" s="2">
        <v>0</v>
      </c>
      <c r="G48" s="3">
        <v>37</v>
      </c>
    </row>
    <row r="49" spans="1:7" x14ac:dyDescent="0.3">
      <c r="A49" s="2">
        <v>170</v>
      </c>
      <c r="B49" s="2" t="s">
        <v>97</v>
      </c>
      <c r="C49" s="2" t="s">
        <v>13</v>
      </c>
      <c r="D49" s="2" t="s">
        <v>12</v>
      </c>
      <c r="F49" s="2">
        <v>20</v>
      </c>
      <c r="G49" s="3">
        <v>33</v>
      </c>
    </row>
    <row r="50" spans="1:7" x14ac:dyDescent="0.3">
      <c r="A50" s="2">
        <v>171</v>
      </c>
      <c r="B50" s="2" t="s">
        <v>97</v>
      </c>
      <c r="C50" s="2" t="s">
        <v>13</v>
      </c>
      <c r="D50" s="2" t="s">
        <v>12</v>
      </c>
      <c r="F50" s="2">
        <v>10</v>
      </c>
      <c r="G50" s="3">
        <v>39</v>
      </c>
    </row>
    <row r="51" spans="1:7" x14ac:dyDescent="0.3">
      <c r="A51" s="2">
        <v>255</v>
      </c>
      <c r="B51" s="2" t="s">
        <v>142</v>
      </c>
      <c r="C51" s="2" t="s">
        <v>13</v>
      </c>
      <c r="D51" s="2" t="s">
        <v>20</v>
      </c>
      <c r="F51" s="2">
        <v>20</v>
      </c>
      <c r="G51" s="3">
        <v>36</v>
      </c>
    </row>
    <row r="52" spans="1:7" x14ac:dyDescent="0.3">
      <c r="A52" s="2">
        <v>256</v>
      </c>
      <c r="B52" s="2" t="s">
        <v>142</v>
      </c>
      <c r="C52" s="2" t="s">
        <v>13</v>
      </c>
      <c r="D52" s="2" t="s">
        <v>20</v>
      </c>
      <c r="F52" s="2">
        <v>20</v>
      </c>
      <c r="G52" s="3">
        <v>32</v>
      </c>
    </row>
    <row r="53" spans="1:7" x14ac:dyDescent="0.3">
      <c r="A53" s="2">
        <v>258</v>
      </c>
      <c r="B53" s="2" t="s">
        <v>142</v>
      </c>
      <c r="C53" s="2" t="s">
        <v>13</v>
      </c>
      <c r="D53" s="2" t="s">
        <v>20</v>
      </c>
      <c r="F53" s="2">
        <v>10</v>
      </c>
      <c r="G53" s="3">
        <v>35</v>
      </c>
    </row>
    <row r="54" spans="1:7" x14ac:dyDescent="0.3">
      <c r="A54" s="2">
        <v>370</v>
      </c>
      <c r="B54" s="2" t="s">
        <v>202</v>
      </c>
      <c r="C54" s="2" t="s">
        <v>13</v>
      </c>
      <c r="D54" s="2" t="s">
        <v>15</v>
      </c>
      <c r="F54" s="2">
        <v>10</v>
      </c>
      <c r="G54" s="3">
        <v>22</v>
      </c>
    </row>
    <row r="55" spans="1:7" x14ac:dyDescent="0.3">
      <c r="A55" s="2">
        <v>752</v>
      </c>
      <c r="B55" s="2" t="s">
        <v>378</v>
      </c>
      <c r="C55" s="2" t="s">
        <v>13</v>
      </c>
      <c r="D55" s="2" t="s">
        <v>20</v>
      </c>
      <c r="E55" s="7" t="s">
        <v>10</v>
      </c>
      <c r="F55" s="2">
        <v>0</v>
      </c>
      <c r="G55" s="3">
        <v>28</v>
      </c>
    </row>
    <row r="56" spans="1:7" x14ac:dyDescent="0.3">
      <c r="A56" s="2">
        <v>753</v>
      </c>
      <c r="B56" s="2" t="s">
        <v>378</v>
      </c>
      <c r="C56" s="2" t="s">
        <v>13</v>
      </c>
      <c r="D56" s="2" t="s">
        <v>20</v>
      </c>
      <c r="F56" s="2">
        <v>30</v>
      </c>
      <c r="G56" s="3">
        <v>26</v>
      </c>
    </row>
    <row r="57" spans="1:7" x14ac:dyDescent="0.3">
      <c r="A57" s="2">
        <v>754</v>
      </c>
      <c r="B57" s="2" t="s">
        <v>378</v>
      </c>
      <c r="C57" s="2" t="s">
        <v>13</v>
      </c>
      <c r="D57" s="2" t="s">
        <v>20</v>
      </c>
      <c r="F57" s="2">
        <v>20</v>
      </c>
      <c r="G57" s="3">
        <v>35</v>
      </c>
    </row>
    <row r="58" spans="1:7" x14ac:dyDescent="0.3">
      <c r="A58" s="2">
        <v>971</v>
      </c>
      <c r="B58" s="2" t="s">
        <v>482</v>
      </c>
      <c r="C58" s="2" t="s">
        <v>13</v>
      </c>
      <c r="D58" s="2" t="s">
        <v>20</v>
      </c>
      <c r="F58" s="2">
        <v>30</v>
      </c>
      <c r="G58" s="3">
        <v>28</v>
      </c>
    </row>
    <row r="59" spans="1:7" x14ac:dyDescent="0.3">
      <c r="A59" s="2">
        <v>973</v>
      </c>
      <c r="B59" s="2" t="s">
        <v>482</v>
      </c>
      <c r="C59" s="2" t="s">
        <v>13</v>
      </c>
      <c r="D59" s="2" t="s">
        <v>20</v>
      </c>
      <c r="F59" s="2">
        <v>20</v>
      </c>
      <c r="G59" s="3">
        <v>39</v>
      </c>
    </row>
    <row r="60" spans="1:7" x14ac:dyDescent="0.3">
      <c r="A60" s="2">
        <v>975</v>
      </c>
      <c r="B60" s="2" t="s">
        <v>484</v>
      </c>
      <c r="C60" s="2" t="s">
        <v>13</v>
      </c>
      <c r="D60" s="2" t="s">
        <v>20</v>
      </c>
      <c r="F60" s="2">
        <v>30</v>
      </c>
      <c r="G60" s="3">
        <v>40</v>
      </c>
    </row>
    <row r="61" spans="1:7" x14ac:dyDescent="0.3">
      <c r="A61" s="2">
        <v>976</v>
      </c>
      <c r="B61" s="2" t="s">
        <v>484</v>
      </c>
      <c r="C61" s="2" t="s">
        <v>13</v>
      </c>
      <c r="D61" s="2" t="s">
        <v>20</v>
      </c>
      <c r="E61" s="7" t="s">
        <v>10</v>
      </c>
      <c r="F61" s="2">
        <v>0</v>
      </c>
      <c r="G61" s="3">
        <v>24</v>
      </c>
    </row>
    <row r="62" spans="1:7" x14ac:dyDescent="0.3">
      <c r="A62" s="2">
        <v>977</v>
      </c>
      <c r="B62" s="2" t="s">
        <v>485</v>
      </c>
      <c r="C62" s="2" t="s">
        <v>13</v>
      </c>
      <c r="D62" s="2" t="s">
        <v>12</v>
      </c>
      <c r="F62" s="2">
        <v>20</v>
      </c>
      <c r="G62" s="3">
        <v>30</v>
      </c>
    </row>
    <row r="63" spans="1:7" x14ac:dyDescent="0.3">
      <c r="A63" s="2">
        <v>979</v>
      </c>
      <c r="B63" s="2" t="s">
        <v>485</v>
      </c>
      <c r="C63" s="2" t="s">
        <v>13</v>
      </c>
      <c r="D63" s="2" t="s">
        <v>12</v>
      </c>
      <c r="E63" s="7" t="s">
        <v>10</v>
      </c>
      <c r="F63" s="2">
        <v>0</v>
      </c>
      <c r="G63" s="3">
        <v>24</v>
      </c>
    </row>
    <row r="64" spans="1:7" x14ac:dyDescent="0.3">
      <c r="A64" s="2">
        <v>981</v>
      </c>
      <c r="B64" s="2" t="s">
        <v>486</v>
      </c>
      <c r="C64" s="2" t="s">
        <v>13</v>
      </c>
      <c r="D64" s="2" t="s">
        <v>12</v>
      </c>
      <c r="F64" s="2">
        <v>30</v>
      </c>
      <c r="G64" s="3">
        <v>22</v>
      </c>
    </row>
    <row r="65" spans="1:7" x14ac:dyDescent="0.3">
      <c r="A65" s="2">
        <v>982</v>
      </c>
      <c r="B65" s="2" t="s">
        <v>486</v>
      </c>
      <c r="C65" s="2" t="s">
        <v>13</v>
      </c>
      <c r="D65" s="2" t="s">
        <v>12</v>
      </c>
      <c r="E65" s="7" t="s">
        <v>10</v>
      </c>
      <c r="F65" s="2">
        <v>0</v>
      </c>
      <c r="G65" s="3">
        <v>26</v>
      </c>
    </row>
    <row r="66" spans="1:7" x14ac:dyDescent="0.3">
      <c r="A66" s="2">
        <v>983</v>
      </c>
      <c r="B66" s="2" t="s">
        <v>486</v>
      </c>
      <c r="C66" s="2" t="s">
        <v>13</v>
      </c>
      <c r="D66" s="2" t="s">
        <v>12</v>
      </c>
      <c r="F66" s="2">
        <v>20</v>
      </c>
      <c r="G66" s="3">
        <v>35</v>
      </c>
    </row>
    <row r="67" spans="1:7" x14ac:dyDescent="0.3">
      <c r="A67" s="2">
        <v>984</v>
      </c>
      <c r="B67" s="2" t="s">
        <v>487</v>
      </c>
      <c r="C67" s="2" t="s">
        <v>13</v>
      </c>
      <c r="D67" s="2" t="s">
        <v>12</v>
      </c>
      <c r="E67" s="7" t="s">
        <v>10</v>
      </c>
      <c r="F67" s="2">
        <v>0</v>
      </c>
      <c r="G67" s="3">
        <v>23</v>
      </c>
    </row>
    <row r="68" spans="1:7" x14ac:dyDescent="0.3">
      <c r="A68" s="2">
        <v>987</v>
      </c>
      <c r="B68" s="2" t="s">
        <v>489</v>
      </c>
      <c r="C68" s="2" t="s">
        <v>13</v>
      </c>
      <c r="D68" s="2" t="s">
        <v>20</v>
      </c>
      <c r="F68" s="2">
        <v>30</v>
      </c>
      <c r="G68" s="3">
        <v>34</v>
      </c>
    </row>
    <row r="69" spans="1:7" x14ac:dyDescent="0.3">
      <c r="A69" s="2">
        <v>993</v>
      </c>
      <c r="B69" s="2" t="s">
        <v>491</v>
      </c>
      <c r="C69" s="2" t="s">
        <v>13</v>
      </c>
      <c r="D69" s="2" t="s">
        <v>12</v>
      </c>
      <c r="E69" s="7" t="s">
        <v>10</v>
      </c>
      <c r="F69" s="2">
        <v>0</v>
      </c>
      <c r="G69" s="3">
        <v>26</v>
      </c>
    </row>
    <row r="70" spans="1:7" x14ac:dyDescent="0.3">
      <c r="A70" s="2">
        <v>995</v>
      </c>
      <c r="B70" s="2" t="s">
        <v>491</v>
      </c>
      <c r="C70" s="2" t="s">
        <v>13</v>
      </c>
      <c r="D70" s="2" t="s">
        <v>12</v>
      </c>
      <c r="F70" s="2">
        <v>20</v>
      </c>
      <c r="G70" s="3">
        <v>25</v>
      </c>
    </row>
    <row r="71" spans="1:7" x14ac:dyDescent="0.3">
      <c r="A71" s="2">
        <v>997</v>
      </c>
      <c r="B71" s="2" t="s">
        <v>493</v>
      </c>
      <c r="C71" s="2" t="s">
        <v>13</v>
      </c>
      <c r="D71" s="2" t="s">
        <v>20</v>
      </c>
      <c r="F71" s="2">
        <v>30</v>
      </c>
      <c r="G71" s="3">
        <v>29</v>
      </c>
    </row>
    <row r="72" spans="1:7" x14ac:dyDescent="0.3">
      <c r="A72" s="2">
        <v>1001</v>
      </c>
      <c r="B72" s="2" t="s">
        <v>495</v>
      </c>
      <c r="C72" s="2" t="s">
        <v>13</v>
      </c>
      <c r="D72" s="2" t="s">
        <v>12</v>
      </c>
      <c r="F72" s="2">
        <v>20</v>
      </c>
      <c r="G72" s="3">
        <v>34</v>
      </c>
    </row>
    <row r="73" spans="1:7" x14ac:dyDescent="0.3">
      <c r="A73" s="2">
        <v>1004</v>
      </c>
      <c r="B73" s="2" t="s">
        <v>496</v>
      </c>
      <c r="C73" s="2" t="s">
        <v>13</v>
      </c>
      <c r="D73" s="2" t="s">
        <v>20</v>
      </c>
      <c r="F73" s="2">
        <v>20</v>
      </c>
      <c r="G73" s="3">
        <v>33</v>
      </c>
    </row>
    <row r="74" spans="1:7" x14ac:dyDescent="0.3">
      <c r="A74" s="2">
        <v>1005</v>
      </c>
      <c r="B74" s="2" t="s">
        <v>496</v>
      </c>
      <c r="C74" s="2" t="s">
        <v>13</v>
      </c>
      <c r="D74" s="2" t="s">
        <v>20</v>
      </c>
      <c r="E74" s="7" t="s">
        <v>10</v>
      </c>
      <c r="F74" s="2">
        <v>0</v>
      </c>
      <c r="G74" s="3">
        <v>33</v>
      </c>
    </row>
    <row r="75" spans="1:7" x14ac:dyDescent="0.3">
      <c r="A75" s="2">
        <v>1007</v>
      </c>
      <c r="B75" s="2" t="s">
        <v>497</v>
      </c>
      <c r="C75" s="2" t="s">
        <v>13</v>
      </c>
      <c r="D75" s="2" t="s">
        <v>20</v>
      </c>
      <c r="F75" s="2">
        <v>30</v>
      </c>
      <c r="G75" s="3">
        <v>36</v>
      </c>
    </row>
    <row r="76" spans="1:7" x14ac:dyDescent="0.3">
      <c r="A76" s="2">
        <v>1008</v>
      </c>
      <c r="B76" s="2" t="s">
        <v>498</v>
      </c>
      <c r="C76" s="2" t="s">
        <v>13</v>
      </c>
      <c r="D76" s="2" t="s">
        <v>12</v>
      </c>
      <c r="F76" s="2">
        <v>20</v>
      </c>
      <c r="G76" s="3">
        <v>21</v>
      </c>
    </row>
    <row r="77" spans="1:7" x14ac:dyDescent="0.3">
      <c r="A77" s="2">
        <v>1038</v>
      </c>
      <c r="B77" s="2" t="s">
        <v>514</v>
      </c>
      <c r="C77" s="2" t="s">
        <v>13</v>
      </c>
      <c r="D77" s="2" t="s">
        <v>12</v>
      </c>
      <c r="F77" s="2">
        <v>30</v>
      </c>
      <c r="G77" s="3">
        <v>22</v>
      </c>
    </row>
    <row r="78" spans="1:7" x14ac:dyDescent="0.3">
      <c r="A78" s="2">
        <v>1039</v>
      </c>
      <c r="B78" s="2" t="s">
        <v>514</v>
      </c>
      <c r="C78" s="2" t="s">
        <v>13</v>
      </c>
      <c r="D78" s="2" t="s">
        <v>12</v>
      </c>
      <c r="E78" s="7" t="s">
        <v>10</v>
      </c>
      <c r="F78" s="2">
        <v>0</v>
      </c>
      <c r="G78" s="3">
        <v>37</v>
      </c>
    </row>
    <row r="79" spans="1:7" x14ac:dyDescent="0.3">
      <c r="A79" s="2">
        <v>1040</v>
      </c>
      <c r="B79" s="2" t="s">
        <v>514</v>
      </c>
      <c r="C79" s="2" t="s">
        <v>13</v>
      </c>
      <c r="D79" s="2" t="s">
        <v>12</v>
      </c>
      <c r="F79" s="2">
        <v>20</v>
      </c>
      <c r="G79" s="3">
        <v>23</v>
      </c>
    </row>
    <row r="80" spans="1:7" x14ac:dyDescent="0.3">
      <c r="A80" s="2">
        <v>1042</v>
      </c>
      <c r="B80" s="2" t="s">
        <v>516</v>
      </c>
      <c r="C80" s="2" t="s">
        <v>13</v>
      </c>
      <c r="D80" s="2" t="s">
        <v>20</v>
      </c>
      <c r="F80" s="2">
        <v>20</v>
      </c>
      <c r="G80" s="3">
        <v>39</v>
      </c>
    </row>
    <row r="81" spans="1:7" x14ac:dyDescent="0.3">
      <c r="A81" s="2">
        <v>1043</v>
      </c>
      <c r="B81" s="2" t="s">
        <v>516</v>
      </c>
      <c r="C81" s="2" t="s">
        <v>13</v>
      </c>
      <c r="D81" s="2" t="s">
        <v>20</v>
      </c>
      <c r="F81" s="2">
        <v>30</v>
      </c>
      <c r="G81" s="3">
        <v>34</v>
      </c>
    </row>
    <row r="82" spans="1:7" x14ac:dyDescent="0.3">
      <c r="A82" s="2">
        <v>1047</v>
      </c>
      <c r="B82" s="2" t="s">
        <v>518</v>
      </c>
      <c r="C82" s="2" t="s">
        <v>13</v>
      </c>
      <c r="D82" s="2" t="s">
        <v>12</v>
      </c>
      <c r="E82" s="7" t="s">
        <v>10</v>
      </c>
      <c r="F82" s="2">
        <v>0</v>
      </c>
      <c r="G82" s="3">
        <v>28</v>
      </c>
    </row>
    <row r="83" spans="1:7" x14ac:dyDescent="0.3">
      <c r="A83" s="2">
        <v>1048</v>
      </c>
      <c r="B83" s="2" t="s">
        <v>518</v>
      </c>
      <c r="C83" s="2" t="s">
        <v>13</v>
      </c>
      <c r="D83" s="2" t="s">
        <v>12</v>
      </c>
      <c r="F83" s="2">
        <v>30</v>
      </c>
      <c r="G83" s="3">
        <v>40</v>
      </c>
    </row>
    <row r="84" spans="1:7" x14ac:dyDescent="0.3">
      <c r="A84" s="2">
        <v>1049</v>
      </c>
      <c r="B84" s="2" t="s">
        <v>518</v>
      </c>
      <c r="C84" s="2" t="s">
        <v>13</v>
      </c>
      <c r="D84" s="2" t="s">
        <v>12</v>
      </c>
      <c r="F84" s="2">
        <v>20</v>
      </c>
      <c r="G84" s="3">
        <v>22</v>
      </c>
    </row>
    <row r="85" spans="1:7" x14ac:dyDescent="0.3">
      <c r="A85" s="2">
        <v>1051</v>
      </c>
      <c r="B85" s="2" t="s">
        <v>520</v>
      </c>
      <c r="C85" s="2" t="s">
        <v>13</v>
      </c>
      <c r="D85" s="2" t="s">
        <v>20</v>
      </c>
      <c r="F85" s="2">
        <v>30</v>
      </c>
      <c r="G85" s="3">
        <v>40</v>
      </c>
    </row>
    <row r="86" spans="1:7" x14ac:dyDescent="0.3">
      <c r="A86" s="2">
        <v>1060</v>
      </c>
      <c r="B86" s="2" t="s">
        <v>525</v>
      </c>
      <c r="C86" s="2" t="s">
        <v>13</v>
      </c>
      <c r="D86" s="2" t="s">
        <v>20</v>
      </c>
      <c r="E86" s="7" t="s">
        <v>10</v>
      </c>
      <c r="F86" s="2">
        <v>0</v>
      </c>
      <c r="G86" s="3">
        <v>39</v>
      </c>
    </row>
    <row r="87" spans="1:7" x14ac:dyDescent="0.3">
      <c r="A87" s="2">
        <v>1061</v>
      </c>
      <c r="B87" s="2" t="s">
        <v>525</v>
      </c>
      <c r="C87" s="2" t="s">
        <v>13</v>
      </c>
      <c r="D87" s="2" t="s">
        <v>20</v>
      </c>
      <c r="F87" s="2">
        <v>30</v>
      </c>
      <c r="G87" s="3">
        <v>34</v>
      </c>
    </row>
    <row r="88" spans="1:7" x14ac:dyDescent="0.3">
      <c r="A88" s="2">
        <v>1066</v>
      </c>
      <c r="B88" s="2" t="s">
        <v>528</v>
      </c>
      <c r="C88" s="2" t="s">
        <v>13</v>
      </c>
      <c r="D88" s="2" t="s">
        <v>12</v>
      </c>
      <c r="E88" s="7" t="s">
        <v>10</v>
      </c>
      <c r="F88" s="2">
        <v>0</v>
      </c>
      <c r="G88" s="3">
        <v>36</v>
      </c>
    </row>
    <row r="89" spans="1:7" x14ac:dyDescent="0.3">
      <c r="A89" s="2">
        <v>1068</v>
      </c>
      <c r="B89" s="2" t="s">
        <v>529</v>
      </c>
      <c r="C89" s="2" t="s">
        <v>13</v>
      </c>
      <c r="D89" s="2" t="s">
        <v>12</v>
      </c>
      <c r="F89" s="2">
        <v>30</v>
      </c>
      <c r="G89" s="3">
        <v>30</v>
      </c>
    </row>
    <row r="90" spans="1:7" x14ac:dyDescent="0.3">
      <c r="A90" s="2">
        <v>1070</v>
      </c>
      <c r="B90" s="2" t="s">
        <v>530</v>
      </c>
      <c r="C90" s="2" t="s">
        <v>13</v>
      </c>
      <c r="D90" s="2" t="s">
        <v>12</v>
      </c>
      <c r="E90" s="7" t="s">
        <v>10</v>
      </c>
      <c r="F90" s="2">
        <v>0</v>
      </c>
      <c r="G90" s="3">
        <v>40</v>
      </c>
    </row>
    <row r="91" spans="1:7" x14ac:dyDescent="0.3">
      <c r="A91" s="2">
        <v>1071</v>
      </c>
      <c r="B91" s="2" t="s">
        <v>530</v>
      </c>
      <c r="C91" s="2" t="s">
        <v>13</v>
      </c>
      <c r="D91" s="2" t="s">
        <v>12</v>
      </c>
      <c r="F91" s="2">
        <v>30</v>
      </c>
      <c r="G91" s="3">
        <v>35</v>
      </c>
    </row>
    <row r="92" spans="1:7" x14ac:dyDescent="0.3">
      <c r="A92" s="2">
        <v>1072</v>
      </c>
      <c r="B92" s="2" t="s">
        <v>530</v>
      </c>
      <c r="C92" s="2" t="s">
        <v>13</v>
      </c>
      <c r="D92" s="2" t="s">
        <v>12</v>
      </c>
      <c r="F92" s="2">
        <v>20</v>
      </c>
      <c r="G92" s="3">
        <v>22</v>
      </c>
    </row>
    <row r="93" spans="1:7" x14ac:dyDescent="0.3">
      <c r="A93" s="2">
        <v>1176</v>
      </c>
      <c r="B93" s="2" t="s">
        <v>579</v>
      </c>
      <c r="C93" s="2" t="s">
        <v>13</v>
      </c>
      <c r="D93" s="2" t="s">
        <v>12</v>
      </c>
      <c r="E93" s="7" t="s">
        <v>10</v>
      </c>
      <c r="F93" s="2">
        <v>0</v>
      </c>
      <c r="G93" s="3">
        <v>35</v>
      </c>
    </row>
    <row r="94" spans="1:7" x14ac:dyDescent="0.3">
      <c r="A94" s="2">
        <v>1285</v>
      </c>
      <c r="B94" s="2" t="s">
        <v>630</v>
      </c>
      <c r="C94" s="2" t="s">
        <v>13</v>
      </c>
      <c r="D94" s="2" t="s">
        <v>12</v>
      </c>
      <c r="E94" s="7" t="s">
        <v>10</v>
      </c>
      <c r="F94" s="2">
        <v>0</v>
      </c>
      <c r="G94" s="3">
        <v>31</v>
      </c>
    </row>
    <row r="95" spans="1:7" x14ac:dyDescent="0.3">
      <c r="A95" s="2">
        <v>1287</v>
      </c>
      <c r="B95" s="2" t="s">
        <v>630</v>
      </c>
      <c r="C95" s="2" t="s">
        <v>13</v>
      </c>
      <c r="D95" s="2" t="s">
        <v>12</v>
      </c>
      <c r="F95" s="2">
        <v>20</v>
      </c>
      <c r="G95" s="3">
        <v>31</v>
      </c>
    </row>
    <row r="96" spans="1:7" x14ac:dyDescent="0.3">
      <c r="A96" s="2">
        <v>1288</v>
      </c>
      <c r="B96" s="2" t="s">
        <v>630</v>
      </c>
      <c r="C96" s="2" t="s">
        <v>13</v>
      </c>
      <c r="D96" s="2" t="s">
        <v>12</v>
      </c>
      <c r="F96" s="2">
        <v>30</v>
      </c>
      <c r="G96" s="3">
        <v>40</v>
      </c>
    </row>
    <row r="97" spans="1:7" x14ac:dyDescent="0.3">
      <c r="A97" s="2">
        <v>1358</v>
      </c>
      <c r="B97" s="2" t="s">
        <v>663</v>
      </c>
      <c r="C97" s="2" t="s">
        <v>13</v>
      </c>
      <c r="D97" s="2" t="s">
        <v>15</v>
      </c>
      <c r="E97" s="7" t="s">
        <v>10</v>
      </c>
      <c r="F97" s="2">
        <v>0</v>
      </c>
      <c r="G97" s="3">
        <v>30</v>
      </c>
    </row>
    <row r="98" spans="1:7" x14ac:dyDescent="0.3">
      <c r="A98" s="2">
        <v>1359</v>
      </c>
      <c r="B98" s="2" t="s">
        <v>663</v>
      </c>
      <c r="C98" s="2" t="s">
        <v>13</v>
      </c>
      <c r="D98" s="2" t="s">
        <v>15</v>
      </c>
      <c r="F98" s="2">
        <v>20</v>
      </c>
      <c r="G98" s="3">
        <v>23</v>
      </c>
    </row>
    <row r="99" spans="1:7" x14ac:dyDescent="0.3">
      <c r="A99" s="2">
        <v>1403</v>
      </c>
      <c r="B99" s="2" t="s">
        <v>682</v>
      </c>
      <c r="C99" s="2" t="s">
        <v>13</v>
      </c>
      <c r="D99" s="2" t="s">
        <v>20</v>
      </c>
      <c r="F99" s="2">
        <v>20</v>
      </c>
      <c r="G99" s="3">
        <v>35</v>
      </c>
    </row>
    <row r="100" spans="1:7" x14ac:dyDescent="0.3">
      <c r="A100" s="2">
        <v>1404</v>
      </c>
      <c r="B100" s="2" t="s">
        <v>682</v>
      </c>
      <c r="C100" s="2" t="s">
        <v>13</v>
      </c>
      <c r="D100" s="2" t="s">
        <v>20</v>
      </c>
      <c r="E100" s="7" t="s">
        <v>10</v>
      </c>
      <c r="F100" s="2">
        <v>0</v>
      </c>
      <c r="G100" s="3">
        <v>29</v>
      </c>
    </row>
    <row r="101" spans="1:7" x14ac:dyDescent="0.3">
      <c r="A101" s="2">
        <v>1405</v>
      </c>
      <c r="B101" s="2" t="s">
        <v>682</v>
      </c>
      <c r="C101" s="2" t="s">
        <v>13</v>
      </c>
      <c r="D101" s="2" t="s">
        <v>20</v>
      </c>
      <c r="F101" s="2">
        <v>30</v>
      </c>
      <c r="G101" s="3">
        <v>22</v>
      </c>
    </row>
    <row r="102" spans="1:7" x14ac:dyDescent="0.3">
      <c r="A102" s="2">
        <v>1407</v>
      </c>
      <c r="B102" s="2" t="s">
        <v>683</v>
      </c>
      <c r="C102" s="2" t="s">
        <v>13</v>
      </c>
      <c r="D102" s="2" t="s">
        <v>20</v>
      </c>
      <c r="E102" s="7" t="s">
        <v>10</v>
      </c>
      <c r="F102" s="2">
        <v>0</v>
      </c>
      <c r="G102" s="3">
        <v>22</v>
      </c>
    </row>
    <row r="103" spans="1:7" x14ac:dyDescent="0.3">
      <c r="A103" s="2">
        <v>1409</v>
      </c>
      <c r="B103" s="2" t="s">
        <v>683</v>
      </c>
      <c r="C103" s="2" t="s">
        <v>13</v>
      </c>
      <c r="D103" s="2" t="s">
        <v>20</v>
      </c>
      <c r="F103" s="2">
        <v>30</v>
      </c>
      <c r="G103" s="3">
        <v>23</v>
      </c>
    </row>
    <row r="104" spans="1:7" x14ac:dyDescent="0.3">
      <c r="A104" s="2">
        <v>1410</v>
      </c>
      <c r="B104" s="2" t="s">
        <v>684</v>
      </c>
      <c r="C104" s="2" t="s">
        <v>13</v>
      </c>
      <c r="D104" s="2" t="s">
        <v>20</v>
      </c>
      <c r="E104" s="7" t="s">
        <v>10</v>
      </c>
      <c r="F104" s="2">
        <v>0</v>
      </c>
      <c r="G104" s="3">
        <v>28</v>
      </c>
    </row>
    <row r="105" spans="1:7" x14ac:dyDescent="0.3">
      <c r="A105" s="2">
        <v>1411</v>
      </c>
      <c r="B105" s="2" t="s">
        <v>684</v>
      </c>
      <c r="C105" s="2" t="s">
        <v>13</v>
      </c>
      <c r="D105" s="2" t="s">
        <v>20</v>
      </c>
      <c r="F105" s="2">
        <v>30</v>
      </c>
      <c r="G105" s="3">
        <v>38</v>
      </c>
    </row>
    <row r="106" spans="1:7" x14ac:dyDescent="0.3">
      <c r="A106" s="2">
        <v>1412</v>
      </c>
      <c r="B106" s="2" t="s">
        <v>684</v>
      </c>
      <c r="C106" s="2" t="s">
        <v>13</v>
      </c>
      <c r="D106" s="2" t="s">
        <v>20</v>
      </c>
      <c r="F106" s="2">
        <v>20</v>
      </c>
      <c r="G106" s="3">
        <v>33</v>
      </c>
    </row>
    <row r="107" spans="1:7" x14ac:dyDescent="0.3">
      <c r="A107" s="2">
        <v>1414</v>
      </c>
      <c r="B107" s="2" t="s">
        <v>685</v>
      </c>
      <c r="C107" s="2" t="s">
        <v>13</v>
      </c>
      <c r="D107" s="2" t="s">
        <v>15</v>
      </c>
      <c r="F107" s="2">
        <v>20</v>
      </c>
      <c r="G107" s="3">
        <v>34</v>
      </c>
    </row>
    <row r="108" spans="1:7" x14ac:dyDescent="0.3">
      <c r="A108" s="2">
        <v>1416</v>
      </c>
      <c r="B108" s="2" t="s">
        <v>685</v>
      </c>
      <c r="C108" s="2" t="s">
        <v>13</v>
      </c>
      <c r="D108" s="2" t="s">
        <v>15</v>
      </c>
      <c r="E108" s="7" t="s">
        <v>10</v>
      </c>
      <c r="F108" s="2">
        <v>0</v>
      </c>
      <c r="G108" s="3">
        <v>28</v>
      </c>
    </row>
    <row r="109" spans="1:7" x14ac:dyDescent="0.3">
      <c r="A109" s="2">
        <v>1417</v>
      </c>
      <c r="B109" s="2" t="s">
        <v>686</v>
      </c>
      <c r="C109" s="2" t="s">
        <v>13</v>
      </c>
      <c r="D109" s="2" t="s">
        <v>12</v>
      </c>
      <c r="F109" s="2">
        <v>20</v>
      </c>
      <c r="G109" s="3">
        <v>28</v>
      </c>
    </row>
    <row r="110" spans="1:7" x14ac:dyDescent="0.3">
      <c r="A110" s="2">
        <v>1418</v>
      </c>
      <c r="B110" s="2" t="s">
        <v>687</v>
      </c>
      <c r="C110" s="2" t="s">
        <v>13</v>
      </c>
      <c r="D110" s="2" t="s">
        <v>20</v>
      </c>
      <c r="F110" s="2">
        <v>30</v>
      </c>
      <c r="G110" s="3">
        <v>25</v>
      </c>
    </row>
    <row r="111" spans="1:7" x14ac:dyDescent="0.3">
      <c r="A111" s="2">
        <v>1422</v>
      </c>
      <c r="B111" s="2" t="s">
        <v>689</v>
      </c>
      <c r="C111" s="2" t="s">
        <v>13</v>
      </c>
      <c r="D111" s="2" t="s">
        <v>12</v>
      </c>
      <c r="F111" s="2">
        <v>30</v>
      </c>
      <c r="G111" s="3">
        <v>21</v>
      </c>
    </row>
    <row r="112" spans="1:7" x14ac:dyDescent="0.3">
      <c r="A112" s="2">
        <v>1423</v>
      </c>
      <c r="B112" s="2" t="s">
        <v>689</v>
      </c>
      <c r="C112" s="2" t="s">
        <v>13</v>
      </c>
      <c r="D112" s="2" t="s">
        <v>12</v>
      </c>
      <c r="F112" s="2">
        <v>20</v>
      </c>
      <c r="G112" s="3">
        <v>34</v>
      </c>
    </row>
    <row r="113" spans="1:7" x14ac:dyDescent="0.3">
      <c r="A113" s="2">
        <v>1424</v>
      </c>
      <c r="B113" s="2" t="s">
        <v>689</v>
      </c>
      <c r="C113" s="2" t="s">
        <v>13</v>
      </c>
      <c r="D113" s="2" t="s">
        <v>12</v>
      </c>
      <c r="F113" s="2">
        <v>20</v>
      </c>
      <c r="G113" s="3">
        <v>36</v>
      </c>
    </row>
    <row r="114" spans="1:7" x14ac:dyDescent="0.3">
      <c r="A114" s="2">
        <v>1427</v>
      </c>
      <c r="B114" s="2" t="s">
        <v>690</v>
      </c>
      <c r="C114" s="2" t="s">
        <v>13</v>
      </c>
      <c r="D114" s="2" t="s">
        <v>20</v>
      </c>
      <c r="E114" s="7" t="s">
        <v>10</v>
      </c>
      <c r="F114" s="2">
        <v>0</v>
      </c>
      <c r="G114" s="3">
        <v>22</v>
      </c>
    </row>
    <row r="115" spans="1:7" x14ac:dyDescent="0.3">
      <c r="A115" s="2">
        <v>1429</v>
      </c>
      <c r="B115" s="2" t="s">
        <v>691</v>
      </c>
      <c r="C115" s="2" t="s">
        <v>13</v>
      </c>
      <c r="D115" s="2" t="s">
        <v>12</v>
      </c>
      <c r="F115" s="2">
        <v>30</v>
      </c>
      <c r="G115" s="3">
        <v>24</v>
      </c>
    </row>
    <row r="116" spans="1:7" x14ac:dyDescent="0.3">
      <c r="A116" s="2">
        <v>1430</v>
      </c>
      <c r="B116" s="2" t="s">
        <v>691</v>
      </c>
      <c r="C116" s="2" t="s">
        <v>13</v>
      </c>
      <c r="D116" s="2" t="s">
        <v>12</v>
      </c>
      <c r="E116" s="7" t="s">
        <v>10</v>
      </c>
      <c r="F116" s="2">
        <v>0</v>
      </c>
      <c r="G116" s="3">
        <v>24</v>
      </c>
    </row>
    <row r="117" spans="1:7" x14ac:dyDescent="0.3">
      <c r="A117" s="2">
        <v>1431</v>
      </c>
      <c r="B117" s="2" t="s">
        <v>691</v>
      </c>
      <c r="C117" s="2" t="s">
        <v>13</v>
      </c>
      <c r="D117" s="2" t="s">
        <v>12</v>
      </c>
      <c r="F117" s="2">
        <v>20</v>
      </c>
      <c r="G117" s="3">
        <v>35</v>
      </c>
    </row>
    <row r="118" spans="1:7" x14ac:dyDescent="0.3">
      <c r="A118" s="2">
        <v>1451</v>
      </c>
      <c r="B118" s="2" t="s">
        <v>699</v>
      </c>
      <c r="C118" s="2" t="s">
        <v>13</v>
      </c>
      <c r="D118" s="2" t="s">
        <v>12</v>
      </c>
      <c r="F118" s="2">
        <v>20</v>
      </c>
      <c r="G118" s="3">
        <v>27</v>
      </c>
    </row>
    <row r="119" spans="1:7" x14ac:dyDescent="0.3">
      <c r="A119" s="2">
        <v>1452</v>
      </c>
      <c r="B119" s="2" t="s">
        <v>699</v>
      </c>
      <c r="C119" s="2" t="s">
        <v>13</v>
      </c>
      <c r="D119" s="2" t="s">
        <v>12</v>
      </c>
      <c r="E119" s="7" t="s">
        <v>10</v>
      </c>
      <c r="F119" s="2">
        <v>0</v>
      </c>
      <c r="G119" s="3">
        <v>34</v>
      </c>
    </row>
    <row r="120" spans="1:7" x14ac:dyDescent="0.3">
      <c r="A120" s="2">
        <v>1453</v>
      </c>
      <c r="B120" s="2" t="s">
        <v>700</v>
      </c>
      <c r="C120" s="2" t="s">
        <v>13</v>
      </c>
      <c r="D120" s="2" t="s">
        <v>20</v>
      </c>
      <c r="F120" s="2">
        <v>20</v>
      </c>
      <c r="G120" s="3">
        <v>35</v>
      </c>
    </row>
    <row r="121" spans="1:7" x14ac:dyDescent="0.3">
      <c r="A121" s="2">
        <v>1454</v>
      </c>
      <c r="B121" s="2" t="s">
        <v>700</v>
      </c>
      <c r="C121" s="2" t="s">
        <v>13</v>
      </c>
      <c r="D121" s="2" t="s">
        <v>20</v>
      </c>
      <c r="F121" s="2">
        <v>20</v>
      </c>
      <c r="G121" s="3">
        <v>29</v>
      </c>
    </row>
    <row r="122" spans="1:7" x14ac:dyDescent="0.3">
      <c r="A122" s="2">
        <v>1455</v>
      </c>
      <c r="B122" s="2" t="s">
        <v>700</v>
      </c>
      <c r="C122" s="2" t="s">
        <v>13</v>
      </c>
      <c r="D122" s="2" t="s">
        <v>20</v>
      </c>
      <c r="E122" s="7" t="s">
        <v>10</v>
      </c>
      <c r="F122" s="2">
        <v>0</v>
      </c>
      <c r="G122" s="3">
        <v>22</v>
      </c>
    </row>
    <row r="123" spans="1:7" x14ac:dyDescent="0.3">
      <c r="A123" s="2">
        <v>1477</v>
      </c>
      <c r="B123" s="2" t="s">
        <v>713</v>
      </c>
      <c r="C123" s="2" t="s">
        <v>13</v>
      </c>
      <c r="D123" s="2" t="s">
        <v>20</v>
      </c>
      <c r="F123" s="2">
        <v>20</v>
      </c>
      <c r="G123" s="3">
        <v>35</v>
      </c>
    </row>
    <row r="124" spans="1:7" x14ac:dyDescent="0.3">
      <c r="A124" s="2">
        <v>1478</v>
      </c>
      <c r="B124" s="2" t="s">
        <v>713</v>
      </c>
      <c r="C124" s="2" t="s">
        <v>13</v>
      </c>
      <c r="D124" s="2" t="s">
        <v>20</v>
      </c>
      <c r="F124" s="2">
        <v>30</v>
      </c>
      <c r="G124" s="3">
        <v>34</v>
      </c>
    </row>
    <row r="125" spans="1:7" x14ac:dyDescent="0.3">
      <c r="A125" s="2">
        <v>1480</v>
      </c>
      <c r="B125" s="2" t="s">
        <v>713</v>
      </c>
      <c r="C125" s="2" t="s">
        <v>13</v>
      </c>
      <c r="D125" s="2" t="s">
        <v>20</v>
      </c>
      <c r="F125" s="2">
        <v>20</v>
      </c>
      <c r="G125" s="3">
        <v>40</v>
      </c>
    </row>
    <row r="126" spans="1:7" x14ac:dyDescent="0.3">
      <c r="A126" s="2">
        <v>1500</v>
      </c>
      <c r="B126" s="2" t="s">
        <v>722</v>
      </c>
      <c r="C126" s="2" t="s">
        <v>13</v>
      </c>
      <c r="D126" s="2" t="s">
        <v>12</v>
      </c>
      <c r="F126" s="2">
        <v>20</v>
      </c>
      <c r="G126" s="3">
        <v>27</v>
      </c>
    </row>
    <row r="127" spans="1:7" x14ac:dyDescent="0.3">
      <c r="A127" s="2">
        <v>1501</v>
      </c>
      <c r="B127" s="2" t="s">
        <v>722</v>
      </c>
      <c r="C127" s="2" t="s">
        <v>13</v>
      </c>
      <c r="D127" s="2" t="s">
        <v>12</v>
      </c>
      <c r="F127" s="2">
        <v>30</v>
      </c>
      <c r="G127" s="3">
        <v>28</v>
      </c>
    </row>
    <row r="128" spans="1:7" x14ac:dyDescent="0.3">
      <c r="A128" s="2">
        <v>1502</v>
      </c>
      <c r="B128" s="2" t="s">
        <v>722</v>
      </c>
      <c r="C128" s="2" t="s">
        <v>13</v>
      </c>
      <c r="D128" s="2" t="s">
        <v>12</v>
      </c>
      <c r="F128" s="2">
        <v>20</v>
      </c>
      <c r="G128" s="3">
        <v>22</v>
      </c>
    </row>
    <row r="129" spans="1:7" x14ac:dyDescent="0.3">
      <c r="A129" s="2">
        <v>1648</v>
      </c>
      <c r="B129" s="2" t="s">
        <v>792</v>
      </c>
      <c r="C129" s="2" t="s">
        <v>13</v>
      </c>
      <c r="D129" s="2" t="s">
        <v>20</v>
      </c>
      <c r="E129" s="7" t="s">
        <v>10</v>
      </c>
      <c r="F129" s="2">
        <v>0</v>
      </c>
      <c r="G129" s="3">
        <v>38</v>
      </c>
    </row>
    <row r="130" spans="1:7" x14ac:dyDescent="0.3">
      <c r="A130" s="2">
        <v>1649</v>
      </c>
      <c r="B130" s="2" t="s">
        <v>792</v>
      </c>
      <c r="C130" s="2" t="s">
        <v>13</v>
      </c>
      <c r="D130" s="2" t="s">
        <v>20</v>
      </c>
      <c r="F130" s="2">
        <v>20</v>
      </c>
      <c r="G130" s="3">
        <v>25</v>
      </c>
    </row>
    <row r="131" spans="1:7" x14ac:dyDescent="0.3">
      <c r="A131" s="2">
        <v>1741</v>
      </c>
      <c r="B131" s="2" t="s">
        <v>837</v>
      </c>
      <c r="C131" s="2" t="s">
        <v>13</v>
      </c>
      <c r="D131" s="2" t="s">
        <v>12</v>
      </c>
      <c r="F131" s="2">
        <v>20</v>
      </c>
      <c r="G131" s="3">
        <v>38</v>
      </c>
    </row>
    <row r="132" spans="1:7" x14ac:dyDescent="0.3">
      <c r="A132" s="2">
        <v>1742</v>
      </c>
      <c r="B132" s="2" t="s">
        <v>837</v>
      </c>
      <c r="C132" s="2" t="s">
        <v>13</v>
      </c>
      <c r="D132" s="2" t="s">
        <v>12</v>
      </c>
      <c r="E132" s="7" t="s">
        <v>10</v>
      </c>
      <c r="F132" s="2">
        <v>0</v>
      </c>
      <c r="G132" s="3">
        <v>40</v>
      </c>
    </row>
    <row r="133" spans="1:7" x14ac:dyDescent="0.3">
      <c r="A133" s="2">
        <v>1781</v>
      </c>
      <c r="B133" s="2" t="s">
        <v>856</v>
      </c>
      <c r="C133" s="2" t="s">
        <v>13</v>
      </c>
      <c r="D133" s="2" t="s">
        <v>12</v>
      </c>
      <c r="E133" s="7" t="s">
        <v>10</v>
      </c>
      <c r="F133" s="2">
        <v>0</v>
      </c>
      <c r="G133" s="3">
        <v>22</v>
      </c>
    </row>
    <row r="134" spans="1:7" x14ac:dyDescent="0.3">
      <c r="A134" s="2">
        <v>1782</v>
      </c>
      <c r="B134" s="2" t="s">
        <v>856</v>
      </c>
      <c r="C134" s="2" t="s">
        <v>13</v>
      </c>
      <c r="D134" s="2" t="s">
        <v>12</v>
      </c>
      <c r="F134" s="2">
        <v>20</v>
      </c>
      <c r="G134" s="3">
        <v>22</v>
      </c>
    </row>
    <row r="135" spans="1:7" x14ac:dyDescent="0.3">
      <c r="A135" s="2">
        <v>1840</v>
      </c>
      <c r="B135" s="2" t="s">
        <v>882</v>
      </c>
      <c r="C135" s="2" t="s">
        <v>13</v>
      </c>
      <c r="D135" s="2" t="s">
        <v>20</v>
      </c>
      <c r="F135" s="2">
        <v>20</v>
      </c>
      <c r="G135" s="3">
        <v>30</v>
      </c>
    </row>
    <row r="136" spans="1:7" x14ac:dyDescent="0.3">
      <c r="A136" s="2">
        <v>1841</v>
      </c>
      <c r="B136" s="2" t="s">
        <v>882</v>
      </c>
      <c r="C136" s="2" t="s">
        <v>13</v>
      </c>
      <c r="D136" s="2" t="s">
        <v>20</v>
      </c>
      <c r="E136" s="7" t="s">
        <v>10</v>
      </c>
      <c r="F136" s="2">
        <v>0</v>
      </c>
      <c r="G136" s="3">
        <v>35</v>
      </c>
    </row>
    <row r="137" spans="1:7" x14ac:dyDescent="0.3">
      <c r="A137" s="2">
        <v>1843</v>
      </c>
      <c r="B137" s="2" t="s">
        <v>882</v>
      </c>
      <c r="C137" s="2" t="s">
        <v>13</v>
      </c>
      <c r="D137" s="2" t="s">
        <v>20</v>
      </c>
      <c r="F137" s="2">
        <v>20</v>
      </c>
      <c r="G137" s="3">
        <v>27</v>
      </c>
    </row>
    <row r="138" spans="1:7" x14ac:dyDescent="0.3">
      <c r="A138" s="2">
        <v>1844</v>
      </c>
      <c r="B138" s="2" t="s">
        <v>883</v>
      </c>
      <c r="C138" s="2" t="s">
        <v>13</v>
      </c>
      <c r="D138" s="2" t="s">
        <v>28</v>
      </c>
      <c r="E138" s="7" t="s">
        <v>10</v>
      </c>
      <c r="F138" s="2">
        <v>0</v>
      </c>
      <c r="G138" s="3">
        <v>36</v>
      </c>
    </row>
    <row r="139" spans="1:7" x14ac:dyDescent="0.3">
      <c r="A139" s="2">
        <v>1845</v>
      </c>
      <c r="B139" s="2" t="s">
        <v>883</v>
      </c>
      <c r="C139" s="2" t="s">
        <v>13</v>
      </c>
      <c r="D139" s="2" t="s">
        <v>28</v>
      </c>
      <c r="F139" s="2">
        <v>20</v>
      </c>
      <c r="G139" s="3">
        <v>37</v>
      </c>
    </row>
    <row r="140" spans="1:7" x14ac:dyDescent="0.3">
      <c r="A140" s="2">
        <v>1846</v>
      </c>
      <c r="B140" s="2" t="s">
        <v>884</v>
      </c>
      <c r="C140" s="2" t="s">
        <v>13</v>
      </c>
      <c r="D140" s="2" t="s">
        <v>20</v>
      </c>
      <c r="F140" s="2">
        <v>10</v>
      </c>
      <c r="G140" s="3">
        <v>27</v>
      </c>
    </row>
    <row r="141" spans="1:7" x14ac:dyDescent="0.3">
      <c r="A141" s="2">
        <v>1847</v>
      </c>
      <c r="B141" s="2" t="s">
        <v>885</v>
      </c>
      <c r="C141" s="2" t="s">
        <v>13</v>
      </c>
      <c r="D141" s="2" t="s">
        <v>20</v>
      </c>
      <c r="F141" s="2">
        <v>20</v>
      </c>
      <c r="G141" s="3">
        <v>40</v>
      </c>
    </row>
    <row r="142" spans="1:7" x14ac:dyDescent="0.3">
      <c r="A142" s="2">
        <v>1907</v>
      </c>
      <c r="B142" s="2" t="s">
        <v>913</v>
      </c>
      <c r="C142" s="2" t="s">
        <v>13</v>
      </c>
      <c r="D142" s="2" t="s">
        <v>12</v>
      </c>
      <c r="F142" s="2">
        <v>20</v>
      </c>
      <c r="G142" s="3">
        <v>28</v>
      </c>
    </row>
    <row r="143" spans="1:7" x14ac:dyDescent="0.3">
      <c r="A143" s="2">
        <v>1914</v>
      </c>
      <c r="B143" s="2" t="s">
        <v>917</v>
      </c>
      <c r="C143" s="2" t="s">
        <v>13</v>
      </c>
      <c r="D143" s="2" t="s">
        <v>20</v>
      </c>
      <c r="E143" s="7" t="s">
        <v>10</v>
      </c>
      <c r="F143" s="2">
        <v>0</v>
      </c>
      <c r="G143" s="3">
        <v>27</v>
      </c>
    </row>
    <row r="144" spans="1:7" x14ac:dyDescent="0.3">
      <c r="A144" s="2">
        <v>1919</v>
      </c>
      <c r="B144" s="2" t="s">
        <v>918</v>
      </c>
      <c r="C144" s="2" t="s">
        <v>13</v>
      </c>
      <c r="D144" s="2" t="s">
        <v>20</v>
      </c>
      <c r="F144" s="2">
        <v>20</v>
      </c>
      <c r="G144" s="3">
        <v>31</v>
      </c>
    </row>
    <row r="145" spans="1:7" x14ac:dyDescent="0.3">
      <c r="A145" s="2">
        <v>1933</v>
      </c>
      <c r="B145" s="2" t="s">
        <v>924</v>
      </c>
      <c r="C145" s="2" t="s">
        <v>13</v>
      </c>
      <c r="D145" s="2" t="s">
        <v>28</v>
      </c>
      <c r="E145" s="7" t="s">
        <v>10</v>
      </c>
      <c r="F145" s="2">
        <v>0</v>
      </c>
      <c r="G145" s="3">
        <v>26</v>
      </c>
    </row>
    <row r="146" spans="1:7" x14ac:dyDescent="0.3">
      <c r="A146" s="2">
        <v>1945</v>
      </c>
      <c r="B146" s="2" t="s">
        <v>932</v>
      </c>
      <c r="C146" s="2" t="s">
        <v>13</v>
      </c>
      <c r="D146" s="2" t="s">
        <v>20</v>
      </c>
      <c r="F146" s="2">
        <v>10</v>
      </c>
      <c r="G146" s="3">
        <v>25</v>
      </c>
    </row>
    <row r="147" spans="1:7" x14ac:dyDescent="0.3">
      <c r="A147" s="2">
        <v>2144</v>
      </c>
      <c r="B147" s="2" t="s">
        <v>1026</v>
      </c>
      <c r="C147" s="2" t="s">
        <v>13</v>
      </c>
      <c r="D147" s="2" t="s">
        <v>12</v>
      </c>
      <c r="F147" s="2">
        <v>30</v>
      </c>
      <c r="G147" s="3">
        <v>24</v>
      </c>
    </row>
    <row r="148" spans="1:7" x14ac:dyDescent="0.3">
      <c r="A148" s="2">
        <v>2145</v>
      </c>
      <c r="B148" s="2" t="s">
        <v>1026</v>
      </c>
      <c r="C148" s="2" t="s">
        <v>13</v>
      </c>
      <c r="D148" s="2" t="s">
        <v>12</v>
      </c>
      <c r="F148" s="2">
        <v>10</v>
      </c>
      <c r="G148" s="3">
        <v>25</v>
      </c>
    </row>
    <row r="149" spans="1:7" x14ac:dyDescent="0.3">
      <c r="A149" s="2">
        <v>2155</v>
      </c>
      <c r="B149" s="2" t="s">
        <v>1030</v>
      </c>
      <c r="C149" s="2" t="s">
        <v>13</v>
      </c>
      <c r="D149" s="2" t="s">
        <v>20</v>
      </c>
      <c r="F149" s="2">
        <v>10</v>
      </c>
      <c r="G149" s="3">
        <v>40</v>
      </c>
    </row>
    <row r="150" spans="1:7" x14ac:dyDescent="0.3">
      <c r="A150" s="2">
        <v>2156</v>
      </c>
      <c r="B150" s="2" t="s">
        <v>1030</v>
      </c>
      <c r="C150" s="2" t="s">
        <v>13</v>
      </c>
      <c r="D150" s="2" t="s">
        <v>20</v>
      </c>
      <c r="E150" s="7" t="s">
        <v>10</v>
      </c>
      <c r="F150" s="2">
        <v>0</v>
      </c>
      <c r="G150" s="3">
        <v>39</v>
      </c>
    </row>
    <row r="151" spans="1:7" x14ac:dyDescent="0.3">
      <c r="A151" s="2">
        <v>2245</v>
      </c>
      <c r="B151" s="2" t="s">
        <v>1073</v>
      </c>
      <c r="C151" s="2" t="s">
        <v>13</v>
      </c>
      <c r="D151" s="2" t="s">
        <v>20</v>
      </c>
      <c r="E151" s="7" t="s">
        <v>10</v>
      </c>
      <c r="F151" s="2">
        <v>0</v>
      </c>
      <c r="G151" s="3">
        <v>23</v>
      </c>
    </row>
    <row r="152" spans="1:7" x14ac:dyDescent="0.3">
      <c r="A152" s="2">
        <v>2248</v>
      </c>
      <c r="B152" s="2" t="s">
        <v>1073</v>
      </c>
      <c r="C152" s="2" t="s">
        <v>13</v>
      </c>
      <c r="D152" s="2" t="s">
        <v>20</v>
      </c>
      <c r="F152" s="2">
        <v>10</v>
      </c>
      <c r="G152" s="3">
        <v>37</v>
      </c>
    </row>
    <row r="153" spans="1:7" x14ac:dyDescent="0.3">
      <c r="A153" s="2">
        <v>2252</v>
      </c>
      <c r="B153" s="2" t="s">
        <v>1075</v>
      </c>
      <c r="C153" s="2" t="s">
        <v>13</v>
      </c>
      <c r="D153" s="2" t="s">
        <v>12</v>
      </c>
      <c r="F153" s="2">
        <v>20</v>
      </c>
      <c r="G153" s="3">
        <v>23</v>
      </c>
    </row>
    <row r="154" spans="1:7" x14ac:dyDescent="0.3">
      <c r="A154" s="2">
        <v>2280</v>
      </c>
      <c r="B154" s="2" t="s">
        <v>1086</v>
      </c>
      <c r="C154" s="2" t="s">
        <v>13</v>
      </c>
      <c r="D154" s="2" t="s">
        <v>20</v>
      </c>
      <c r="F154" s="2">
        <v>10</v>
      </c>
      <c r="G154" s="3">
        <v>37</v>
      </c>
    </row>
    <row r="155" spans="1:7" x14ac:dyDescent="0.3">
      <c r="A155" s="2">
        <v>2281</v>
      </c>
      <c r="B155" s="2" t="s">
        <v>1086</v>
      </c>
      <c r="C155" s="2" t="s">
        <v>13</v>
      </c>
      <c r="D155" s="2" t="s">
        <v>20</v>
      </c>
      <c r="F155" s="2">
        <v>20</v>
      </c>
      <c r="G155" s="3">
        <v>36</v>
      </c>
    </row>
    <row r="156" spans="1:7" x14ac:dyDescent="0.3">
      <c r="A156" s="2">
        <v>2282</v>
      </c>
      <c r="B156" s="2" t="s">
        <v>1086</v>
      </c>
      <c r="C156" s="2" t="s">
        <v>13</v>
      </c>
      <c r="D156" s="2" t="s">
        <v>20</v>
      </c>
      <c r="F156" s="2">
        <v>30</v>
      </c>
      <c r="G156" s="3">
        <v>30</v>
      </c>
    </row>
    <row r="157" spans="1:7" x14ac:dyDescent="0.3">
      <c r="A157" s="2">
        <v>2284</v>
      </c>
      <c r="B157" s="2" t="s">
        <v>1088</v>
      </c>
      <c r="C157" s="2" t="s">
        <v>13</v>
      </c>
      <c r="D157" s="2" t="s">
        <v>20</v>
      </c>
      <c r="F157" s="2">
        <v>10</v>
      </c>
      <c r="G157" s="3">
        <v>27</v>
      </c>
    </row>
    <row r="158" spans="1:7" x14ac:dyDescent="0.3">
      <c r="A158" s="2">
        <v>2285</v>
      </c>
      <c r="B158" s="2" t="s">
        <v>1088</v>
      </c>
      <c r="C158" s="2" t="s">
        <v>13</v>
      </c>
      <c r="D158" s="2" t="s">
        <v>20</v>
      </c>
      <c r="E158" s="7" t="s">
        <v>10</v>
      </c>
      <c r="F158" s="2">
        <v>0</v>
      </c>
      <c r="G158" s="3">
        <v>31</v>
      </c>
    </row>
    <row r="159" spans="1:7" x14ac:dyDescent="0.3">
      <c r="A159" s="2">
        <v>2286</v>
      </c>
      <c r="B159" s="2" t="s">
        <v>1088</v>
      </c>
      <c r="C159" s="2" t="s">
        <v>13</v>
      </c>
      <c r="D159" s="2" t="s">
        <v>20</v>
      </c>
      <c r="F159" s="2">
        <v>30</v>
      </c>
      <c r="G159" s="3">
        <v>23</v>
      </c>
    </row>
    <row r="160" spans="1:7" x14ac:dyDescent="0.3">
      <c r="A160" s="2">
        <v>2287</v>
      </c>
      <c r="B160" s="2" t="s">
        <v>1089</v>
      </c>
      <c r="C160" s="2" t="s">
        <v>13</v>
      </c>
      <c r="D160" s="2" t="s">
        <v>20</v>
      </c>
      <c r="F160" s="2">
        <v>10</v>
      </c>
      <c r="G160" s="3">
        <v>39</v>
      </c>
    </row>
    <row r="161" spans="1:7" x14ac:dyDescent="0.3">
      <c r="A161" s="2">
        <v>2288</v>
      </c>
      <c r="B161" s="2" t="s">
        <v>1089</v>
      </c>
      <c r="C161" s="2" t="s">
        <v>13</v>
      </c>
      <c r="D161" s="2" t="s">
        <v>20</v>
      </c>
      <c r="F161" s="2">
        <v>20</v>
      </c>
      <c r="G161" s="3">
        <v>32</v>
      </c>
    </row>
    <row r="162" spans="1:7" x14ac:dyDescent="0.3">
      <c r="A162" s="2">
        <v>2289</v>
      </c>
      <c r="B162" s="2" t="s">
        <v>1089</v>
      </c>
      <c r="C162" s="2" t="s">
        <v>13</v>
      </c>
      <c r="D162" s="2" t="s">
        <v>20</v>
      </c>
      <c r="E162" s="7" t="s">
        <v>10</v>
      </c>
      <c r="F162" s="2">
        <v>0</v>
      </c>
      <c r="G162" s="3">
        <v>35</v>
      </c>
    </row>
    <row r="163" spans="1:7" x14ac:dyDescent="0.3">
      <c r="A163" s="2">
        <v>2407</v>
      </c>
      <c r="B163" s="2" t="s">
        <v>1147</v>
      </c>
      <c r="C163" s="2" t="s">
        <v>13</v>
      </c>
      <c r="D163" s="2" t="s">
        <v>20</v>
      </c>
      <c r="E163" s="7" t="s">
        <v>10</v>
      </c>
      <c r="F163" s="2">
        <v>0</v>
      </c>
      <c r="G163" s="3">
        <v>33</v>
      </c>
    </row>
    <row r="164" spans="1:7" x14ac:dyDescent="0.3">
      <c r="A164" s="2">
        <v>2409</v>
      </c>
      <c r="B164" s="2" t="s">
        <v>1147</v>
      </c>
      <c r="C164" s="2" t="s">
        <v>13</v>
      </c>
      <c r="D164" s="2" t="s">
        <v>20</v>
      </c>
      <c r="F164" s="2">
        <v>30</v>
      </c>
      <c r="G164" s="3">
        <v>31</v>
      </c>
    </row>
    <row r="165" spans="1:7" x14ac:dyDescent="0.3">
      <c r="A165" s="2">
        <v>2411</v>
      </c>
      <c r="B165" s="2" t="s">
        <v>1148</v>
      </c>
      <c r="C165" s="2" t="s">
        <v>13</v>
      </c>
      <c r="D165" s="2" t="s">
        <v>20</v>
      </c>
      <c r="F165" s="2">
        <v>20</v>
      </c>
      <c r="G165" s="3">
        <v>39</v>
      </c>
    </row>
    <row r="166" spans="1:7" x14ac:dyDescent="0.3">
      <c r="A166" s="2">
        <v>2412</v>
      </c>
      <c r="B166" s="2" t="s">
        <v>1148</v>
      </c>
      <c r="C166" s="2" t="s">
        <v>13</v>
      </c>
      <c r="D166" s="2" t="s">
        <v>20</v>
      </c>
      <c r="F166" s="2">
        <v>10</v>
      </c>
      <c r="G166" s="3">
        <v>26</v>
      </c>
    </row>
    <row r="167" spans="1:7" x14ac:dyDescent="0.3">
      <c r="A167" s="2">
        <v>2413</v>
      </c>
      <c r="B167" s="2" t="s">
        <v>1148</v>
      </c>
      <c r="C167" s="2" t="s">
        <v>13</v>
      </c>
      <c r="D167" s="2" t="s">
        <v>20</v>
      </c>
      <c r="F167" s="2">
        <v>30</v>
      </c>
      <c r="G167" s="3">
        <v>22</v>
      </c>
    </row>
    <row r="168" spans="1:7" x14ac:dyDescent="0.3">
      <c r="A168" s="2">
        <v>2422</v>
      </c>
      <c r="B168" s="2" t="s">
        <v>1152</v>
      </c>
      <c r="C168" s="2" t="s">
        <v>13</v>
      </c>
      <c r="D168" s="2" t="s">
        <v>12</v>
      </c>
      <c r="F168" s="2">
        <v>10</v>
      </c>
      <c r="G168" s="3">
        <v>37</v>
      </c>
    </row>
    <row r="169" spans="1:7" x14ac:dyDescent="0.3">
      <c r="A169" s="2">
        <v>2423</v>
      </c>
      <c r="B169" s="2" t="s">
        <v>1152</v>
      </c>
      <c r="C169" s="2" t="s">
        <v>13</v>
      </c>
      <c r="D169" s="2" t="s">
        <v>12</v>
      </c>
      <c r="F169" s="2">
        <v>30</v>
      </c>
      <c r="G169" s="3">
        <v>27</v>
      </c>
    </row>
    <row r="170" spans="1:7" x14ac:dyDescent="0.3">
      <c r="A170" s="2">
        <v>2424</v>
      </c>
      <c r="B170" s="2" t="s">
        <v>1153</v>
      </c>
      <c r="C170" s="2" t="s">
        <v>13</v>
      </c>
      <c r="D170" s="2" t="s">
        <v>28</v>
      </c>
      <c r="E170" s="7" t="s">
        <v>10</v>
      </c>
      <c r="F170" s="2">
        <v>0</v>
      </c>
      <c r="G170" s="3">
        <v>29</v>
      </c>
    </row>
    <row r="171" spans="1:7" x14ac:dyDescent="0.3">
      <c r="A171" s="2">
        <v>2425</v>
      </c>
      <c r="B171" s="2" t="s">
        <v>1153</v>
      </c>
      <c r="C171" s="2" t="s">
        <v>13</v>
      </c>
      <c r="D171" s="2" t="s">
        <v>28</v>
      </c>
      <c r="F171" s="2">
        <v>30</v>
      </c>
      <c r="G171" s="3">
        <v>37</v>
      </c>
    </row>
    <row r="172" spans="1:7" x14ac:dyDescent="0.3">
      <c r="A172" s="2">
        <v>2427</v>
      </c>
      <c r="B172" s="2" t="s">
        <v>1154</v>
      </c>
      <c r="C172" s="2" t="s">
        <v>13</v>
      </c>
      <c r="D172" s="2" t="s">
        <v>20</v>
      </c>
      <c r="E172" s="7" t="s">
        <v>10</v>
      </c>
      <c r="F172" s="2">
        <v>0</v>
      </c>
      <c r="G172" s="3">
        <v>38</v>
      </c>
    </row>
    <row r="173" spans="1:7" x14ac:dyDescent="0.3">
      <c r="A173" s="2">
        <v>2428</v>
      </c>
      <c r="B173" s="2" t="s">
        <v>1154</v>
      </c>
      <c r="C173" s="2" t="s">
        <v>13</v>
      </c>
      <c r="D173" s="2" t="s">
        <v>20</v>
      </c>
      <c r="F173" s="2">
        <v>30</v>
      </c>
      <c r="G173" s="3">
        <v>34</v>
      </c>
    </row>
    <row r="174" spans="1:7" x14ac:dyDescent="0.3">
      <c r="A174" s="2">
        <v>2429</v>
      </c>
      <c r="B174" s="2" t="s">
        <v>1155</v>
      </c>
      <c r="C174" s="2" t="s">
        <v>13</v>
      </c>
      <c r="D174" s="2" t="s">
        <v>20</v>
      </c>
      <c r="F174" s="2">
        <v>10</v>
      </c>
      <c r="G174" s="3">
        <v>38</v>
      </c>
    </row>
    <row r="175" spans="1:7" x14ac:dyDescent="0.3">
      <c r="A175" s="2">
        <v>2431</v>
      </c>
      <c r="B175" s="2" t="s">
        <v>1156</v>
      </c>
      <c r="C175" s="2" t="s">
        <v>13</v>
      </c>
      <c r="D175" s="2" t="s">
        <v>20</v>
      </c>
      <c r="F175" s="2">
        <v>10</v>
      </c>
      <c r="G175" s="3">
        <v>29</v>
      </c>
    </row>
    <row r="176" spans="1:7" x14ac:dyDescent="0.3">
      <c r="A176" s="2">
        <v>2433</v>
      </c>
      <c r="B176" s="2" t="s">
        <v>1157</v>
      </c>
      <c r="C176" s="2" t="s">
        <v>13</v>
      </c>
      <c r="D176" s="2" t="s">
        <v>12</v>
      </c>
      <c r="F176" s="2">
        <v>30</v>
      </c>
      <c r="G176" s="3">
        <v>40</v>
      </c>
    </row>
    <row r="177" spans="1:7" x14ac:dyDescent="0.3">
      <c r="A177" s="2">
        <v>2446</v>
      </c>
      <c r="B177" s="2" t="s">
        <v>1163</v>
      </c>
      <c r="C177" s="2" t="s">
        <v>13</v>
      </c>
      <c r="D177" s="2" t="s">
        <v>20</v>
      </c>
      <c r="F177" s="2">
        <v>30</v>
      </c>
      <c r="G177" s="3">
        <v>27</v>
      </c>
    </row>
    <row r="178" spans="1:7" x14ac:dyDescent="0.3">
      <c r="A178" s="2">
        <v>2447</v>
      </c>
      <c r="B178" s="2" t="s">
        <v>1163</v>
      </c>
      <c r="C178" s="2" t="s">
        <v>13</v>
      </c>
      <c r="D178" s="2" t="s">
        <v>20</v>
      </c>
      <c r="F178" s="2">
        <v>10</v>
      </c>
      <c r="G178" s="3">
        <v>26</v>
      </c>
    </row>
    <row r="179" spans="1:7" x14ac:dyDescent="0.3">
      <c r="A179" s="2">
        <v>2498</v>
      </c>
      <c r="B179" s="2" t="s">
        <v>1185</v>
      </c>
      <c r="C179" s="2" t="s">
        <v>13</v>
      </c>
      <c r="D179" s="2" t="s">
        <v>12</v>
      </c>
      <c r="F179" s="2">
        <v>30</v>
      </c>
      <c r="G179" s="3">
        <v>22</v>
      </c>
    </row>
    <row r="180" spans="1:7" x14ac:dyDescent="0.3">
      <c r="A180" s="2">
        <v>2527</v>
      </c>
      <c r="B180" s="2" t="s">
        <v>1198</v>
      </c>
      <c r="C180" s="2" t="s">
        <v>13</v>
      </c>
      <c r="D180" s="2" t="s">
        <v>20</v>
      </c>
      <c r="F180" s="2">
        <v>10</v>
      </c>
      <c r="G180" s="3">
        <v>27</v>
      </c>
    </row>
    <row r="181" spans="1:7" x14ac:dyDescent="0.3">
      <c r="A181" s="2">
        <v>2528</v>
      </c>
      <c r="B181" s="2" t="s">
        <v>1198</v>
      </c>
      <c r="C181" s="2" t="s">
        <v>13</v>
      </c>
      <c r="D181" s="2" t="s">
        <v>20</v>
      </c>
      <c r="F181" s="2">
        <v>20</v>
      </c>
      <c r="G181" s="3">
        <v>33</v>
      </c>
    </row>
    <row r="182" spans="1:7" x14ac:dyDescent="0.3">
      <c r="A182" s="2">
        <v>2529</v>
      </c>
      <c r="B182" s="2" t="s">
        <v>1198</v>
      </c>
      <c r="C182" s="2" t="s">
        <v>13</v>
      </c>
      <c r="D182" s="2" t="s">
        <v>20</v>
      </c>
      <c r="E182" s="7" t="s">
        <v>10</v>
      </c>
      <c r="F182" s="2">
        <v>0</v>
      </c>
      <c r="G182" s="3">
        <v>29</v>
      </c>
    </row>
    <row r="183" spans="1:7" x14ac:dyDescent="0.3">
      <c r="A183" s="2">
        <v>2548</v>
      </c>
      <c r="B183" s="2" t="s">
        <v>1208</v>
      </c>
      <c r="C183" s="2" t="s">
        <v>13</v>
      </c>
      <c r="D183" s="2" t="s">
        <v>20</v>
      </c>
      <c r="F183" s="2">
        <v>30</v>
      </c>
      <c r="G183" s="3">
        <v>40</v>
      </c>
    </row>
    <row r="184" spans="1:7" x14ac:dyDescent="0.3">
      <c r="A184" s="2">
        <v>2549</v>
      </c>
      <c r="B184" s="2" t="s">
        <v>1208</v>
      </c>
      <c r="C184" s="2" t="s">
        <v>13</v>
      </c>
      <c r="D184" s="2" t="s">
        <v>20</v>
      </c>
      <c r="F184" s="2">
        <v>10</v>
      </c>
      <c r="G184" s="3">
        <v>23</v>
      </c>
    </row>
    <row r="185" spans="1:7" x14ac:dyDescent="0.3">
      <c r="A185" s="2">
        <v>2550</v>
      </c>
      <c r="B185" s="2" t="s">
        <v>1209</v>
      </c>
      <c r="C185" s="2" t="s">
        <v>13</v>
      </c>
      <c r="D185" s="2" t="s">
        <v>12</v>
      </c>
      <c r="F185" s="2">
        <v>10</v>
      </c>
      <c r="G185" s="3">
        <v>25</v>
      </c>
    </row>
    <row r="186" spans="1:7" x14ac:dyDescent="0.3">
      <c r="A186" s="2">
        <v>2553</v>
      </c>
      <c r="B186" s="2" t="s">
        <v>1210</v>
      </c>
      <c r="C186" s="2" t="s">
        <v>13</v>
      </c>
      <c r="D186" s="2" t="s">
        <v>12</v>
      </c>
      <c r="F186" s="2">
        <v>10</v>
      </c>
      <c r="G186" s="3">
        <v>37</v>
      </c>
    </row>
    <row r="187" spans="1:7" x14ac:dyDescent="0.3">
      <c r="A187" s="2">
        <v>2554</v>
      </c>
      <c r="B187" s="2" t="s">
        <v>1210</v>
      </c>
      <c r="C187" s="2" t="s">
        <v>13</v>
      </c>
      <c r="D187" s="2" t="s">
        <v>12</v>
      </c>
      <c r="E187" s="7" t="s">
        <v>10</v>
      </c>
      <c r="F187" s="2">
        <v>0</v>
      </c>
      <c r="G187" s="3">
        <v>31</v>
      </c>
    </row>
    <row r="188" spans="1:7" x14ac:dyDescent="0.3">
      <c r="A188" s="2">
        <v>2555</v>
      </c>
      <c r="B188" s="2" t="s">
        <v>1210</v>
      </c>
      <c r="C188" s="2" t="s">
        <v>13</v>
      </c>
      <c r="D188" s="2" t="s">
        <v>12</v>
      </c>
      <c r="F188" s="2">
        <v>30</v>
      </c>
      <c r="G188" s="3">
        <v>34</v>
      </c>
    </row>
    <row r="189" spans="1:7" x14ac:dyDescent="0.3">
      <c r="A189" s="2">
        <v>2556</v>
      </c>
      <c r="B189" s="2" t="s">
        <v>1211</v>
      </c>
      <c r="C189" s="2" t="s">
        <v>13</v>
      </c>
      <c r="D189" s="2" t="s">
        <v>20</v>
      </c>
      <c r="F189" s="2">
        <v>20</v>
      </c>
      <c r="G189" s="3">
        <v>36</v>
      </c>
    </row>
    <row r="190" spans="1:7" x14ac:dyDescent="0.3">
      <c r="A190" s="2">
        <v>2557</v>
      </c>
      <c r="B190" s="2" t="s">
        <v>1211</v>
      </c>
      <c r="C190" s="2" t="s">
        <v>13</v>
      </c>
      <c r="D190" s="2" t="s">
        <v>20</v>
      </c>
      <c r="F190" s="2">
        <v>30</v>
      </c>
      <c r="G190" s="3">
        <v>35</v>
      </c>
    </row>
    <row r="191" spans="1:7" x14ac:dyDescent="0.3">
      <c r="A191" s="2">
        <v>2558</v>
      </c>
      <c r="B191" s="2" t="s">
        <v>1211</v>
      </c>
      <c r="C191" s="2" t="s">
        <v>13</v>
      </c>
      <c r="D191" s="2" t="s">
        <v>20</v>
      </c>
      <c r="E191" s="7" t="s">
        <v>10</v>
      </c>
      <c r="F191" s="2">
        <v>0</v>
      </c>
      <c r="G191" s="3">
        <v>39</v>
      </c>
    </row>
    <row r="192" spans="1:7" x14ac:dyDescent="0.3">
      <c r="A192" s="2">
        <v>2559</v>
      </c>
      <c r="B192" s="2" t="s">
        <v>1211</v>
      </c>
      <c r="C192" s="2" t="s">
        <v>13</v>
      </c>
      <c r="D192" s="2" t="s">
        <v>20</v>
      </c>
      <c r="F192" s="2">
        <v>10</v>
      </c>
      <c r="G192" s="3">
        <v>36</v>
      </c>
    </row>
    <row r="193" spans="1:7" x14ac:dyDescent="0.3">
      <c r="A193" s="2">
        <v>2587</v>
      </c>
      <c r="B193" s="2" t="s">
        <v>1225</v>
      </c>
      <c r="C193" s="2" t="s">
        <v>13</v>
      </c>
      <c r="D193" s="2" t="s">
        <v>20</v>
      </c>
      <c r="E193" s="7" t="s">
        <v>10</v>
      </c>
      <c r="F193" s="2">
        <v>0</v>
      </c>
      <c r="G193" s="3">
        <v>21</v>
      </c>
    </row>
    <row r="194" spans="1:7" x14ac:dyDescent="0.3">
      <c r="A194" s="2">
        <v>2595</v>
      </c>
      <c r="B194" s="2" t="s">
        <v>1228</v>
      </c>
      <c r="C194" s="2" t="s">
        <v>13</v>
      </c>
      <c r="D194" s="2" t="s">
        <v>15</v>
      </c>
      <c r="F194" s="2">
        <v>10</v>
      </c>
      <c r="G194" s="3">
        <v>28</v>
      </c>
    </row>
    <row r="195" spans="1:7" x14ac:dyDescent="0.3">
      <c r="A195" s="2">
        <v>2596</v>
      </c>
      <c r="B195" s="2" t="s">
        <v>1228</v>
      </c>
      <c r="C195" s="2" t="s">
        <v>13</v>
      </c>
      <c r="D195" s="2" t="s">
        <v>15</v>
      </c>
      <c r="F195" s="2">
        <v>30</v>
      </c>
      <c r="G195" s="3">
        <v>21</v>
      </c>
    </row>
    <row r="196" spans="1:7" x14ac:dyDescent="0.3">
      <c r="A196" s="2">
        <v>2597</v>
      </c>
      <c r="B196" s="2" t="s">
        <v>1228</v>
      </c>
      <c r="C196" s="2" t="s">
        <v>13</v>
      </c>
      <c r="D196" s="2" t="s">
        <v>15</v>
      </c>
      <c r="E196" s="7" t="s">
        <v>10</v>
      </c>
      <c r="F196" s="2">
        <v>0</v>
      </c>
      <c r="G196" s="3">
        <v>35</v>
      </c>
    </row>
    <row r="197" spans="1:7" x14ac:dyDescent="0.3">
      <c r="A197" s="2">
        <v>2652</v>
      </c>
      <c r="B197" s="2" t="s">
        <v>1252</v>
      </c>
      <c r="C197" s="2" t="s">
        <v>13</v>
      </c>
      <c r="D197" s="2" t="s">
        <v>12</v>
      </c>
      <c r="E197" s="7" t="s">
        <v>10</v>
      </c>
      <c r="F197" s="2">
        <v>0</v>
      </c>
      <c r="G197" s="3">
        <v>37</v>
      </c>
    </row>
    <row r="198" spans="1:7" x14ac:dyDescent="0.3">
      <c r="A198" s="2">
        <v>2653</v>
      </c>
      <c r="B198" s="2" t="s">
        <v>1252</v>
      </c>
      <c r="C198" s="2" t="s">
        <v>13</v>
      </c>
      <c r="D198" s="2" t="s">
        <v>12</v>
      </c>
      <c r="F198" s="2">
        <v>30</v>
      </c>
      <c r="G198" s="3">
        <v>28</v>
      </c>
    </row>
    <row r="199" spans="1:7" x14ac:dyDescent="0.3">
      <c r="A199" s="2">
        <v>2654</v>
      </c>
      <c r="B199" s="2" t="s">
        <v>1253</v>
      </c>
      <c r="C199" s="2" t="s">
        <v>13</v>
      </c>
      <c r="D199" s="2" t="s">
        <v>15</v>
      </c>
      <c r="E199" s="7" t="s">
        <v>10</v>
      </c>
      <c r="F199" s="2">
        <v>0</v>
      </c>
      <c r="G199" s="3">
        <v>40</v>
      </c>
    </row>
    <row r="200" spans="1:7" x14ac:dyDescent="0.3">
      <c r="A200" s="2">
        <v>2703</v>
      </c>
      <c r="B200" s="2" t="s">
        <v>1273</v>
      </c>
      <c r="C200" s="2" t="s">
        <v>13</v>
      </c>
      <c r="D200" s="2" t="s">
        <v>15</v>
      </c>
      <c r="E200" s="7" t="s">
        <v>10</v>
      </c>
      <c r="F200" s="2">
        <v>0</v>
      </c>
      <c r="G200" s="3">
        <v>33</v>
      </c>
    </row>
    <row r="201" spans="1:7" x14ac:dyDescent="0.3">
      <c r="A201" s="2">
        <v>2781</v>
      </c>
      <c r="B201" s="2" t="s">
        <v>1311</v>
      </c>
      <c r="C201" s="2" t="s">
        <v>13</v>
      </c>
      <c r="D201" s="2" t="s">
        <v>20</v>
      </c>
      <c r="E201" s="7" t="s">
        <v>10</v>
      </c>
      <c r="F201" s="2">
        <v>0</v>
      </c>
      <c r="G201" s="3">
        <v>33</v>
      </c>
    </row>
    <row r="202" spans="1:7" x14ac:dyDescent="0.3">
      <c r="A202" s="2">
        <v>2783</v>
      </c>
      <c r="B202" s="2" t="s">
        <v>1311</v>
      </c>
      <c r="C202" s="2" t="s">
        <v>13</v>
      </c>
      <c r="D202" s="2" t="s">
        <v>20</v>
      </c>
      <c r="F202" s="2">
        <v>10</v>
      </c>
      <c r="G202" s="3">
        <v>38</v>
      </c>
    </row>
    <row r="203" spans="1:7" x14ac:dyDescent="0.3">
      <c r="A203" s="2">
        <v>2876</v>
      </c>
      <c r="B203" s="2" t="s">
        <v>1358</v>
      </c>
      <c r="C203" s="2" t="s">
        <v>13</v>
      </c>
      <c r="D203" s="2" t="s">
        <v>20</v>
      </c>
      <c r="E203" s="7" t="s">
        <v>10</v>
      </c>
      <c r="F203" s="2">
        <v>0</v>
      </c>
      <c r="G203" s="3">
        <v>39</v>
      </c>
    </row>
    <row r="204" spans="1:7" x14ac:dyDescent="0.3">
      <c r="A204" s="2">
        <v>2877</v>
      </c>
      <c r="B204" s="2" t="s">
        <v>1358</v>
      </c>
      <c r="C204" s="2" t="s">
        <v>13</v>
      </c>
      <c r="D204" s="2" t="s">
        <v>20</v>
      </c>
      <c r="F204" s="2">
        <v>10</v>
      </c>
      <c r="G204" s="3">
        <v>35</v>
      </c>
    </row>
    <row r="205" spans="1:7" x14ac:dyDescent="0.3">
      <c r="A205" s="2">
        <v>2879</v>
      </c>
      <c r="B205" s="2" t="s">
        <v>1359</v>
      </c>
      <c r="C205" s="2" t="s">
        <v>13</v>
      </c>
      <c r="D205" s="2" t="s">
        <v>20</v>
      </c>
      <c r="F205" s="2">
        <v>10</v>
      </c>
      <c r="G205" s="3">
        <v>31</v>
      </c>
    </row>
    <row r="206" spans="1:7" x14ac:dyDescent="0.3">
      <c r="A206" s="2">
        <v>2886</v>
      </c>
      <c r="B206" s="2" t="s">
        <v>1362</v>
      </c>
      <c r="C206" s="2" t="s">
        <v>13</v>
      </c>
      <c r="D206" s="2" t="s">
        <v>20</v>
      </c>
      <c r="F206" s="2">
        <v>20</v>
      </c>
      <c r="G206" s="3">
        <v>21</v>
      </c>
    </row>
    <row r="207" spans="1:7" x14ac:dyDescent="0.3">
      <c r="A207" s="2">
        <v>2887</v>
      </c>
      <c r="B207" s="2" t="s">
        <v>1362</v>
      </c>
      <c r="C207" s="2" t="s">
        <v>13</v>
      </c>
      <c r="D207" s="2" t="s">
        <v>20</v>
      </c>
      <c r="F207" s="2">
        <v>10</v>
      </c>
      <c r="G207" s="3">
        <v>40</v>
      </c>
    </row>
    <row r="208" spans="1:7" x14ac:dyDescent="0.3">
      <c r="A208" s="2">
        <v>2892</v>
      </c>
      <c r="B208" s="2" t="s">
        <v>1365</v>
      </c>
      <c r="C208" s="2" t="s">
        <v>13</v>
      </c>
      <c r="D208" s="2" t="s">
        <v>20</v>
      </c>
      <c r="F208" s="2">
        <v>30</v>
      </c>
      <c r="G208" s="3">
        <v>37</v>
      </c>
    </row>
    <row r="209" spans="1:7" x14ac:dyDescent="0.3">
      <c r="A209" s="2">
        <v>2893</v>
      </c>
      <c r="B209" s="2" t="s">
        <v>1365</v>
      </c>
      <c r="C209" s="2" t="s">
        <v>13</v>
      </c>
      <c r="D209" s="2" t="s">
        <v>20</v>
      </c>
      <c r="E209" s="7" t="s">
        <v>10</v>
      </c>
      <c r="F209" s="2">
        <v>0</v>
      </c>
      <c r="G209" s="3">
        <v>30</v>
      </c>
    </row>
    <row r="210" spans="1:7" x14ac:dyDescent="0.3">
      <c r="A210" s="2">
        <v>2894</v>
      </c>
      <c r="B210" s="2" t="s">
        <v>1365</v>
      </c>
      <c r="C210" s="2" t="s">
        <v>13</v>
      </c>
      <c r="D210" s="2" t="s">
        <v>20</v>
      </c>
      <c r="F210" s="2">
        <v>10</v>
      </c>
      <c r="G210" s="3">
        <v>30</v>
      </c>
    </row>
    <row r="211" spans="1:7" x14ac:dyDescent="0.3">
      <c r="A211" s="2">
        <v>2912</v>
      </c>
      <c r="B211" s="2" t="s">
        <v>1375</v>
      </c>
      <c r="C211" s="2" t="s">
        <v>13</v>
      </c>
      <c r="D211" s="2" t="s">
        <v>20</v>
      </c>
      <c r="E211" s="7" t="s">
        <v>10</v>
      </c>
      <c r="F211" s="2">
        <v>0</v>
      </c>
      <c r="G211" s="3">
        <v>29</v>
      </c>
    </row>
    <row r="212" spans="1:7" x14ac:dyDescent="0.3">
      <c r="A212" s="2">
        <v>2915</v>
      </c>
      <c r="B212" s="2" t="s">
        <v>1375</v>
      </c>
      <c r="C212" s="2" t="s">
        <v>13</v>
      </c>
      <c r="D212" s="2" t="s">
        <v>20</v>
      </c>
      <c r="F212" s="2">
        <v>20</v>
      </c>
      <c r="G212" s="3">
        <v>29</v>
      </c>
    </row>
    <row r="213" spans="1:7" x14ac:dyDescent="0.3">
      <c r="A213" s="1"/>
      <c r="B213" s="1"/>
      <c r="C213" s="1"/>
      <c r="D213" s="1"/>
      <c r="F213" s="1"/>
      <c r="G213" s="1"/>
    </row>
    <row r="425" spans="1:7" x14ac:dyDescent="0.3">
      <c r="A425" s="1"/>
      <c r="B425" s="1"/>
      <c r="C425" s="1"/>
      <c r="D425" s="1"/>
      <c r="F425" s="1"/>
      <c r="G425" s="1"/>
    </row>
    <row r="637" spans="1:7" x14ac:dyDescent="0.3">
      <c r="A637" s="1"/>
      <c r="B637" s="1"/>
      <c r="C637" s="1"/>
      <c r="D637" s="1"/>
      <c r="F637" s="1"/>
      <c r="G637" s="1"/>
    </row>
    <row r="849" spans="1:7" x14ac:dyDescent="0.3">
      <c r="A849" s="1"/>
      <c r="B849" s="1"/>
      <c r="C849" s="1"/>
      <c r="D849" s="1"/>
      <c r="F849" s="1"/>
      <c r="G849" s="1"/>
    </row>
    <row r="1061" spans="1:7" x14ac:dyDescent="0.3">
      <c r="A1061" s="1"/>
      <c r="B1061" s="1"/>
      <c r="C1061" s="1"/>
      <c r="D1061" s="1"/>
      <c r="F1061" s="1"/>
      <c r="G1061" s="1"/>
    </row>
    <row r="1273" spans="1:7" x14ac:dyDescent="0.3">
      <c r="A1273" s="1"/>
      <c r="B1273" s="1"/>
      <c r="C1273" s="1"/>
      <c r="D1273" s="1"/>
      <c r="F1273" s="1"/>
      <c r="G1273" s="1"/>
    </row>
    <row r="1485" spans="1:7" x14ac:dyDescent="0.3">
      <c r="A1485" s="1"/>
      <c r="B1485" s="1"/>
      <c r="C1485" s="1"/>
      <c r="D1485" s="1"/>
      <c r="F1485" s="1"/>
      <c r="G1485" s="1"/>
    </row>
    <row r="1697" spans="1:7" x14ac:dyDescent="0.3">
      <c r="A1697" s="1"/>
      <c r="B1697" s="1"/>
      <c r="C1697" s="1"/>
      <c r="D1697" s="1"/>
      <c r="F1697" s="1"/>
      <c r="G1697" s="1"/>
    </row>
    <row r="1909" spans="1:7" x14ac:dyDescent="0.3">
      <c r="A1909" s="1"/>
      <c r="B1909" s="1"/>
      <c r="C1909" s="1"/>
      <c r="D1909" s="1"/>
      <c r="F1909" s="1"/>
      <c r="G1909" s="1"/>
    </row>
    <row r="2121" spans="1:7" x14ac:dyDescent="0.3">
      <c r="A2121" s="1"/>
      <c r="B2121" s="1"/>
      <c r="C2121" s="1"/>
      <c r="D2121" s="1"/>
      <c r="F2121" s="1"/>
      <c r="G2121" s="1"/>
    </row>
    <row r="2333" spans="1:7" x14ac:dyDescent="0.3">
      <c r="A2333" s="1"/>
      <c r="B2333" s="1"/>
      <c r="C2333" s="1"/>
      <c r="D2333" s="1"/>
      <c r="F2333" s="1"/>
      <c r="G2333" s="1"/>
    </row>
    <row r="2545" spans="1:7" x14ac:dyDescent="0.3">
      <c r="A2545" s="1"/>
      <c r="B2545" s="1"/>
      <c r="C2545" s="1"/>
      <c r="D2545" s="1"/>
      <c r="F2545" s="1"/>
      <c r="G2545" s="1"/>
    </row>
    <row r="2757" spans="1:7" x14ac:dyDescent="0.3">
      <c r="A2757" s="1"/>
      <c r="B2757" s="1"/>
      <c r="C2757" s="1"/>
      <c r="D2757" s="1"/>
      <c r="F2757" s="1"/>
      <c r="G2757" s="1"/>
    </row>
    <row r="2969" spans="1:7" x14ac:dyDescent="0.3">
      <c r="A2969" s="1"/>
      <c r="B2969" s="1"/>
      <c r="C2969" s="1"/>
      <c r="D2969" s="1"/>
      <c r="F2969" s="1"/>
      <c r="G2969" s="1"/>
    </row>
    <row r="3181" spans="1:7" x14ac:dyDescent="0.3">
      <c r="A3181" s="1"/>
      <c r="B3181" s="1"/>
      <c r="C3181" s="1"/>
      <c r="D3181" s="1"/>
      <c r="F3181" s="1"/>
      <c r="G3181" s="1"/>
    </row>
    <row r="3393" spans="1:7" x14ac:dyDescent="0.3">
      <c r="A3393" s="1"/>
      <c r="B3393" s="1"/>
      <c r="C3393" s="1"/>
      <c r="D3393" s="1"/>
      <c r="F3393" s="1"/>
      <c r="G3393" s="1"/>
    </row>
    <row r="3605" spans="1:7" x14ac:dyDescent="0.3">
      <c r="A3605" s="1"/>
      <c r="B3605" s="1"/>
      <c r="C3605" s="1"/>
      <c r="D3605" s="1"/>
      <c r="F3605" s="1"/>
      <c r="G3605" s="1"/>
    </row>
    <row r="3817" spans="1:7" x14ac:dyDescent="0.3">
      <c r="A3817" s="1"/>
      <c r="B3817" s="1"/>
      <c r="C3817" s="1"/>
      <c r="D3817" s="1"/>
      <c r="F3817" s="1"/>
      <c r="G3817" s="1"/>
    </row>
    <row r="4029" spans="1:7" x14ac:dyDescent="0.3">
      <c r="A4029" s="1"/>
      <c r="B4029" s="1"/>
      <c r="C4029" s="1"/>
      <c r="D4029" s="1"/>
      <c r="F4029" s="1"/>
      <c r="G4029" s="1"/>
    </row>
    <row r="4241" spans="1:7" x14ac:dyDescent="0.3">
      <c r="A4241" s="1"/>
      <c r="B4241" s="1"/>
      <c r="C4241" s="1"/>
      <c r="D4241" s="1"/>
      <c r="F4241" s="1"/>
      <c r="G4241" s="1"/>
    </row>
    <row r="4453" spans="1:7" x14ac:dyDescent="0.3">
      <c r="A4453" s="1"/>
      <c r="B4453" s="1"/>
      <c r="C4453" s="1"/>
      <c r="D4453" s="1"/>
      <c r="F4453" s="1"/>
      <c r="G4453" s="1"/>
    </row>
    <row r="4665" spans="1:7" x14ac:dyDescent="0.3">
      <c r="A4665" s="1"/>
      <c r="B4665" s="1"/>
      <c r="C4665" s="1"/>
      <c r="D4665" s="1"/>
      <c r="F4665" s="1"/>
      <c r="G4665" s="1"/>
    </row>
    <row r="4877" spans="1:7" x14ac:dyDescent="0.3">
      <c r="A4877" s="1"/>
      <c r="B4877" s="1"/>
      <c r="C4877" s="1"/>
      <c r="D4877" s="1"/>
      <c r="F4877" s="1"/>
      <c r="G4877" s="1"/>
    </row>
    <row r="5089" spans="1:7" x14ac:dyDescent="0.3">
      <c r="A5089" s="1"/>
      <c r="B5089" s="1"/>
      <c r="C5089" s="1"/>
      <c r="D5089" s="1"/>
      <c r="F5089" s="1"/>
      <c r="G5089" s="1"/>
    </row>
    <row r="5301" spans="1:7" x14ac:dyDescent="0.3">
      <c r="A5301" s="1"/>
      <c r="B5301" s="1"/>
      <c r="C5301" s="1"/>
      <c r="D5301" s="1"/>
      <c r="F5301" s="1"/>
      <c r="G5301" s="1"/>
    </row>
    <row r="5513" spans="1:7" x14ac:dyDescent="0.3">
      <c r="A5513" s="1"/>
      <c r="B5513" s="1"/>
      <c r="C5513" s="1"/>
      <c r="D5513" s="1"/>
      <c r="F5513" s="1"/>
      <c r="G5513" s="1"/>
    </row>
    <row r="5725" spans="1:7" x14ac:dyDescent="0.3">
      <c r="A5725" s="1"/>
      <c r="B5725" s="1"/>
      <c r="C5725" s="1"/>
      <c r="D5725" s="1"/>
      <c r="F5725" s="1"/>
      <c r="G5725" s="1"/>
    </row>
    <row r="5937" spans="1:7" x14ac:dyDescent="0.3">
      <c r="A5937" s="1"/>
      <c r="B5937" s="1"/>
      <c r="C5937" s="1"/>
      <c r="D5937" s="1"/>
      <c r="F5937" s="1"/>
      <c r="G5937" s="1"/>
    </row>
    <row r="6149" spans="1:7" x14ac:dyDescent="0.3">
      <c r="A6149" s="1"/>
      <c r="B6149" s="1"/>
      <c r="C6149" s="1"/>
      <c r="D6149" s="1"/>
      <c r="F6149" s="1"/>
      <c r="G6149" s="1"/>
    </row>
    <row r="6361" spans="1:7" x14ac:dyDescent="0.3">
      <c r="A6361" s="1"/>
      <c r="B6361" s="1"/>
      <c r="C6361" s="1"/>
      <c r="D6361" s="1"/>
      <c r="F6361" s="1"/>
      <c r="G6361" s="1"/>
    </row>
    <row r="6573" spans="1:7" x14ac:dyDescent="0.3">
      <c r="A6573" s="1"/>
      <c r="B6573" s="1"/>
      <c r="C6573" s="1"/>
      <c r="D6573" s="1"/>
      <c r="F6573" s="1"/>
      <c r="G6573" s="1"/>
    </row>
    <row r="6785" spans="1:7" x14ac:dyDescent="0.3">
      <c r="A6785" s="1"/>
      <c r="B6785" s="1"/>
      <c r="C6785" s="1"/>
      <c r="D6785" s="1"/>
      <c r="F6785" s="1"/>
      <c r="G6785" s="1"/>
    </row>
    <row r="6997" spans="1:7" x14ac:dyDescent="0.3">
      <c r="A6997" s="1"/>
      <c r="B6997" s="1"/>
      <c r="C6997" s="1"/>
      <c r="D6997" s="1"/>
      <c r="F6997" s="1"/>
      <c r="G6997" s="1"/>
    </row>
    <row r="7209" spans="1:7" x14ac:dyDescent="0.3">
      <c r="A7209" s="1"/>
      <c r="B7209" s="1"/>
      <c r="C7209" s="1"/>
      <c r="D7209" s="1"/>
      <c r="F7209" s="1"/>
      <c r="G7209" s="1"/>
    </row>
    <row r="7421" spans="1:7" x14ac:dyDescent="0.3">
      <c r="A7421" s="1"/>
      <c r="B7421" s="1"/>
      <c r="C7421" s="1"/>
      <c r="D7421" s="1"/>
      <c r="F7421" s="1"/>
      <c r="G7421" s="1"/>
    </row>
    <row r="7633" spans="1:7" x14ac:dyDescent="0.3">
      <c r="A7633" s="1"/>
      <c r="B7633" s="1"/>
      <c r="C7633" s="1"/>
      <c r="D7633" s="1"/>
      <c r="F7633" s="1"/>
      <c r="G7633" s="1"/>
    </row>
    <row r="7845" spans="1:7" x14ac:dyDescent="0.3">
      <c r="A7845" s="1"/>
      <c r="B7845" s="1"/>
      <c r="C7845" s="1"/>
      <c r="D7845" s="1"/>
      <c r="F7845" s="1"/>
      <c r="G7845" s="1"/>
    </row>
    <row r="8057" spans="1:7" x14ac:dyDescent="0.3">
      <c r="A8057" s="1"/>
      <c r="B8057" s="1"/>
      <c r="C8057" s="1"/>
      <c r="D8057" s="1"/>
      <c r="F8057" s="1"/>
      <c r="G8057" s="1"/>
    </row>
    <row r="8269" spans="1:7" x14ac:dyDescent="0.3">
      <c r="A8269" s="1"/>
      <c r="B8269" s="1"/>
      <c r="C8269" s="1"/>
      <c r="D8269" s="1"/>
      <c r="F8269" s="1"/>
      <c r="G8269" s="1"/>
    </row>
    <row r="8481" spans="1:7" x14ac:dyDescent="0.3">
      <c r="A8481" s="1"/>
      <c r="B8481" s="1"/>
      <c r="C8481" s="1"/>
      <c r="D8481" s="1"/>
      <c r="F8481" s="1"/>
      <c r="G8481" s="1"/>
    </row>
    <row r="8693" spans="1:7" x14ac:dyDescent="0.3">
      <c r="A8693" s="1"/>
      <c r="B8693" s="1"/>
      <c r="C8693" s="1"/>
      <c r="D8693" s="1"/>
      <c r="F8693" s="1"/>
      <c r="G8693" s="1"/>
    </row>
    <row r="8905" spans="1:7" x14ac:dyDescent="0.3">
      <c r="A8905" s="1"/>
      <c r="B8905" s="1"/>
      <c r="C8905" s="1"/>
      <c r="D8905" s="1"/>
      <c r="F8905" s="1"/>
      <c r="G8905" s="1"/>
    </row>
    <row r="9117" spans="1:7" x14ac:dyDescent="0.3">
      <c r="A9117" s="1"/>
      <c r="B9117" s="1"/>
      <c r="C9117" s="1"/>
      <c r="D9117" s="1"/>
      <c r="F9117" s="1"/>
      <c r="G9117" s="1"/>
    </row>
    <row r="9329" spans="1:7" x14ac:dyDescent="0.3">
      <c r="A9329" s="1"/>
      <c r="B9329" s="1"/>
      <c r="C9329" s="1"/>
      <c r="D9329" s="1"/>
      <c r="F9329" s="1"/>
      <c r="G9329" s="1"/>
    </row>
    <row r="9541" spans="1:7" x14ac:dyDescent="0.3">
      <c r="A9541" s="1"/>
      <c r="B9541" s="1"/>
      <c r="C9541" s="1"/>
      <c r="D9541" s="1"/>
      <c r="F9541" s="1"/>
      <c r="G9541" s="1"/>
    </row>
    <row r="9753" spans="1:7" x14ac:dyDescent="0.3">
      <c r="A9753" s="1"/>
      <c r="B9753" s="1"/>
      <c r="C9753" s="1"/>
      <c r="D9753" s="1"/>
      <c r="F9753" s="1"/>
      <c r="G9753" s="1"/>
    </row>
    <row r="9965" spans="1:7" x14ac:dyDescent="0.3">
      <c r="A9965" s="1"/>
      <c r="B9965" s="1"/>
      <c r="C9965" s="1"/>
      <c r="D9965" s="1"/>
      <c r="F9965" s="1"/>
      <c r="G9965" s="1"/>
    </row>
    <row r="10177" spans="1:7" x14ac:dyDescent="0.3">
      <c r="A10177" s="1"/>
      <c r="B10177" s="1"/>
      <c r="C10177" s="1"/>
      <c r="D10177" s="1"/>
      <c r="F10177" s="1"/>
      <c r="G10177" s="1"/>
    </row>
    <row r="10389" spans="1:7" x14ac:dyDescent="0.3">
      <c r="A10389" s="1"/>
      <c r="B10389" s="1"/>
      <c r="C10389" s="1"/>
      <c r="D10389" s="1"/>
      <c r="F10389" s="1"/>
      <c r="G10389" s="1"/>
    </row>
    <row r="10601" spans="1:7" x14ac:dyDescent="0.3">
      <c r="A10601" s="1"/>
      <c r="B10601" s="1"/>
      <c r="C10601" s="1"/>
      <c r="D10601" s="1"/>
      <c r="F10601" s="1"/>
      <c r="G10601" s="1"/>
    </row>
    <row r="10813" spans="1:7" x14ac:dyDescent="0.3">
      <c r="A10813" s="1"/>
      <c r="B10813" s="1"/>
      <c r="C10813" s="1"/>
      <c r="D10813" s="1"/>
      <c r="F10813" s="1"/>
      <c r="G10813" s="1"/>
    </row>
    <row r="11025" spans="1:7" x14ac:dyDescent="0.3">
      <c r="A11025" s="1"/>
      <c r="B11025" s="1"/>
      <c r="C11025" s="1"/>
      <c r="D11025" s="1"/>
      <c r="F11025" s="1"/>
      <c r="G11025" s="1"/>
    </row>
    <row r="11237" spans="1:7" x14ac:dyDescent="0.3">
      <c r="A11237" s="1"/>
      <c r="B11237" s="1"/>
      <c r="C11237" s="1"/>
      <c r="D11237" s="1"/>
      <c r="F11237" s="1"/>
      <c r="G11237" s="1"/>
    </row>
    <row r="11449" spans="1:7" x14ac:dyDescent="0.3">
      <c r="A11449" s="1"/>
      <c r="B11449" s="1"/>
      <c r="C11449" s="1"/>
      <c r="D11449" s="1"/>
      <c r="F11449" s="1"/>
      <c r="G11449" s="1"/>
    </row>
    <row r="11661" spans="1:7" x14ac:dyDescent="0.3">
      <c r="A11661" s="1"/>
      <c r="B11661" s="1"/>
      <c r="C11661" s="1"/>
      <c r="D11661" s="1"/>
      <c r="F11661" s="1"/>
      <c r="G11661" s="1"/>
    </row>
    <row r="11873" spans="1:7" x14ac:dyDescent="0.3">
      <c r="A11873" s="1"/>
      <c r="B11873" s="1"/>
      <c r="C11873" s="1"/>
      <c r="D11873" s="1"/>
      <c r="F11873" s="1"/>
      <c r="G11873" s="1"/>
    </row>
    <row r="12085" spans="1:7" x14ac:dyDescent="0.3">
      <c r="A12085" s="1"/>
      <c r="B12085" s="1"/>
      <c r="C12085" s="1"/>
      <c r="D12085" s="1"/>
      <c r="F12085" s="1"/>
      <c r="G12085" s="1"/>
    </row>
    <row r="12297" spans="1:7" x14ac:dyDescent="0.3">
      <c r="A12297" s="1"/>
      <c r="B12297" s="1"/>
      <c r="C12297" s="1"/>
      <c r="D12297" s="1"/>
      <c r="F12297" s="1"/>
      <c r="G12297" s="1"/>
    </row>
    <row r="12509" spans="1:7" x14ac:dyDescent="0.3">
      <c r="A12509" s="1"/>
      <c r="B12509" s="1"/>
      <c r="C12509" s="1"/>
      <c r="D12509" s="1"/>
      <c r="F12509" s="1"/>
      <c r="G12509" s="1"/>
    </row>
    <row r="12721" spans="1:7" x14ac:dyDescent="0.3">
      <c r="A12721" s="1"/>
      <c r="B12721" s="1"/>
      <c r="C12721" s="1"/>
      <c r="D12721" s="1"/>
      <c r="F12721" s="1"/>
      <c r="G12721" s="1"/>
    </row>
    <row r="12933" spans="1:7" x14ac:dyDescent="0.3">
      <c r="A12933" s="1"/>
      <c r="B12933" s="1"/>
      <c r="C12933" s="1"/>
      <c r="D12933" s="1"/>
      <c r="F12933" s="1"/>
      <c r="G12933" s="1"/>
    </row>
    <row r="13145" spans="1:7" x14ac:dyDescent="0.3">
      <c r="A13145" s="1"/>
      <c r="B13145" s="1"/>
      <c r="C13145" s="1"/>
      <c r="D13145" s="1"/>
      <c r="F13145" s="1"/>
      <c r="G13145" s="1"/>
    </row>
    <row r="13357" spans="1:7" x14ac:dyDescent="0.3">
      <c r="A13357" s="1"/>
      <c r="B13357" s="1"/>
      <c r="C13357" s="1"/>
      <c r="D13357" s="1"/>
      <c r="F13357" s="1"/>
      <c r="G13357" s="1"/>
    </row>
    <row r="13569" spans="1:7" x14ac:dyDescent="0.3">
      <c r="A13569" s="1"/>
      <c r="B13569" s="1"/>
      <c r="C13569" s="1"/>
      <c r="D13569" s="1"/>
      <c r="F13569" s="1"/>
      <c r="G13569" s="1"/>
    </row>
    <row r="13781" spans="1:7" x14ac:dyDescent="0.3">
      <c r="A13781" s="1"/>
      <c r="B13781" s="1"/>
      <c r="C13781" s="1"/>
      <c r="D13781" s="1"/>
      <c r="F13781" s="1"/>
      <c r="G13781" s="1"/>
    </row>
    <row r="13993" spans="1:7" x14ac:dyDescent="0.3">
      <c r="A13993" s="1"/>
      <c r="B13993" s="1"/>
      <c r="C13993" s="1"/>
      <c r="D13993" s="1"/>
      <c r="F13993" s="1"/>
      <c r="G13993" s="1"/>
    </row>
    <row r="14205" spans="1:7" x14ac:dyDescent="0.3">
      <c r="A14205" s="1"/>
      <c r="B14205" s="1"/>
      <c r="C14205" s="1"/>
      <c r="D14205" s="1"/>
      <c r="F14205" s="1"/>
      <c r="G14205" s="1"/>
    </row>
    <row r="14417" spans="1:7" x14ac:dyDescent="0.3">
      <c r="A14417" s="1"/>
      <c r="B14417" s="1"/>
      <c r="C14417" s="1"/>
      <c r="D14417" s="1"/>
      <c r="F14417" s="1"/>
      <c r="G14417" s="1"/>
    </row>
    <row r="14629" spans="1:7" x14ac:dyDescent="0.3">
      <c r="A14629" s="1"/>
      <c r="B14629" s="1"/>
      <c r="C14629" s="1"/>
      <c r="D14629" s="1"/>
      <c r="F14629" s="1"/>
      <c r="G14629" s="1"/>
    </row>
    <row r="14841" spans="1:7" x14ac:dyDescent="0.3">
      <c r="A14841" s="1"/>
      <c r="B14841" s="1"/>
      <c r="C14841" s="1"/>
      <c r="D14841" s="1"/>
      <c r="F14841" s="1"/>
      <c r="G14841" s="1"/>
    </row>
    <row r="15053" spans="1:7" x14ac:dyDescent="0.3">
      <c r="A15053" s="1"/>
      <c r="B15053" s="1"/>
      <c r="C15053" s="1"/>
      <c r="D15053" s="1"/>
      <c r="F15053" s="1"/>
      <c r="G15053" s="1"/>
    </row>
    <row r="15265" spans="1:7" x14ac:dyDescent="0.3">
      <c r="A15265" s="1"/>
      <c r="B15265" s="1"/>
      <c r="C15265" s="1"/>
      <c r="D15265" s="1"/>
      <c r="F15265" s="1"/>
      <c r="G15265" s="1"/>
    </row>
    <row r="15477" spans="1:7" x14ac:dyDescent="0.3">
      <c r="A15477" s="1"/>
      <c r="B15477" s="1"/>
      <c r="C15477" s="1"/>
      <c r="D15477" s="1"/>
      <c r="F15477" s="1"/>
      <c r="G15477" s="1"/>
    </row>
    <row r="15689" spans="1:7" x14ac:dyDescent="0.3">
      <c r="A15689" s="1"/>
      <c r="B15689" s="1"/>
      <c r="C15689" s="1"/>
      <c r="D15689" s="1"/>
      <c r="F15689" s="1"/>
      <c r="G15689" s="1"/>
    </row>
    <row r="15901" spans="1:7" x14ac:dyDescent="0.3">
      <c r="A15901" s="1"/>
      <c r="B15901" s="1"/>
      <c r="C15901" s="1"/>
      <c r="D15901" s="1"/>
      <c r="F15901" s="1"/>
      <c r="G15901" s="1"/>
    </row>
    <row r="16113" spans="1:7" x14ac:dyDescent="0.3">
      <c r="A16113" s="1"/>
      <c r="B16113" s="1"/>
      <c r="C16113" s="1"/>
      <c r="D16113" s="1"/>
      <c r="F16113" s="1"/>
      <c r="G16113" s="1"/>
    </row>
    <row r="16325" spans="1:7" x14ac:dyDescent="0.3">
      <c r="A16325" s="1"/>
      <c r="B16325" s="1"/>
      <c r="C16325" s="1"/>
      <c r="D16325" s="1"/>
      <c r="F16325" s="1"/>
      <c r="G16325" s="1"/>
    </row>
    <row r="16537" spans="1:7" x14ac:dyDescent="0.3">
      <c r="A16537" s="1"/>
      <c r="B16537" s="1"/>
      <c r="C16537" s="1"/>
      <c r="D16537" s="1"/>
      <c r="F16537" s="1"/>
      <c r="G16537" s="1"/>
    </row>
    <row r="16749" spans="1:7" x14ac:dyDescent="0.3">
      <c r="A16749" s="1"/>
      <c r="B16749" s="1"/>
      <c r="C16749" s="1"/>
      <c r="D16749" s="1"/>
      <c r="F16749" s="1"/>
      <c r="G16749" s="1"/>
    </row>
    <row r="16961" spans="1:7" x14ac:dyDescent="0.3">
      <c r="A16961" s="1"/>
      <c r="B16961" s="1"/>
      <c r="C16961" s="1"/>
      <c r="D16961" s="1"/>
      <c r="F16961" s="1"/>
      <c r="G16961" s="1"/>
    </row>
    <row r="17173" spans="1:7" x14ac:dyDescent="0.3">
      <c r="A17173" s="1"/>
      <c r="B17173" s="1"/>
      <c r="C17173" s="1"/>
      <c r="D17173" s="1"/>
      <c r="F17173" s="1"/>
      <c r="G17173" s="1"/>
    </row>
    <row r="17385" spans="1:7" x14ac:dyDescent="0.3">
      <c r="A17385" s="1"/>
      <c r="B17385" s="1"/>
      <c r="C17385" s="1"/>
      <c r="D17385" s="1"/>
      <c r="F17385" s="1"/>
      <c r="G17385" s="1"/>
    </row>
    <row r="17597" spans="1:7" x14ac:dyDescent="0.3">
      <c r="A17597" s="1"/>
      <c r="B17597" s="1"/>
      <c r="C17597" s="1"/>
      <c r="D17597" s="1"/>
      <c r="F17597" s="1"/>
      <c r="G17597" s="1"/>
    </row>
    <row r="17809" spans="1:7" x14ac:dyDescent="0.3">
      <c r="A17809" s="1"/>
      <c r="B17809" s="1"/>
      <c r="C17809" s="1"/>
      <c r="D17809" s="1"/>
      <c r="F17809" s="1"/>
      <c r="G17809" s="1"/>
    </row>
    <row r="18021" spans="1:7" x14ac:dyDescent="0.3">
      <c r="A18021" s="1"/>
      <c r="B18021" s="1"/>
      <c r="C18021" s="1"/>
      <c r="D18021" s="1"/>
      <c r="F18021" s="1"/>
      <c r="G18021" s="1"/>
    </row>
    <row r="18233" spans="1:7" x14ac:dyDescent="0.3">
      <c r="A18233" s="1"/>
      <c r="B18233" s="1"/>
      <c r="C18233" s="1"/>
      <c r="D18233" s="1"/>
      <c r="F18233" s="1"/>
      <c r="G18233" s="1"/>
    </row>
    <row r="18445" spans="1:7" x14ac:dyDescent="0.3">
      <c r="A18445" s="1"/>
      <c r="B18445" s="1"/>
      <c r="C18445" s="1"/>
      <c r="D18445" s="1"/>
      <c r="F18445" s="1"/>
      <c r="G18445" s="1"/>
    </row>
    <row r="18657" spans="1:7" x14ac:dyDescent="0.3">
      <c r="A18657" s="1"/>
      <c r="B18657" s="1"/>
      <c r="C18657" s="1"/>
      <c r="D18657" s="1"/>
      <c r="F18657" s="1"/>
      <c r="G18657" s="1"/>
    </row>
    <row r="18869" spans="1:7" x14ac:dyDescent="0.3">
      <c r="A18869" s="1"/>
      <c r="B18869" s="1"/>
      <c r="C18869" s="1"/>
      <c r="D18869" s="1"/>
      <c r="F18869" s="1"/>
      <c r="G18869" s="1"/>
    </row>
    <row r="19081" spans="1:7" x14ac:dyDescent="0.3">
      <c r="A19081" s="1"/>
      <c r="B19081" s="1"/>
      <c r="C19081" s="1"/>
      <c r="D19081" s="1"/>
      <c r="F19081" s="1"/>
      <c r="G19081" s="1"/>
    </row>
    <row r="19293" spans="1:7" x14ac:dyDescent="0.3">
      <c r="A19293" s="1"/>
      <c r="B19293" s="1"/>
      <c r="C19293" s="1"/>
      <c r="D19293" s="1"/>
      <c r="F19293" s="1"/>
      <c r="G19293" s="1"/>
    </row>
    <row r="19505" spans="1:7" x14ac:dyDescent="0.3">
      <c r="A19505" s="1"/>
      <c r="B19505" s="1"/>
      <c r="C19505" s="1"/>
      <c r="D19505" s="1"/>
      <c r="F19505" s="1"/>
      <c r="G19505" s="1"/>
    </row>
    <row r="19717" spans="1:7" x14ac:dyDescent="0.3">
      <c r="A19717" s="1"/>
      <c r="B19717" s="1"/>
      <c r="C19717" s="1"/>
      <c r="D19717" s="1"/>
      <c r="F19717" s="1"/>
      <c r="G19717" s="1"/>
    </row>
    <row r="19929" spans="1:7" x14ac:dyDescent="0.3">
      <c r="A19929" s="1"/>
      <c r="B19929" s="1"/>
      <c r="C19929" s="1"/>
      <c r="D19929" s="1"/>
      <c r="F19929" s="1"/>
      <c r="G19929" s="1"/>
    </row>
    <row r="20141" spans="1:7" x14ac:dyDescent="0.3">
      <c r="A20141" s="1"/>
      <c r="B20141" s="1"/>
      <c r="C20141" s="1"/>
      <c r="D20141" s="1"/>
      <c r="F20141" s="1"/>
      <c r="G20141" s="1"/>
    </row>
    <row r="20353" spans="1:7" x14ac:dyDescent="0.3">
      <c r="A20353" s="1"/>
      <c r="B20353" s="1"/>
      <c r="C20353" s="1"/>
      <c r="D20353" s="1"/>
      <c r="F20353" s="1"/>
      <c r="G20353" s="1"/>
    </row>
    <row r="20565" spans="1:7" x14ac:dyDescent="0.3">
      <c r="A20565" s="1"/>
      <c r="B20565" s="1"/>
      <c r="C20565" s="1"/>
      <c r="D20565" s="1"/>
      <c r="F20565" s="1"/>
      <c r="G20565" s="1"/>
    </row>
    <row r="20777" spans="1:7" x14ac:dyDescent="0.3">
      <c r="A20777" s="1"/>
      <c r="B20777" s="1"/>
      <c r="C20777" s="1"/>
      <c r="D20777" s="1"/>
      <c r="F20777" s="1"/>
      <c r="G20777" s="1"/>
    </row>
    <row r="20989" spans="1:7" x14ac:dyDescent="0.3">
      <c r="A20989" s="1"/>
      <c r="B20989" s="1"/>
      <c r="C20989" s="1"/>
      <c r="D20989" s="1"/>
      <c r="F20989" s="1"/>
      <c r="G20989" s="1"/>
    </row>
    <row r="21201" spans="1:7" x14ac:dyDescent="0.3">
      <c r="A21201" s="1"/>
      <c r="B21201" s="1"/>
      <c r="C21201" s="1"/>
      <c r="D21201" s="1"/>
      <c r="F21201" s="1"/>
      <c r="G21201" s="1"/>
    </row>
    <row r="21413" spans="1:7" x14ac:dyDescent="0.3">
      <c r="A21413" s="1"/>
      <c r="B21413" s="1"/>
      <c r="C21413" s="1"/>
      <c r="D21413" s="1"/>
      <c r="F21413" s="1"/>
      <c r="G21413" s="1"/>
    </row>
    <row r="21625" spans="1:7" x14ac:dyDescent="0.3">
      <c r="A21625" s="1"/>
      <c r="B21625" s="1"/>
      <c r="C21625" s="1"/>
      <c r="D21625" s="1"/>
      <c r="F21625" s="1"/>
      <c r="G21625" s="1"/>
    </row>
    <row r="21837" spans="1:7" x14ac:dyDescent="0.3">
      <c r="A21837" s="1"/>
      <c r="B21837" s="1"/>
      <c r="C21837" s="1"/>
      <c r="D21837" s="1"/>
      <c r="F21837" s="1"/>
      <c r="G21837" s="1"/>
    </row>
    <row r="22049" spans="1:7" x14ac:dyDescent="0.3">
      <c r="A22049" s="1"/>
      <c r="B22049" s="1"/>
      <c r="C22049" s="1"/>
      <c r="D22049" s="1"/>
      <c r="F22049" s="1"/>
      <c r="G22049" s="1"/>
    </row>
    <row r="22261" spans="1:7" x14ac:dyDescent="0.3">
      <c r="A22261" s="1"/>
      <c r="B22261" s="1"/>
      <c r="C22261" s="1"/>
      <c r="D22261" s="1"/>
      <c r="F22261" s="1"/>
      <c r="G22261" s="1"/>
    </row>
    <row r="22473" spans="1:7" x14ac:dyDescent="0.3">
      <c r="A22473" s="1"/>
      <c r="B22473" s="1"/>
      <c r="C22473" s="1"/>
      <c r="D22473" s="1"/>
      <c r="F22473" s="1"/>
      <c r="G22473" s="1"/>
    </row>
    <row r="22685" spans="1:7" x14ac:dyDescent="0.3">
      <c r="A22685" s="1"/>
      <c r="B22685" s="1"/>
      <c r="C22685" s="1"/>
      <c r="D22685" s="1"/>
      <c r="F22685" s="1"/>
      <c r="G22685" s="1"/>
    </row>
    <row r="22897" spans="1:7" x14ac:dyDescent="0.3">
      <c r="A22897" s="1"/>
      <c r="B22897" s="1"/>
      <c r="C22897" s="1"/>
      <c r="D22897" s="1"/>
      <c r="F22897" s="1"/>
      <c r="G22897" s="1"/>
    </row>
    <row r="23109" spans="1:7" x14ac:dyDescent="0.3">
      <c r="A23109" s="1"/>
      <c r="B23109" s="1"/>
      <c r="C23109" s="1"/>
      <c r="D23109" s="1"/>
      <c r="F23109" s="1"/>
      <c r="G23109" s="1"/>
    </row>
    <row r="23321" spans="1:7" x14ac:dyDescent="0.3">
      <c r="A23321" s="1"/>
      <c r="B23321" s="1"/>
      <c r="C23321" s="1"/>
      <c r="D23321" s="1"/>
      <c r="F23321" s="1"/>
      <c r="G23321" s="1"/>
    </row>
    <row r="23533" spans="1:7" x14ac:dyDescent="0.3">
      <c r="A23533" s="1"/>
      <c r="B23533" s="1"/>
      <c r="C23533" s="1"/>
      <c r="D23533" s="1"/>
      <c r="F23533" s="1"/>
      <c r="G23533" s="1"/>
    </row>
    <row r="23745" spans="1:7" x14ac:dyDescent="0.3">
      <c r="A23745" s="1"/>
      <c r="B23745" s="1"/>
      <c r="C23745" s="1"/>
      <c r="D23745" s="1"/>
      <c r="F23745" s="1"/>
      <c r="G23745" s="1"/>
    </row>
    <row r="23957" spans="1:7" x14ac:dyDescent="0.3">
      <c r="A23957" s="1"/>
      <c r="B23957" s="1"/>
      <c r="C23957" s="1"/>
      <c r="D23957" s="1"/>
      <c r="F23957" s="1"/>
      <c r="G23957" s="1"/>
    </row>
    <row r="24169" spans="1:7" x14ac:dyDescent="0.3">
      <c r="A24169" s="1"/>
      <c r="B24169" s="1"/>
      <c r="C24169" s="1"/>
      <c r="D24169" s="1"/>
      <c r="F24169" s="1"/>
      <c r="G24169" s="1"/>
    </row>
    <row r="24381" spans="1:7" x14ac:dyDescent="0.3">
      <c r="A24381" s="1"/>
      <c r="B24381" s="1"/>
      <c r="C24381" s="1"/>
      <c r="D24381" s="1"/>
      <c r="F24381" s="1"/>
      <c r="G24381" s="1"/>
    </row>
    <row r="24593" spans="1:7" x14ac:dyDescent="0.3">
      <c r="A24593" s="1"/>
      <c r="B24593" s="1"/>
      <c r="C24593" s="1"/>
      <c r="D24593" s="1"/>
      <c r="F24593" s="1"/>
      <c r="G24593" s="1"/>
    </row>
    <row r="24805" spans="1:7" x14ac:dyDescent="0.3">
      <c r="A24805" s="1"/>
      <c r="B24805" s="1"/>
      <c r="C24805" s="1"/>
      <c r="D24805" s="1"/>
      <c r="F24805" s="1"/>
      <c r="G24805" s="1"/>
    </row>
    <row r="25017" spans="1:7" x14ac:dyDescent="0.3">
      <c r="A25017" s="1"/>
      <c r="B25017" s="1"/>
      <c r="C25017" s="1"/>
      <c r="D25017" s="1"/>
      <c r="F25017" s="1"/>
      <c r="G25017" s="1"/>
    </row>
    <row r="25229" spans="1:7" x14ac:dyDescent="0.3">
      <c r="A25229" s="1"/>
      <c r="B25229" s="1"/>
      <c r="C25229" s="1"/>
      <c r="D25229" s="1"/>
      <c r="F25229" s="1"/>
      <c r="G25229" s="1"/>
    </row>
    <row r="25441" spans="1:7" x14ac:dyDescent="0.3">
      <c r="A25441" s="1"/>
      <c r="B25441" s="1"/>
      <c r="C25441" s="1"/>
      <c r="D25441" s="1"/>
      <c r="F25441" s="1"/>
      <c r="G25441" s="1"/>
    </row>
    <row r="25653" spans="1:7" x14ac:dyDescent="0.3">
      <c r="A25653" s="1"/>
      <c r="B25653" s="1"/>
      <c r="C25653" s="1"/>
      <c r="D25653" s="1"/>
      <c r="F25653" s="1"/>
      <c r="G25653" s="1"/>
    </row>
    <row r="25865" spans="1:7" x14ac:dyDescent="0.3">
      <c r="A25865" s="1"/>
      <c r="B25865" s="1"/>
      <c r="C25865" s="1"/>
      <c r="D25865" s="1"/>
      <c r="F25865" s="1"/>
      <c r="G25865" s="1"/>
    </row>
    <row r="26077" spans="1:7" x14ac:dyDescent="0.3">
      <c r="A26077" s="1"/>
      <c r="B26077" s="1"/>
      <c r="C26077" s="1"/>
      <c r="D26077" s="1"/>
      <c r="F26077" s="1"/>
      <c r="G26077" s="1"/>
    </row>
    <row r="26289" spans="1:7" x14ac:dyDescent="0.3">
      <c r="A26289" s="1"/>
      <c r="B26289" s="1"/>
      <c r="C26289" s="1"/>
      <c r="D26289" s="1"/>
      <c r="F26289" s="1"/>
      <c r="G26289" s="1"/>
    </row>
    <row r="26501" spans="1:7" x14ac:dyDescent="0.3">
      <c r="A26501" s="1"/>
      <c r="B26501" s="1"/>
      <c r="C26501" s="1"/>
      <c r="D26501" s="1"/>
      <c r="F26501" s="1"/>
      <c r="G26501" s="1"/>
    </row>
    <row r="26713" spans="1:7" x14ac:dyDescent="0.3">
      <c r="A26713" s="1"/>
      <c r="B26713" s="1"/>
      <c r="C26713" s="1"/>
      <c r="D26713" s="1"/>
      <c r="F26713" s="1"/>
      <c r="G26713" s="1"/>
    </row>
    <row r="26925" spans="1:7" x14ac:dyDescent="0.3">
      <c r="A26925" s="1"/>
      <c r="B26925" s="1"/>
      <c r="C26925" s="1"/>
      <c r="D26925" s="1"/>
      <c r="F26925" s="1"/>
      <c r="G26925" s="1"/>
    </row>
    <row r="27137" spans="1:7" x14ac:dyDescent="0.3">
      <c r="A27137" s="1"/>
      <c r="B27137" s="1"/>
      <c r="C27137" s="1"/>
      <c r="D27137" s="1"/>
      <c r="F27137" s="1"/>
      <c r="G27137" s="1"/>
    </row>
    <row r="27349" spans="1:7" x14ac:dyDescent="0.3">
      <c r="A27349" s="1"/>
      <c r="B27349" s="1"/>
      <c r="C27349" s="1"/>
      <c r="D27349" s="1"/>
      <c r="F27349" s="1"/>
      <c r="G27349" s="1"/>
    </row>
    <row r="27561" spans="1:7" x14ac:dyDescent="0.3">
      <c r="A27561" s="1"/>
      <c r="B27561" s="1"/>
      <c r="C27561" s="1"/>
      <c r="D27561" s="1"/>
      <c r="F27561" s="1"/>
      <c r="G27561" s="1"/>
    </row>
    <row r="27773" spans="1:7" x14ac:dyDescent="0.3">
      <c r="A27773" s="1"/>
      <c r="B27773" s="1"/>
      <c r="C27773" s="1"/>
      <c r="D27773" s="1"/>
      <c r="F27773" s="1"/>
      <c r="G27773" s="1"/>
    </row>
    <row r="27985" spans="1:7" x14ac:dyDescent="0.3">
      <c r="A27985" s="1"/>
      <c r="B27985" s="1"/>
      <c r="C27985" s="1"/>
      <c r="D27985" s="1"/>
      <c r="F27985" s="1"/>
      <c r="G27985" s="1"/>
    </row>
    <row r="28197" spans="1:7" x14ac:dyDescent="0.3">
      <c r="A28197" s="1"/>
      <c r="B28197" s="1"/>
      <c r="C28197" s="1"/>
      <c r="D28197" s="1"/>
      <c r="F28197" s="1"/>
      <c r="G28197" s="1"/>
    </row>
    <row r="28409" spans="1:7" x14ac:dyDescent="0.3">
      <c r="A28409" s="1"/>
      <c r="B28409" s="1"/>
      <c r="C28409" s="1"/>
      <c r="D28409" s="1"/>
      <c r="F28409" s="1"/>
      <c r="G28409" s="1"/>
    </row>
    <row r="28621" spans="1:7" x14ac:dyDescent="0.3">
      <c r="A28621" s="1"/>
      <c r="B28621" s="1"/>
      <c r="C28621" s="1"/>
      <c r="D28621" s="1"/>
      <c r="F28621" s="1"/>
      <c r="G28621" s="1"/>
    </row>
    <row r="28833" spans="1:7" x14ac:dyDescent="0.3">
      <c r="A28833" s="1"/>
      <c r="B28833" s="1"/>
      <c r="C28833" s="1"/>
      <c r="D28833" s="1"/>
      <c r="F28833" s="1"/>
      <c r="G28833" s="1"/>
    </row>
    <row r="29045" spans="1:7" x14ac:dyDescent="0.3">
      <c r="A29045" s="1"/>
      <c r="B29045" s="1"/>
      <c r="C29045" s="1"/>
      <c r="D29045" s="1"/>
      <c r="F29045" s="1"/>
      <c r="G29045" s="1"/>
    </row>
    <row r="29257" spans="1:7" x14ac:dyDescent="0.3">
      <c r="A29257" s="1"/>
      <c r="B29257" s="1"/>
      <c r="C29257" s="1"/>
      <c r="D29257" s="1"/>
      <c r="F29257" s="1"/>
      <c r="G29257" s="1"/>
    </row>
    <row r="29469" spans="1:7" x14ac:dyDescent="0.3">
      <c r="A29469" s="1"/>
      <c r="B29469" s="1"/>
      <c r="C29469" s="1"/>
      <c r="D29469" s="1"/>
      <c r="F29469" s="1"/>
      <c r="G29469" s="1"/>
    </row>
    <row r="29681" spans="1:7" x14ac:dyDescent="0.3">
      <c r="A29681" s="1"/>
      <c r="B29681" s="1"/>
      <c r="C29681" s="1"/>
      <c r="D29681" s="1"/>
      <c r="F29681" s="1"/>
      <c r="G29681" s="1"/>
    </row>
    <row r="29893" spans="1:7" x14ac:dyDescent="0.3">
      <c r="A29893" s="1"/>
      <c r="B29893" s="1"/>
      <c r="C29893" s="1"/>
      <c r="D29893" s="1"/>
      <c r="F29893" s="1"/>
      <c r="G29893" s="1"/>
    </row>
    <row r="30105" spans="1:7" x14ac:dyDescent="0.3">
      <c r="A30105" s="1"/>
      <c r="B30105" s="1"/>
      <c r="C30105" s="1"/>
      <c r="D30105" s="1"/>
      <c r="F30105" s="1"/>
      <c r="G30105" s="1"/>
    </row>
    <row r="30317" spans="1:7" x14ac:dyDescent="0.3">
      <c r="A30317" s="1"/>
      <c r="B30317" s="1"/>
      <c r="C30317" s="1"/>
      <c r="D30317" s="1"/>
      <c r="F30317" s="1"/>
      <c r="G30317" s="1"/>
    </row>
    <row r="30529" spans="1:7" x14ac:dyDescent="0.3">
      <c r="A30529" s="1"/>
      <c r="B30529" s="1"/>
      <c r="C30529" s="1"/>
      <c r="D30529" s="1"/>
      <c r="F30529" s="1"/>
      <c r="G30529" s="1"/>
    </row>
    <row r="30741" spans="1:7" x14ac:dyDescent="0.3">
      <c r="A30741" s="1"/>
      <c r="B30741" s="1"/>
      <c r="C30741" s="1"/>
      <c r="D30741" s="1"/>
      <c r="F30741" s="1"/>
      <c r="G30741" s="1"/>
    </row>
    <row r="30953" spans="1:7" x14ac:dyDescent="0.3">
      <c r="A30953" s="1"/>
      <c r="B30953" s="1"/>
      <c r="C30953" s="1"/>
      <c r="D30953" s="1"/>
      <c r="F30953" s="1"/>
      <c r="G30953" s="1"/>
    </row>
    <row r="31165" spans="1:7" x14ac:dyDescent="0.3">
      <c r="A31165" s="1"/>
      <c r="B31165" s="1"/>
      <c r="C31165" s="1"/>
      <c r="D31165" s="1"/>
      <c r="F31165" s="1"/>
      <c r="G31165" s="1"/>
    </row>
    <row r="31377" spans="1:7" x14ac:dyDescent="0.3">
      <c r="A31377" s="1"/>
      <c r="B31377" s="1"/>
      <c r="C31377" s="1"/>
      <c r="D31377" s="1"/>
      <c r="F31377" s="1"/>
      <c r="G31377" s="1"/>
    </row>
    <row r="31589" spans="1:7" x14ac:dyDescent="0.3">
      <c r="A31589" s="1"/>
      <c r="B31589" s="1"/>
      <c r="C31589" s="1"/>
      <c r="D31589" s="1"/>
      <c r="F31589" s="1"/>
      <c r="G31589" s="1"/>
    </row>
    <row r="31801" spans="1:7" x14ac:dyDescent="0.3">
      <c r="A31801" s="1"/>
      <c r="B31801" s="1"/>
      <c r="C31801" s="1"/>
      <c r="D31801" s="1"/>
      <c r="F31801" s="1"/>
      <c r="G31801" s="1"/>
    </row>
    <row r="32013" spans="1:7" x14ac:dyDescent="0.3">
      <c r="A32013" s="1"/>
      <c r="B32013" s="1"/>
      <c r="C32013" s="1"/>
      <c r="D32013" s="1"/>
      <c r="F32013" s="1"/>
      <c r="G32013" s="1"/>
    </row>
    <row r="32225" spans="1:7" x14ac:dyDescent="0.3">
      <c r="A32225" s="1"/>
      <c r="B32225" s="1"/>
      <c r="C32225" s="1"/>
      <c r="D32225" s="1"/>
      <c r="F32225" s="1"/>
      <c r="G32225" s="1"/>
    </row>
    <row r="32437" spans="1:7" x14ac:dyDescent="0.3">
      <c r="A32437" s="1"/>
      <c r="B32437" s="1"/>
      <c r="C32437" s="1"/>
      <c r="D32437" s="1"/>
      <c r="F32437" s="1"/>
      <c r="G32437" s="1"/>
    </row>
    <row r="32649" spans="1:7" x14ac:dyDescent="0.3">
      <c r="A32649" s="1"/>
      <c r="B32649" s="1"/>
      <c r="C32649" s="1"/>
      <c r="D32649" s="1"/>
      <c r="F32649" s="1"/>
      <c r="G32649" s="1"/>
    </row>
    <row r="32861" spans="1:7" x14ac:dyDescent="0.3">
      <c r="A32861" s="1"/>
      <c r="B32861" s="1"/>
      <c r="C32861" s="1"/>
      <c r="D32861" s="1"/>
      <c r="F32861" s="1"/>
      <c r="G32861" s="1"/>
    </row>
    <row r="33073" spans="1:7" x14ac:dyDescent="0.3">
      <c r="A33073" s="1"/>
      <c r="B33073" s="1"/>
      <c r="C33073" s="1"/>
      <c r="D33073" s="1"/>
      <c r="F33073" s="1"/>
      <c r="G33073" s="1"/>
    </row>
    <row r="33285" spans="1:7" x14ac:dyDescent="0.3">
      <c r="A33285" s="1"/>
      <c r="B33285" s="1"/>
      <c r="C33285" s="1"/>
      <c r="D33285" s="1"/>
      <c r="F33285" s="1"/>
      <c r="G33285" s="1"/>
    </row>
    <row r="33497" spans="1:7" x14ac:dyDescent="0.3">
      <c r="A33497" s="1"/>
      <c r="B33497" s="1"/>
      <c r="C33497" s="1"/>
      <c r="D33497" s="1"/>
      <c r="F33497" s="1"/>
      <c r="G33497" s="1"/>
    </row>
    <row r="33709" spans="1:7" x14ac:dyDescent="0.3">
      <c r="A33709" s="1"/>
      <c r="B33709" s="1"/>
      <c r="C33709" s="1"/>
      <c r="D33709" s="1"/>
      <c r="F33709" s="1"/>
      <c r="G33709" s="1"/>
    </row>
    <row r="33921" spans="1:7" x14ac:dyDescent="0.3">
      <c r="A33921" s="1"/>
      <c r="B33921" s="1"/>
      <c r="C33921" s="1"/>
      <c r="D33921" s="1"/>
      <c r="F33921" s="1"/>
      <c r="G33921" s="1"/>
    </row>
    <row r="34133" spans="1:7" x14ac:dyDescent="0.3">
      <c r="A34133" s="1"/>
      <c r="B34133" s="1"/>
      <c r="C34133" s="1"/>
      <c r="D34133" s="1"/>
      <c r="F34133" s="1"/>
      <c r="G34133" s="1"/>
    </row>
    <row r="34345" spans="1:7" x14ac:dyDescent="0.3">
      <c r="A34345" s="1"/>
      <c r="B34345" s="1"/>
      <c r="C34345" s="1"/>
      <c r="D34345" s="1"/>
      <c r="F34345" s="1"/>
      <c r="G34345" s="1"/>
    </row>
    <row r="34557" spans="1:7" x14ac:dyDescent="0.3">
      <c r="A34557" s="1"/>
      <c r="B34557" s="1"/>
      <c r="C34557" s="1"/>
      <c r="D34557" s="1"/>
      <c r="F34557" s="1"/>
      <c r="G34557" s="1"/>
    </row>
    <row r="34769" spans="1:7" x14ac:dyDescent="0.3">
      <c r="A34769" s="1"/>
      <c r="B34769" s="1"/>
      <c r="C34769" s="1"/>
      <c r="D34769" s="1"/>
      <c r="F34769" s="1"/>
      <c r="G34769" s="1"/>
    </row>
    <row r="34981" spans="1:7" x14ac:dyDescent="0.3">
      <c r="A34981" s="1"/>
      <c r="B34981" s="1"/>
      <c r="C34981" s="1"/>
      <c r="D34981" s="1"/>
      <c r="F34981" s="1"/>
      <c r="G34981" s="1"/>
    </row>
    <row r="35193" spans="1:7" x14ac:dyDescent="0.3">
      <c r="A35193" s="1"/>
      <c r="B35193" s="1"/>
      <c r="C35193" s="1"/>
      <c r="D35193" s="1"/>
      <c r="F35193" s="1"/>
      <c r="G35193" s="1"/>
    </row>
    <row r="35405" spans="1:7" x14ac:dyDescent="0.3">
      <c r="A35405" s="1"/>
      <c r="B35405" s="1"/>
      <c r="C35405" s="1"/>
      <c r="D35405" s="1"/>
      <c r="F35405" s="1"/>
      <c r="G35405" s="1"/>
    </row>
    <row r="35617" spans="1:7" x14ac:dyDescent="0.3">
      <c r="A35617" s="1"/>
      <c r="B35617" s="1"/>
      <c r="C35617" s="1"/>
      <c r="D35617" s="1"/>
      <c r="F35617" s="1"/>
      <c r="G35617" s="1"/>
    </row>
    <row r="35829" spans="1:7" x14ac:dyDescent="0.3">
      <c r="A35829" s="1"/>
      <c r="B35829" s="1"/>
      <c r="C35829" s="1"/>
      <c r="D35829" s="1"/>
      <c r="F35829" s="1"/>
      <c r="G35829" s="1"/>
    </row>
    <row r="36041" spans="1:7" x14ac:dyDescent="0.3">
      <c r="A36041" s="1"/>
      <c r="B36041" s="1"/>
      <c r="C36041" s="1"/>
      <c r="D36041" s="1"/>
      <c r="F36041" s="1"/>
      <c r="G36041" s="1"/>
    </row>
    <row r="36253" spans="1:7" x14ac:dyDescent="0.3">
      <c r="A36253" s="1"/>
      <c r="B36253" s="1"/>
      <c r="C36253" s="1"/>
      <c r="D36253" s="1"/>
      <c r="F36253" s="1"/>
      <c r="G36253" s="1"/>
    </row>
    <row r="36465" spans="1:7" x14ac:dyDescent="0.3">
      <c r="A36465" s="1"/>
      <c r="B36465" s="1"/>
      <c r="C36465" s="1"/>
      <c r="D36465" s="1"/>
      <c r="F36465" s="1"/>
      <c r="G36465" s="1"/>
    </row>
    <row r="36677" spans="1:7" x14ac:dyDescent="0.3">
      <c r="A36677" s="1"/>
      <c r="B36677" s="1"/>
      <c r="C36677" s="1"/>
      <c r="D36677" s="1"/>
      <c r="F36677" s="1"/>
      <c r="G36677" s="1"/>
    </row>
    <row r="36889" spans="1:7" x14ac:dyDescent="0.3">
      <c r="A36889" s="1"/>
      <c r="B36889" s="1"/>
      <c r="C36889" s="1"/>
      <c r="D36889" s="1"/>
      <c r="F36889" s="1"/>
      <c r="G36889" s="1"/>
    </row>
    <row r="37101" spans="1:7" x14ac:dyDescent="0.3">
      <c r="A37101" s="1"/>
      <c r="B37101" s="1"/>
      <c r="C37101" s="1"/>
      <c r="D37101" s="1"/>
      <c r="F37101" s="1"/>
      <c r="G37101" s="1"/>
    </row>
    <row r="37313" spans="1:7" x14ac:dyDescent="0.3">
      <c r="A37313" s="1"/>
      <c r="B37313" s="1"/>
      <c r="C37313" s="1"/>
      <c r="D37313" s="1"/>
      <c r="F37313" s="1"/>
      <c r="G37313" s="1"/>
    </row>
    <row r="37525" spans="1:7" x14ac:dyDescent="0.3">
      <c r="A37525" s="1"/>
      <c r="B37525" s="1"/>
      <c r="C37525" s="1"/>
      <c r="D37525" s="1"/>
      <c r="F37525" s="1"/>
      <c r="G37525" s="1"/>
    </row>
    <row r="37737" spans="1:7" x14ac:dyDescent="0.3">
      <c r="A37737" s="1"/>
      <c r="B37737" s="1"/>
      <c r="C37737" s="1"/>
      <c r="D37737" s="1"/>
      <c r="F37737" s="1"/>
      <c r="G37737" s="1"/>
    </row>
    <row r="37949" spans="1:7" x14ac:dyDescent="0.3">
      <c r="A37949" s="1"/>
      <c r="B37949" s="1"/>
      <c r="C37949" s="1"/>
      <c r="D37949" s="1"/>
      <c r="F37949" s="1"/>
      <c r="G37949" s="1"/>
    </row>
    <row r="38161" spans="1:7" x14ac:dyDescent="0.3">
      <c r="A38161" s="1"/>
      <c r="B38161" s="1"/>
      <c r="C38161" s="1"/>
      <c r="D38161" s="1"/>
      <c r="F38161" s="1"/>
      <c r="G38161" s="1"/>
    </row>
    <row r="38373" spans="1:7" x14ac:dyDescent="0.3">
      <c r="A38373" s="1"/>
      <c r="B38373" s="1"/>
      <c r="C38373" s="1"/>
      <c r="D38373" s="1"/>
      <c r="F38373" s="1"/>
      <c r="G38373" s="1"/>
    </row>
    <row r="38585" spans="1:7" x14ac:dyDescent="0.3">
      <c r="A38585" s="1"/>
      <c r="B38585" s="1"/>
      <c r="C38585" s="1"/>
      <c r="D38585" s="1"/>
      <c r="F38585" s="1"/>
      <c r="G38585" s="1"/>
    </row>
    <row r="38797" spans="1:7" x14ac:dyDescent="0.3">
      <c r="A38797" s="1"/>
      <c r="B38797" s="1"/>
      <c r="C38797" s="1"/>
      <c r="D38797" s="1"/>
      <c r="F38797" s="1"/>
      <c r="G38797" s="1"/>
    </row>
    <row r="39009" spans="1:7" x14ac:dyDescent="0.3">
      <c r="A39009" s="1"/>
      <c r="B39009" s="1"/>
      <c r="C39009" s="1"/>
      <c r="D39009" s="1"/>
      <c r="F39009" s="1"/>
      <c r="G39009" s="1"/>
    </row>
    <row r="39221" spans="1:7" x14ac:dyDescent="0.3">
      <c r="A39221" s="1"/>
      <c r="B39221" s="1"/>
      <c r="C39221" s="1"/>
      <c r="D39221" s="1"/>
      <c r="F39221" s="1"/>
      <c r="G39221" s="1"/>
    </row>
    <row r="39433" spans="1:7" x14ac:dyDescent="0.3">
      <c r="A39433" s="1"/>
      <c r="B39433" s="1"/>
      <c r="C39433" s="1"/>
      <c r="D39433" s="1"/>
      <c r="F39433" s="1"/>
      <c r="G39433" s="1"/>
    </row>
    <row r="39645" spans="1:7" x14ac:dyDescent="0.3">
      <c r="A39645" s="1"/>
      <c r="B39645" s="1"/>
      <c r="C39645" s="1"/>
      <c r="D39645" s="1"/>
      <c r="F39645" s="1"/>
      <c r="G39645" s="1"/>
    </row>
    <row r="39857" spans="1:7" x14ac:dyDescent="0.3">
      <c r="A39857" s="1"/>
      <c r="B39857" s="1"/>
      <c r="C39857" s="1"/>
      <c r="D39857" s="1"/>
      <c r="F39857" s="1"/>
      <c r="G39857" s="1"/>
    </row>
    <row r="40069" spans="1:7" x14ac:dyDescent="0.3">
      <c r="A40069" s="1"/>
      <c r="B40069" s="1"/>
      <c r="C40069" s="1"/>
      <c r="D40069" s="1"/>
      <c r="F40069" s="1"/>
      <c r="G40069" s="1"/>
    </row>
    <row r="40281" spans="1:7" x14ac:dyDescent="0.3">
      <c r="A40281" s="1"/>
      <c r="B40281" s="1"/>
      <c r="C40281" s="1"/>
      <c r="D40281" s="1"/>
      <c r="F40281" s="1"/>
      <c r="G40281" s="1"/>
    </row>
    <row r="40493" spans="1:7" x14ac:dyDescent="0.3">
      <c r="A40493" s="1"/>
      <c r="B40493" s="1"/>
      <c r="C40493" s="1"/>
      <c r="D40493" s="1"/>
      <c r="F40493" s="1"/>
      <c r="G40493" s="1"/>
    </row>
    <row r="40705" spans="1:7" x14ac:dyDescent="0.3">
      <c r="A40705" s="1"/>
      <c r="B40705" s="1"/>
      <c r="C40705" s="1"/>
      <c r="D40705" s="1"/>
      <c r="F40705" s="1"/>
      <c r="G40705" s="1"/>
    </row>
    <row r="40917" spans="1:7" x14ac:dyDescent="0.3">
      <c r="A40917" s="1"/>
      <c r="B40917" s="1"/>
      <c r="C40917" s="1"/>
      <c r="D40917" s="1"/>
      <c r="F40917" s="1"/>
      <c r="G40917" s="1"/>
    </row>
    <row r="41129" spans="1:7" x14ac:dyDescent="0.3">
      <c r="A41129" s="1"/>
      <c r="B41129" s="1"/>
      <c r="C41129" s="1"/>
      <c r="D41129" s="1"/>
      <c r="F41129" s="1"/>
      <c r="G41129" s="1"/>
    </row>
    <row r="41341" spans="1:7" x14ac:dyDescent="0.3">
      <c r="A41341" s="1"/>
      <c r="B41341" s="1"/>
      <c r="C41341" s="1"/>
      <c r="D41341" s="1"/>
      <c r="F41341" s="1"/>
      <c r="G41341" s="1"/>
    </row>
    <row r="41553" spans="1:7" x14ac:dyDescent="0.3">
      <c r="A41553" s="1"/>
      <c r="B41553" s="1"/>
      <c r="C41553" s="1"/>
      <c r="D41553" s="1"/>
      <c r="F41553" s="1"/>
      <c r="G41553" s="1"/>
    </row>
    <row r="41765" spans="1:7" x14ac:dyDescent="0.3">
      <c r="A41765" s="1"/>
      <c r="B41765" s="1"/>
      <c r="C41765" s="1"/>
      <c r="D41765" s="1"/>
      <c r="F41765" s="1"/>
      <c r="G41765" s="1"/>
    </row>
    <row r="41977" spans="1:7" x14ac:dyDescent="0.3">
      <c r="A41977" s="1"/>
      <c r="B41977" s="1"/>
      <c r="C41977" s="1"/>
      <c r="D41977" s="1"/>
      <c r="F41977" s="1"/>
      <c r="G41977" s="1"/>
    </row>
    <row r="42189" spans="1:7" x14ac:dyDescent="0.3">
      <c r="A42189" s="1"/>
      <c r="B42189" s="1"/>
      <c r="C42189" s="1"/>
      <c r="D42189" s="1"/>
      <c r="F42189" s="1"/>
      <c r="G42189" s="1"/>
    </row>
    <row r="42401" spans="1:7" x14ac:dyDescent="0.3">
      <c r="A42401" s="1"/>
      <c r="B42401" s="1"/>
      <c r="C42401" s="1"/>
      <c r="D42401" s="1"/>
      <c r="F42401" s="1"/>
      <c r="G42401" s="1"/>
    </row>
    <row r="42613" spans="1:7" x14ac:dyDescent="0.3">
      <c r="A42613" s="1"/>
      <c r="B42613" s="1"/>
      <c r="C42613" s="1"/>
      <c r="D42613" s="1"/>
      <c r="F42613" s="1"/>
      <c r="G42613" s="1"/>
    </row>
    <row r="42825" spans="1:7" x14ac:dyDescent="0.3">
      <c r="A42825" s="1"/>
      <c r="B42825" s="1"/>
      <c r="C42825" s="1"/>
      <c r="D42825" s="1"/>
      <c r="F42825" s="1"/>
      <c r="G42825" s="1"/>
    </row>
    <row r="43037" spans="1:7" x14ac:dyDescent="0.3">
      <c r="A43037" s="1"/>
      <c r="B43037" s="1"/>
      <c r="C43037" s="1"/>
      <c r="D43037" s="1"/>
      <c r="F43037" s="1"/>
      <c r="G43037" s="1"/>
    </row>
    <row r="43249" spans="1:7" x14ac:dyDescent="0.3">
      <c r="A43249" s="1"/>
      <c r="B43249" s="1"/>
      <c r="C43249" s="1"/>
      <c r="D43249" s="1"/>
      <c r="F43249" s="1"/>
      <c r="G43249" s="1"/>
    </row>
    <row r="43461" spans="1:7" x14ac:dyDescent="0.3">
      <c r="A43461" s="1"/>
      <c r="B43461" s="1"/>
      <c r="C43461" s="1"/>
      <c r="D43461" s="1"/>
      <c r="F43461" s="1"/>
      <c r="G43461" s="1"/>
    </row>
    <row r="43673" spans="1:7" x14ac:dyDescent="0.3">
      <c r="A43673" s="1"/>
      <c r="B43673" s="1"/>
      <c r="C43673" s="1"/>
      <c r="D43673" s="1"/>
      <c r="F43673" s="1"/>
      <c r="G43673" s="1"/>
    </row>
    <row r="43885" spans="1:7" x14ac:dyDescent="0.3">
      <c r="A43885" s="1"/>
      <c r="B43885" s="1"/>
      <c r="C43885" s="1"/>
      <c r="D43885" s="1"/>
      <c r="F43885" s="1"/>
      <c r="G43885" s="1"/>
    </row>
    <row r="44097" spans="1:7" x14ac:dyDescent="0.3">
      <c r="A44097" s="1"/>
      <c r="B44097" s="1"/>
      <c r="C44097" s="1"/>
      <c r="D44097" s="1"/>
      <c r="F44097" s="1"/>
      <c r="G44097" s="1"/>
    </row>
    <row r="44309" spans="1:7" x14ac:dyDescent="0.3">
      <c r="A44309" s="1"/>
      <c r="B44309" s="1"/>
      <c r="C44309" s="1"/>
      <c r="D44309" s="1"/>
      <c r="F44309" s="1"/>
      <c r="G44309" s="1"/>
    </row>
    <row r="44521" spans="1:7" x14ac:dyDescent="0.3">
      <c r="A44521" s="1"/>
      <c r="B44521" s="1"/>
      <c r="C44521" s="1"/>
      <c r="D44521" s="1"/>
      <c r="F44521" s="1"/>
      <c r="G44521" s="1"/>
    </row>
    <row r="44733" spans="1:7" x14ac:dyDescent="0.3">
      <c r="A44733" s="1"/>
      <c r="B44733" s="1"/>
      <c r="C44733" s="1"/>
      <c r="D44733" s="1"/>
      <c r="F44733" s="1"/>
      <c r="G44733" s="1"/>
    </row>
    <row r="44945" spans="1:7" x14ac:dyDescent="0.3">
      <c r="A44945" s="1"/>
      <c r="B44945" s="1"/>
      <c r="C44945" s="1"/>
      <c r="D44945" s="1"/>
      <c r="F44945" s="1"/>
      <c r="G44945" s="1"/>
    </row>
    <row r="45157" spans="1:7" x14ac:dyDescent="0.3">
      <c r="A45157" s="1"/>
      <c r="B45157" s="1"/>
      <c r="C45157" s="1"/>
      <c r="D45157" s="1"/>
      <c r="F45157" s="1"/>
      <c r="G45157" s="1"/>
    </row>
    <row r="45369" spans="1:7" x14ac:dyDescent="0.3">
      <c r="A45369" s="1"/>
      <c r="B45369" s="1"/>
      <c r="C45369" s="1"/>
      <c r="D45369" s="1"/>
      <c r="F45369" s="1"/>
      <c r="G45369" s="1"/>
    </row>
    <row r="45581" spans="1:7" x14ac:dyDescent="0.3">
      <c r="A45581" s="1"/>
      <c r="B45581" s="1"/>
      <c r="C45581" s="1"/>
      <c r="D45581" s="1"/>
      <c r="F45581" s="1"/>
      <c r="G45581" s="1"/>
    </row>
    <row r="45793" spans="1:7" x14ac:dyDescent="0.3">
      <c r="A45793" s="1"/>
      <c r="B45793" s="1"/>
      <c r="C45793" s="1"/>
      <c r="D45793" s="1"/>
      <c r="F45793" s="1"/>
      <c r="G45793" s="1"/>
    </row>
    <row r="46005" spans="1:7" x14ac:dyDescent="0.3">
      <c r="A46005" s="1"/>
      <c r="B46005" s="1"/>
      <c r="C46005" s="1"/>
      <c r="D46005" s="1"/>
      <c r="F46005" s="1"/>
      <c r="G46005" s="1"/>
    </row>
    <row r="46217" spans="1:7" x14ac:dyDescent="0.3">
      <c r="A46217" s="1"/>
      <c r="B46217" s="1"/>
      <c r="C46217" s="1"/>
      <c r="D46217" s="1"/>
      <c r="F46217" s="1"/>
      <c r="G46217" s="1"/>
    </row>
    <row r="46429" spans="1:7" x14ac:dyDescent="0.3">
      <c r="A46429" s="1"/>
      <c r="B46429" s="1"/>
      <c r="C46429" s="1"/>
      <c r="D46429" s="1"/>
      <c r="F46429" s="1"/>
      <c r="G46429" s="1"/>
    </row>
    <row r="46641" spans="1:7" x14ac:dyDescent="0.3">
      <c r="A46641" s="1"/>
      <c r="B46641" s="1"/>
      <c r="C46641" s="1"/>
      <c r="D46641" s="1"/>
      <c r="F46641" s="1"/>
      <c r="G46641" s="1"/>
    </row>
    <row r="46853" spans="1:7" x14ac:dyDescent="0.3">
      <c r="A46853" s="1"/>
      <c r="B46853" s="1"/>
      <c r="C46853" s="1"/>
      <c r="D46853" s="1"/>
      <c r="F46853" s="1"/>
      <c r="G46853" s="1"/>
    </row>
    <row r="47065" spans="1:7" x14ac:dyDescent="0.3">
      <c r="A47065" s="1"/>
      <c r="B47065" s="1"/>
      <c r="C47065" s="1"/>
      <c r="D47065" s="1"/>
      <c r="F47065" s="1"/>
      <c r="G47065" s="1"/>
    </row>
    <row r="47277" spans="1:7" x14ac:dyDescent="0.3">
      <c r="A47277" s="1"/>
      <c r="B47277" s="1"/>
      <c r="C47277" s="1"/>
      <c r="D47277" s="1"/>
      <c r="F47277" s="1"/>
      <c r="G47277" s="1"/>
    </row>
    <row r="47489" spans="1:7" x14ac:dyDescent="0.3">
      <c r="A47489" s="1"/>
      <c r="B47489" s="1"/>
      <c r="C47489" s="1"/>
      <c r="D47489" s="1"/>
      <c r="F47489" s="1"/>
      <c r="G47489" s="1"/>
    </row>
    <row r="47701" spans="1:7" x14ac:dyDescent="0.3">
      <c r="A47701" s="1"/>
      <c r="B47701" s="1"/>
      <c r="C47701" s="1"/>
      <c r="D47701" s="1"/>
      <c r="F47701" s="1"/>
      <c r="G47701" s="1"/>
    </row>
    <row r="47913" spans="1:7" x14ac:dyDescent="0.3">
      <c r="A47913" s="1"/>
      <c r="B47913" s="1"/>
      <c r="C47913" s="1"/>
      <c r="D47913" s="1"/>
      <c r="F47913" s="1"/>
      <c r="G47913" s="1"/>
    </row>
    <row r="48125" spans="1:7" x14ac:dyDescent="0.3">
      <c r="A48125" s="1"/>
      <c r="B48125" s="1"/>
      <c r="C48125" s="1"/>
      <c r="D48125" s="1"/>
      <c r="F48125" s="1"/>
      <c r="G48125" s="1"/>
    </row>
    <row r="48337" spans="1:7" x14ac:dyDescent="0.3">
      <c r="A48337" s="1"/>
      <c r="B48337" s="1"/>
      <c r="C48337" s="1"/>
      <c r="D48337" s="1"/>
      <c r="F48337" s="1"/>
      <c r="G48337" s="1"/>
    </row>
    <row r="48549" spans="1:7" x14ac:dyDescent="0.3">
      <c r="A48549" s="1"/>
      <c r="B48549" s="1"/>
      <c r="C48549" s="1"/>
      <c r="D48549" s="1"/>
      <c r="F48549" s="1"/>
      <c r="G48549" s="1"/>
    </row>
    <row r="48761" spans="1:7" x14ac:dyDescent="0.3">
      <c r="A48761" s="1"/>
      <c r="B48761" s="1"/>
      <c r="C48761" s="1"/>
      <c r="D48761" s="1"/>
      <c r="F48761" s="1"/>
      <c r="G48761" s="1"/>
    </row>
    <row r="48973" spans="1:7" x14ac:dyDescent="0.3">
      <c r="A48973" s="1"/>
      <c r="B48973" s="1"/>
      <c r="C48973" s="1"/>
      <c r="D48973" s="1"/>
      <c r="F48973" s="1"/>
      <c r="G48973" s="1"/>
    </row>
    <row r="49185" spans="1:7" x14ac:dyDescent="0.3">
      <c r="A49185" s="1"/>
      <c r="B49185" s="1"/>
      <c r="C49185" s="1"/>
      <c r="D49185" s="1"/>
      <c r="F49185" s="1"/>
      <c r="G49185" s="1"/>
    </row>
    <row r="49397" spans="1:7" x14ac:dyDescent="0.3">
      <c r="A49397" s="1"/>
      <c r="B49397" s="1"/>
      <c r="C49397" s="1"/>
      <c r="D49397" s="1"/>
      <c r="F49397" s="1"/>
      <c r="G49397" s="1"/>
    </row>
    <row r="49609" spans="1:7" x14ac:dyDescent="0.3">
      <c r="A49609" s="1"/>
      <c r="B49609" s="1"/>
      <c r="C49609" s="1"/>
      <c r="D49609" s="1"/>
      <c r="F49609" s="1"/>
      <c r="G49609" s="1"/>
    </row>
    <row r="49821" spans="1:7" x14ac:dyDescent="0.3">
      <c r="A49821" s="1"/>
      <c r="B49821" s="1"/>
      <c r="C49821" s="1"/>
      <c r="D49821" s="1"/>
      <c r="F49821" s="1"/>
      <c r="G49821" s="1"/>
    </row>
    <row r="50033" spans="1:7" x14ac:dyDescent="0.3">
      <c r="A50033" s="1"/>
      <c r="B50033" s="1"/>
      <c r="C50033" s="1"/>
      <c r="D50033" s="1"/>
      <c r="F50033" s="1"/>
      <c r="G50033" s="1"/>
    </row>
    <row r="50245" spans="1:7" x14ac:dyDescent="0.3">
      <c r="A50245" s="1"/>
      <c r="B50245" s="1"/>
      <c r="C50245" s="1"/>
      <c r="D50245" s="1"/>
      <c r="F50245" s="1"/>
      <c r="G50245" s="1"/>
    </row>
    <row r="50457" spans="1:7" x14ac:dyDescent="0.3">
      <c r="A50457" s="1"/>
      <c r="B50457" s="1"/>
      <c r="C50457" s="1"/>
      <c r="D50457" s="1"/>
      <c r="F50457" s="1"/>
      <c r="G50457" s="1"/>
    </row>
    <row r="50669" spans="1:7" x14ac:dyDescent="0.3">
      <c r="A50669" s="1"/>
      <c r="B50669" s="1"/>
      <c r="C50669" s="1"/>
      <c r="D50669" s="1"/>
      <c r="F50669" s="1"/>
      <c r="G50669" s="1"/>
    </row>
    <row r="50881" spans="1:7" x14ac:dyDescent="0.3">
      <c r="A50881" s="1"/>
      <c r="B50881" s="1"/>
      <c r="C50881" s="1"/>
      <c r="D50881" s="1"/>
      <c r="F50881" s="1"/>
      <c r="G50881" s="1"/>
    </row>
    <row r="51093" spans="1:7" x14ac:dyDescent="0.3">
      <c r="A51093" s="1"/>
      <c r="B51093" s="1"/>
      <c r="C51093" s="1"/>
      <c r="D51093" s="1"/>
      <c r="F51093" s="1"/>
      <c r="G51093" s="1"/>
    </row>
    <row r="51305" spans="1:7" x14ac:dyDescent="0.3">
      <c r="A51305" s="1"/>
      <c r="B51305" s="1"/>
      <c r="C51305" s="1"/>
      <c r="D51305" s="1"/>
      <c r="F51305" s="1"/>
      <c r="G51305" s="1"/>
    </row>
    <row r="51517" spans="1:7" x14ac:dyDescent="0.3">
      <c r="A51517" s="1"/>
      <c r="B51517" s="1"/>
      <c r="C51517" s="1"/>
      <c r="D51517" s="1"/>
      <c r="F51517" s="1"/>
      <c r="G51517" s="1"/>
    </row>
    <row r="51729" spans="1:7" x14ac:dyDescent="0.3">
      <c r="A51729" s="1"/>
      <c r="B51729" s="1"/>
      <c r="C51729" s="1"/>
      <c r="D51729" s="1"/>
      <c r="F51729" s="1"/>
      <c r="G51729" s="1"/>
    </row>
    <row r="51941" spans="1:7" x14ac:dyDescent="0.3">
      <c r="A51941" s="1"/>
      <c r="B51941" s="1"/>
      <c r="C51941" s="1"/>
      <c r="D51941" s="1"/>
      <c r="F51941" s="1"/>
      <c r="G51941" s="1"/>
    </row>
    <row r="52153" spans="1:7" x14ac:dyDescent="0.3">
      <c r="A52153" s="1"/>
      <c r="B52153" s="1"/>
      <c r="C52153" s="1"/>
      <c r="D52153" s="1"/>
      <c r="F52153" s="1"/>
      <c r="G52153" s="1"/>
    </row>
    <row r="52365" spans="1:7" x14ac:dyDescent="0.3">
      <c r="A52365" s="1"/>
      <c r="B52365" s="1"/>
      <c r="C52365" s="1"/>
      <c r="D52365" s="1"/>
      <c r="F52365" s="1"/>
      <c r="G52365" s="1"/>
    </row>
    <row r="52577" spans="1:7" x14ac:dyDescent="0.3">
      <c r="A52577" s="1"/>
      <c r="B52577" s="1"/>
      <c r="C52577" s="1"/>
      <c r="D52577" s="1"/>
      <c r="F52577" s="1"/>
      <c r="G52577" s="1"/>
    </row>
    <row r="52789" spans="1:7" x14ac:dyDescent="0.3">
      <c r="A52789" s="1"/>
      <c r="B52789" s="1"/>
      <c r="C52789" s="1"/>
      <c r="D52789" s="1"/>
      <c r="F52789" s="1"/>
      <c r="G52789" s="1"/>
    </row>
    <row r="53001" spans="1:7" x14ac:dyDescent="0.3">
      <c r="A53001" s="1"/>
      <c r="B53001" s="1"/>
      <c r="C53001" s="1"/>
      <c r="D53001" s="1"/>
      <c r="F53001" s="1"/>
      <c r="G53001" s="1"/>
    </row>
    <row r="53213" spans="1:7" x14ac:dyDescent="0.3">
      <c r="A53213" s="1"/>
      <c r="B53213" s="1"/>
      <c r="C53213" s="1"/>
      <c r="D53213" s="1"/>
      <c r="F53213" s="1"/>
      <c r="G53213" s="1"/>
    </row>
    <row r="53425" spans="1:7" x14ac:dyDescent="0.3">
      <c r="A53425" s="1"/>
      <c r="B53425" s="1"/>
      <c r="C53425" s="1"/>
      <c r="D53425" s="1"/>
      <c r="F53425" s="1"/>
      <c r="G53425" s="1"/>
    </row>
    <row r="53637" spans="1:7" x14ac:dyDescent="0.3">
      <c r="A53637" s="1"/>
      <c r="B53637" s="1"/>
      <c r="C53637" s="1"/>
      <c r="D53637" s="1"/>
      <c r="F53637" s="1"/>
      <c r="G53637" s="1"/>
    </row>
    <row r="53849" spans="1:7" x14ac:dyDescent="0.3">
      <c r="A53849" s="1"/>
      <c r="B53849" s="1"/>
      <c r="C53849" s="1"/>
      <c r="D53849" s="1"/>
      <c r="F53849" s="1"/>
      <c r="G53849" s="1"/>
    </row>
    <row r="54061" spans="1:7" x14ac:dyDescent="0.3">
      <c r="A54061" s="1"/>
      <c r="B54061" s="1"/>
      <c r="C54061" s="1"/>
      <c r="D54061" s="1"/>
      <c r="F54061" s="1"/>
      <c r="G54061" s="1"/>
    </row>
    <row r="54273" spans="1:7" x14ac:dyDescent="0.3">
      <c r="A54273" s="1"/>
      <c r="B54273" s="1"/>
      <c r="C54273" s="1"/>
      <c r="D54273" s="1"/>
      <c r="F54273" s="1"/>
      <c r="G54273" s="1"/>
    </row>
    <row r="54485" spans="1:7" x14ac:dyDescent="0.3">
      <c r="A54485" s="1"/>
      <c r="B54485" s="1"/>
      <c r="C54485" s="1"/>
      <c r="D54485" s="1"/>
      <c r="F54485" s="1"/>
      <c r="G54485" s="1"/>
    </row>
    <row r="54697" spans="1:7" x14ac:dyDescent="0.3">
      <c r="A54697" s="1"/>
      <c r="B54697" s="1"/>
      <c r="C54697" s="1"/>
      <c r="D54697" s="1"/>
      <c r="F54697" s="1"/>
      <c r="G54697" s="1"/>
    </row>
    <row r="54909" spans="1:7" x14ac:dyDescent="0.3">
      <c r="A54909" s="1"/>
      <c r="B54909" s="1"/>
      <c r="C54909" s="1"/>
      <c r="D54909" s="1"/>
      <c r="F54909" s="1"/>
      <c r="G54909" s="1"/>
    </row>
    <row r="55121" spans="1:7" x14ac:dyDescent="0.3">
      <c r="A55121" s="1"/>
      <c r="B55121" s="1"/>
      <c r="C55121" s="1"/>
      <c r="D55121" s="1"/>
      <c r="F55121" s="1"/>
      <c r="G55121" s="1"/>
    </row>
    <row r="55333" spans="1:7" x14ac:dyDescent="0.3">
      <c r="A55333" s="1"/>
      <c r="B55333" s="1"/>
      <c r="C55333" s="1"/>
      <c r="D55333" s="1"/>
      <c r="F55333" s="1"/>
      <c r="G55333" s="1"/>
    </row>
    <row r="55545" spans="1:7" x14ac:dyDescent="0.3">
      <c r="A55545" s="1"/>
      <c r="B55545" s="1"/>
      <c r="C55545" s="1"/>
      <c r="D55545" s="1"/>
      <c r="F55545" s="1"/>
      <c r="G55545" s="1"/>
    </row>
    <row r="55757" spans="1:7" x14ac:dyDescent="0.3">
      <c r="A55757" s="1"/>
      <c r="B55757" s="1"/>
      <c r="C55757" s="1"/>
      <c r="D55757" s="1"/>
      <c r="F55757" s="1"/>
      <c r="G55757" s="1"/>
    </row>
    <row r="55969" spans="1:7" x14ac:dyDescent="0.3">
      <c r="A55969" s="1"/>
      <c r="B55969" s="1"/>
      <c r="C55969" s="1"/>
      <c r="D55969" s="1"/>
      <c r="F55969" s="1"/>
      <c r="G55969" s="1"/>
    </row>
    <row r="56181" spans="1:7" x14ac:dyDescent="0.3">
      <c r="A56181" s="1"/>
      <c r="B56181" s="1"/>
      <c r="C56181" s="1"/>
      <c r="D56181" s="1"/>
      <c r="F56181" s="1"/>
      <c r="G56181" s="1"/>
    </row>
    <row r="56393" spans="1:7" x14ac:dyDescent="0.3">
      <c r="A56393" s="1"/>
      <c r="B56393" s="1"/>
      <c r="C56393" s="1"/>
      <c r="D56393" s="1"/>
      <c r="F56393" s="1"/>
      <c r="G56393" s="1"/>
    </row>
    <row r="56605" spans="1:7" x14ac:dyDescent="0.3">
      <c r="A56605" s="1"/>
      <c r="B56605" s="1"/>
      <c r="C56605" s="1"/>
      <c r="D56605" s="1"/>
      <c r="F56605" s="1"/>
      <c r="G56605" s="1"/>
    </row>
    <row r="56817" spans="1:7" x14ac:dyDescent="0.3">
      <c r="A56817" s="1"/>
      <c r="B56817" s="1"/>
      <c r="C56817" s="1"/>
      <c r="D56817" s="1"/>
      <c r="F56817" s="1"/>
      <c r="G56817" s="1"/>
    </row>
    <row r="57029" spans="1:7" x14ac:dyDescent="0.3">
      <c r="A57029" s="1"/>
      <c r="B57029" s="1"/>
      <c r="C57029" s="1"/>
      <c r="D57029" s="1"/>
      <c r="F57029" s="1"/>
      <c r="G57029" s="1"/>
    </row>
    <row r="57241" spans="1:7" x14ac:dyDescent="0.3">
      <c r="A57241" s="1"/>
      <c r="B57241" s="1"/>
      <c r="C57241" s="1"/>
      <c r="D57241" s="1"/>
      <c r="F57241" s="1"/>
      <c r="G57241" s="1"/>
    </row>
    <row r="57453" spans="1:7" x14ac:dyDescent="0.3">
      <c r="A57453" s="1"/>
      <c r="B57453" s="1"/>
      <c r="C57453" s="1"/>
      <c r="D57453" s="1"/>
      <c r="F57453" s="1"/>
      <c r="G57453" s="1"/>
    </row>
    <row r="57665" spans="1:7" x14ac:dyDescent="0.3">
      <c r="A57665" s="1"/>
      <c r="B57665" s="1"/>
      <c r="C57665" s="1"/>
      <c r="D57665" s="1"/>
      <c r="F57665" s="1"/>
      <c r="G57665" s="1"/>
    </row>
    <row r="57877" spans="1:7" x14ac:dyDescent="0.3">
      <c r="A57877" s="1"/>
      <c r="B57877" s="1"/>
      <c r="C57877" s="1"/>
      <c r="D57877" s="1"/>
      <c r="F57877" s="1"/>
      <c r="G57877" s="1"/>
    </row>
    <row r="58089" spans="1:7" x14ac:dyDescent="0.3">
      <c r="A58089" s="1"/>
      <c r="B58089" s="1"/>
      <c r="C58089" s="1"/>
      <c r="D58089" s="1"/>
      <c r="F58089" s="1"/>
      <c r="G58089" s="1"/>
    </row>
    <row r="58301" spans="1:7" x14ac:dyDescent="0.3">
      <c r="A58301" s="1"/>
      <c r="B58301" s="1"/>
      <c r="C58301" s="1"/>
      <c r="D58301" s="1"/>
      <c r="F58301" s="1"/>
      <c r="G58301" s="1"/>
    </row>
    <row r="58513" spans="1:7" x14ac:dyDescent="0.3">
      <c r="A58513" s="1"/>
      <c r="B58513" s="1"/>
      <c r="C58513" s="1"/>
      <c r="D58513" s="1"/>
      <c r="F58513" s="1"/>
      <c r="G58513" s="1"/>
    </row>
    <row r="58725" spans="1:7" x14ac:dyDescent="0.3">
      <c r="A58725" s="1"/>
      <c r="B58725" s="1"/>
      <c r="C58725" s="1"/>
      <c r="D58725" s="1"/>
      <c r="F58725" s="1"/>
      <c r="G58725" s="1"/>
    </row>
    <row r="58937" spans="1:7" x14ac:dyDescent="0.3">
      <c r="A58937" s="1"/>
      <c r="B58937" s="1"/>
      <c r="C58937" s="1"/>
      <c r="D58937" s="1"/>
      <c r="F58937" s="1"/>
      <c r="G58937" s="1"/>
    </row>
    <row r="59149" spans="1:7" x14ac:dyDescent="0.3">
      <c r="A59149" s="1"/>
      <c r="B59149" s="1"/>
      <c r="C59149" s="1"/>
      <c r="D59149" s="1"/>
      <c r="F59149" s="1"/>
      <c r="G59149" s="1"/>
    </row>
    <row r="59361" spans="1:7" x14ac:dyDescent="0.3">
      <c r="A59361" s="1"/>
      <c r="B59361" s="1"/>
      <c r="C59361" s="1"/>
      <c r="D59361" s="1"/>
      <c r="F59361" s="1"/>
      <c r="G59361" s="1"/>
    </row>
    <row r="59573" spans="1:7" x14ac:dyDescent="0.3">
      <c r="A59573" s="1"/>
      <c r="B59573" s="1"/>
      <c r="C59573" s="1"/>
      <c r="D59573" s="1"/>
      <c r="F59573" s="1"/>
      <c r="G59573" s="1"/>
    </row>
    <row r="59785" spans="1:7" x14ac:dyDescent="0.3">
      <c r="A59785" s="1"/>
      <c r="B59785" s="1"/>
      <c r="C59785" s="1"/>
      <c r="D59785" s="1"/>
      <c r="F59785" s="1"/>
      <c r="G59785" s="1"/>
    </row>
    <row r="59997" spans="1:7" x14ac:dyDescent="0.3">
      <c r="A59997" s="1"/>
      <c r="B59997" s="1"/>
      <c r="C59997" s="1"/>
      <c r="D59997" s="1"/>
      <c r="F59997" s="1"/>
      <c r="G59997" s="1"/>
    </row>
    <row r="60209" spans="1:7" x14ac:dyDescent="0.3">
      <c r="A60209" s="1"/>
      <c r="B60209" s="1"/>
      <c r="C60209" s="1"/>
      <c r="D60209" s="1"/>
      <c r="F60209" s="1"/>
      <c r="G60209" s="1"/>
    </row>
    <row r="60421" spans="1:7" x14ac:dyDescent="0.3">
      <c r="A60421" s="1"/>
      <c r="B60421" s="1"/>
      <c r="C60421" s="1"/>
      <c r="D60421" s="1"/>
      <c r="F60421" s="1"/>
      <c r="G60421" s="1"/>
    </row>
    <row r="60633" spans="1:7" x14ac:dyDescent="0.3">
      <c r="A60633" s="1"/>
      <c r="B60633" s="1"/>
      <c r="C60633" s="1"/>
      <c r="D60633" s="1"/>
      <c r="F60633" s="1"/>
      <c r="G60633" s="1"/>
    </row>
    <row r="60845" spans="1:7" x14ac:dyDescent="0.3">
      <c r="A60845" s="1"/>
      <c r="B60845" s="1"/>
      <c r="C60845" s="1"/>
      <c r="D60845" s="1"/>
      <c r="F60845" s="1"/>
      <c r="G60845" s="1"/>
    </row>
    <row r="61057" spans="1:7" x14ac:dyDescent="0.3">
      <c r="A61057" s="1"/>
      <c r="B61057" s="1"/>
      <c r="C61057" s="1"/>
      <c r="D61057" s="1"/>
      <c r="F61057" s="1"/>
      <c r="G61057" s="1"/>
    </row>
    <row r="61269" spans="1:7" x14ac:dyDescent="0.3">
      <c r="A61269" s="1"/>
      <c r="B61269" s="1"/>
      <c r="C61269" s="1"/>
      <c r="D61269" s="1"/>
      <c r="F61269" s="1"/>
      <c r="G61269" s="1"/>
    </row>
    <row r="61481" spans="1:7" x14ac:dyDescent="0.3">
      <c r="A61481" s="1"/>
      <c r="B61481" s="1"/>
      <c r="C61481" s="1"/>
      <c r="D61481" s="1"/>
      <c r="F61481" s="1"/>
      <c r="G61481" s="1"/>
    </row>
    <row r="61693" spans="1:7" x14ac:dyDescent="0.3">
      <c r="A61693" s="1"/>
      <c r="B61693" s="1"/>
      <c r="C61693" s="1"/>
      <c r="D61693" s="1"/>
      <c r="F61693" s="1"/>
      <c r="G61693" s="1"/>
    </row>
    <row r="61905" spans="1:7" x14ac:dyDescent="0.3">
      <c r="A61905" s="1"/>
      <c r="B61905" s="1"/>
      <c r="C61905" s="1"/>
      <c r="D61905" s="1"/>
      <c r="F61905" s="1"/>
      <c r="G61905" s="1"/>
    </row>
    <row r="62117" spans="1:7" x14ac:dyDescent="0.3">
      <c r="A62117" s="1"/>
      <c r="B62117" s="1"/>
      <c r="C62117" s="1"/>
      <c r="D62117" s="1"/>
      <c r="F62117" s="1"/>
      <c r="G62117" s="1"/>
    </row>
    <row r="62329" spans="1:7" x14ac:dyDescent="0.3">
      <c r="A62329" s="1"/>
      <c r="B62329" s="1"/>
      <c r="C62329" s="1"/>
      <c r="D62329" s="1"/>
      <c r="F62329" s="1"/>
      <c r="G62329" s="1"/>
    </row>
    <row r="62541" spans="1:7" x14ac:dyDescent="0.3">
      <c r="A62541" s="1"/>
      <c r="B62541" s="1"/>
      <c r="C62541" s="1"/>
      <c r="D62541" s="1"/>
      <c r="F62541" s="1"/>
      <c r="G62541" s="1"/>
    </row>
    <row r="62753" spans="1:7" x14ac:dyDescent="0.3">
      <c r="A62753" s="1"/>
      <c r="B62753" s="1"/>
      <c r="C62753" s="1"/>
      <c r="D62753" s="1"/>
      <c r="F62753" s="1"/>
      <c r="G62753" s="1"/>
    </row>
    <row r="62965" spans="1:7" x14ac:dyDescent="0.3">
      <c r="A62965" s="1"/>
      <c r="B62965" s="1"/>
      <c r="C62965" s="1"/>
      <c r="D62965" s="1"/>
      <c r="F62965" s="1"/>
      <c r="G62965" s="1"/>
    </row>
    <row r="63177" spans="1:7" x14ac:dyDescent="0.3">
      <c r="A63177" s="1"/>
      <c r="B63177" s="1"/>
      <c r="C63177" s="1"/>
      <c r="D63177" s="1"/>
      <c r="F63177" s="1"/>
      <c r="G63177" s="1"/>
    </row>
    <row r="63389" spans="1:7" x14ac:dyDescent="0.3">
      <c r="A63389" s="1"/>
      <c r="B63389" s="1"/>
      <c r="C63389" s="1"/>
      <c r="D63389" s="1"/>
      <c r="F63389" s="1"/>
      <c r="G63389" s="1"/>
    </row>
    <row r="63601" spans="1:7" x14ac:dyDescent="0.3">
      <c r="A63601" s="1"/>
      <c r="B63601" s="1"/>
      <c r="C63601" s="1"/>
      <c r="D63601" s="1"/>
      <c r="F63601" s="1"/>
      <c r="G63601" s="1"/>
    </row>
    <row r="63813" spans="1:7" x14ac:dyDescent="0.3">
      <c r="A63813" s="1"/>
      <c r="B63813" s="1"/>
      <c r="C63813" s="1"/>
      <c r="D63813" s="1"/>
      <c r="F63813" s="1"/>
      <c r="G63813" s="1"/>
    </row>
    <row r="64025" spans="1:7" x14ac:dyDescent="0.3">
      <c r="A64025" s="1"/>
      <c r="B64025" s="1"/>
      <c r="C64025" s="1"/>
      <c r="D64025" s="1"/>
      <c r="F64025" s="1"/>
      <c r="G64025" s="1"/>
    </row>
    <row r="64237" spans="1:7" x14ac:dyDescent="0.3">
      <c r="A64237" s="1"/>
      <c r="B64237" s="1"/>
      <c r="C64237" s="1"/>
      <c r="D64237" s="1"/>
      <c r="F64237" s="1"/>
      <c r="G64237" s="1"/>
    </row>
    <row r="64449" spans="1:7" x14ac:dyDescent="0.3">
      <c r="A64449" s="1"/>
      <c r="B64449" s="1"/>
      <c r="C64449" s="1"/>
      <c r="D64449" s="1"/>
      <c r="F64449" s="1"/>
      <c r="G64449" s="1"/>
    </row>
    <row r="64661" spans="1:7" x14ac:dyDescent="0.3">
      <c r="A64661" s="1"/>
      <c r="B64661" s="1"/>
      <c r="C64661" s="1"/>
      <c r="D64661" s="1"/>
      <c r="F64661" s="1"/>
      <c r="G64661" s="1"/>
    </row>
    <row r="64873" spans="1:7" x14ac:dyDescent="0.3">
      <c r="A64873" s="1"/>
      <c r="B64873" s="1"/>
      <c r="C64873" s="1"/>
      <c r="D64873" s="1"/>
      <c r="F64873" s="1"/>
      <c r="G64873" s="1"/>
    </row>
    <row r="65085" spans="1:7" x14ac:dyDescent="0.3">
      <c r="A65085" s="1"/>
      <c r="B65085" s="1"/>
      <c r="C65085" s="1"/>
      <c r="D65085" s="1"/>
      <c r="F65085" s="1"/>
      <c r="G65085" s="1"/>
    </row>
    <row r="65297" spans="1:7" x14ac:dyDescent="0.3">
      <c r="A65297" s="1"/>
      <c r="B65297" s="1"/>
      <c r="C65297" s="1"/>
      <c r="D65297" s="1"/>
      <c r="F65297" s="1"/>
      <c r="G65297" s="1"/>
    </row>
    <row r="65509" spans="1:7" x14ac:dyDescent="0.3">
      <c r="A65509" s="1"/>
      <c r="B65509" s="1"/>
      <c r="C65509" s="1"/>
      <c r="D65509" s="1"/>
      <c r="F65509" s="1"/>
      <c r="G65509" s="1"/>
    </row>
    <row r="65721" spans="1:7" x14ac:dyDescent="0.3">
      <c r="A65721" s="1"/>
      <c r="B65721" s="1"/>
      <c r="C65721" s="1"/>
      <c r="D65721" s="1"/>
      <c r="F65721" s="1"/>
      <c r="G65721" s="1"/>
    </row>
    <row r="65933" spans="1:7" x14ac:dyDescent="0.3">
      <c r="A65933" s="1"/>
      <c r="B65933" s="1"/>
      <c r="C65933" s="1"/>
      <c r="D65933" s="1"/>
      <c r="F65933" s="1"/>
      <c r="G65933" s="1"/>
    </row>
    <row r="66145" spans="1:7" x14ac:dyDescent="0.3">
      <c r="A66145" s="1"/>
      <c r="B66145" s="1"/>
      <c r="C66145" s="1"/>
      <c r="D66145" s="1"/>
      <c r="F66145" s="1"/>
      <c r="G66145" s="1"/>
    </row>
    <row r="66357" spans="1:7" x14ac:dyDescent="0.3">
      <c r="A66357" s="1"/>
      <c r="B66357" s="1"/>
      <c r="C66357" s="1"/>
      <c r="D66357" s="1"/>
      <c r="F66357" s="1"/>
      <c r="G66357" s="1"/>
    </row>
    <row r="66569" spans="1:7" x14ac:dyDescent="0.3">
      <c r="A66569" s="1"/>
      <c r="B66569" s="1"/>
      <c r="C66569" s="1"/>
      <c r="D66569" s="1"/>
      <c r="F66569" s="1"/>
      <c r="G66569" s="1"/>
    </row>
    <row r="66781" spans="1:7" x14ac:dyDescent="0.3">
      <c r="A66781" s="1"/>
      <c r="B66781" s="1"/>
      <c r="C66781" s="1"/>
      <c r="D66781" s="1"/>
      <c r="F66781" s="1"/>
      <c r="G66781" s="1"/>
    </row>
    <row r="66993" spans="1:7" x14ac:dyDescent="0.3">
      <c r="A66993" s="1"/>
      <c r="B66993" s="1"/>
      <c r="C66993" s="1"/>
      <c r="D66993" s="1"/>
      <c r="F66993" s="1"/>
      <c r="G66993" s="1"/>
    </row>
    <row r="67205" spans="1:7" x14ac:dyDescent="0.3">
      <c r="A67205" s="1"/>
      <c r="B67205" s="1"/>
      <c r="C67205" s="1"/>
      <c r="D67205" s="1"/>
      <c r="F67205" s="1"/>
      <c r="G67205" s="1"/>
    </row>
    <row r="67417" spans="1:7" x14ac:dyDescent="0.3">
      <c r="A67417" s="1"/>
      <c r="B67417" s="1"/>
      <c r="C67417" s="1"/>
      <c r="D67417" s="1"/>
      <c r="F67417" s="1"/>
      <c r="G67417" s="1"/>
    </row>
    <row r="67629" spans="1:7" x14ac:dyDescent="0.3">
      <c r="A67629" s="1"/>
      <c r="B67629" s="1"/>
      <c r="C67629" s="1"/>
      <c r="D67629" s="1"/>
      <c r="F67629" s="1"/>
      <c r="G67629" s="1"/>
    </row>
    <row r="67841" spans="1:7" x14ac:dyDescent="0.3">
      <c r="A67841" s="1"/>
      <c r="B67841" s="1"/>
      <c r="C67841" s="1"/>
      <c r="D67841" s="1"/>
      <c r="F67841" s="1"/>
      <c r="G67841" s="1"/>
    </row>
    <row r="68053" spans="1:7" x14ac:dyDescent="0.3">
      <c r="A68053" s="1"/>
      <c r="B68053" s="1"/>
      <c r="C68053" s="1"/>
      <c r="D68053" s="1"/>
      <c r="F68053" s="1"/>
      <c r="G68053" s="1"/>
    </row>
    <row r="68265" spans="1:7" x14ac:dyDescent="0.3">
      <c r="A68265" s="1"/>
      <c r="B68265" s="1"/>
      <c r="C68265" s="1"/>
      <c r="D68265" s="1"/>
      <c r="F68265" s="1"/>
      <c r="G68265" s="1"/>
    </row>
    <row r="68477" spans="1:7" x14ac:dyDescent="0.3">
      <c r="A68477" s="1"/>
      <c r="B68477" s="1"/>
      <c r="C68477" s="1"/>
      <c r="D68477" s="1"/>
      <c r="F68477" s="1"/>
      <c r="G68477" s="1"/>
    </row>
    <row r="68689" spans="1:7" x14ac:dyDescent="0.3">
      <c r="A68689" s="1"/>
      <c r="B68689" s="1"/>
      <c r="C68689" s="1"/>
      <c r="D68689" s="1"/>
      <c r="F68689" s="1"/>
      <c r="G68689" s="1"/>
    </row>
    <row r="68901" spans="1:7" x14ac:dyDescent="0.3">
      <c r="A68901" s="1"/>
      <c r="B68901" s="1"/>
      <c r="C68901" s="1"/>
      <c r="D68901" s="1"/>
      <c r="F68901" s="1"/>
      <c r="G68901" s="1"/>
    </row>
    <row r="69113" spans="1:7" x14ac:dyDescent="0.3">
      <c r="A69113" s="1"/>
      <c r="B69113" s="1"/>
      <c r="C69113" s="1"/>
      <c r="D69113" s="1"/>
      <c r="F69113" s="1"/>
      <c r="G69113" s="1"/>
    </row>
    <row r="69325" spans="1:7" x14ac:dyDescent="0.3">
      <c r="A69325" s="1"/>
      <c r="B69325" s="1"/>
      <c r="C69325" s="1"/>
      <c r="D69325" s="1"/>
      <c r="F69325" s="1"/>
      <c r="G69325" s="1"/>
    </row>
    <row r="69537" spans="1:7" x14ac:dyDescent="0.3">
      <c r="A69537" s="1"/>
      <c r="B69537" s="1"/>
      <c r="C69537" s="1"/>
      <c r="D69537" s="1"/>
      <c r="F69537" s="1"/>
      <c r="G69537" s="1"/>
    </row>
    <row r="69749" spans="1:7" x14ac:dyDescent="0.3">
      <c r="A69749" s="1"/>
      <c r="B69749" s="1"/>
      <c r="C69749" s="1"/>
      <c r="D69749" s="1"/>
      <c r="F69749" s="1"/>
      <c r="G69749" s="1"/>
    </row>
    <row r="69961" spans="1:7" x14ac:dyDescent="0.3">
      <c r="A69961" s="1"/>
      <c r="B69961" s="1"/>
      <c r="C69961" s="1"/>
      <c r="D69961" s="1"/>
      <c r="F69961" s="1"/>
      <c r="G69961" s="1"/>
    </row>
    <row r="70173" spans="1:7" x14ac:dyDescent="0.3">
      <c r="A70173" s="1"/>
      <c r="B70173" s="1"/>
      <c r="C70173" s="1"/>
      <c r="D70173" s="1"/>
      <c r="F70173" s="1"/>
      <c r="G70173" s="1"/>
    </row>
    <row r="70385" spans="1:7" x14ac:dyDescent="0.3">
      <c r="A70385" s="1"/>
      <c r="B70385" s="1"/>
      <c r="C70385" s="1"/>
      <c r="D70385" s="1"/>
      <c r="F70385" s="1"/>
      <c r="G70385" s="1"/>
    </row>
    <row r="70597" spans="1:7" x14ac:dyDescent="0.3">
      <c r="A70597" s="1"/>
      <c r="B70597" s="1"/>
      <c r="C70597" s="1"/>
      <c r="D70597" s="1"/>
      <c r="F70597" s="1"/>
      <c r="G70597" s="1"/>
    </row>
    <row r="70809" spans="1:7" x14ac:dyDescent="0.3">
      <c r="A70809" s="1"/>
      <c r="B70809" s="1"/>
      <c r="C70809" s="1"/>
      <c r="D70809" s="1"/>
      <c r="F70809" s="1"/>
      <c r="G70809" s="1"/>
    </row>
    <row r="71021" spans="1:7" x14ac:dyDescent="0.3">
      <c r="A71021" s="1"/>
      <c r="B71021" s="1"/>
      <c r="C71021" s="1"/>
      <c r="D71021" s="1"/>
      <c r="F71021" s="1"/>
      <c r="G71021" s="1"/>
    </row>
    <row r="71233" spans="1:7" x14ac:dyDescent="0.3">
      <c r="A71233" s="1"/>
      <c r="B71233" s="1"/>
      <c r="C71233" s="1"/>
      <c r="D71233" s="1"/>
      <c r="F71233" s="1"/>
      <c r="G71233" s="1"/>
    </row>
    <row r="71445" spans="1:7" x14ac:dyDescent="0.3">
      <c r="A71445" s="1"/>
      <c r="B71445" s="1"/>
      <c r="C71445" s="1"/>
      <c r="D71445" s="1"/>
      <c r="F71445" s="1"/>
      <c r="G71445" s="1"/>
    </row>
    <row r="71657" spans="1:7" x14ac:dyDescent="0.3">
      <c r="A71657" s="1"/>
      <c r="B71657" s="1"/>
      <c r="C71657" s="1"/>
      <c r="D71657" s="1"/>
      <c r="F71657" s="1"/>
      <c r="G71657" s="1"/>
    </row>
    <row r="71869" spans="1:7" x14ac:dyDescent="0.3">
      <c r="A71869" s="1"/>
      <c r="B71869" s="1"/>
      <c r="C71869" s="1"/>
      <c r="D71869" s="1"/>
      <c r="F71869" s="1"/>
      <c r="G71869" s="1"/>
    </row>
    <row r="72081" spans="1:7" x14ac:dyDescent="0.3">
      <c r="A72081" s="1"/>
      <c r="B72081" s="1"/>
      <c r="C72081" s="1"/>
      <c r="D72081" s="1"/>
      <c r="F72081" s="1"/>
      <c r="G72081" s="1"/>
    </row>
    <row r="72293" spans="1:7" x14ac:dyDescent="0.3">
      <c r="A72293" s="1"/>
      <c r="B72293" s="1"/>
      <c r="C72293" s="1"/>
      <c r="D72293" s="1"/>
      <c r="F72293" s="1"/>
      <c r="G72293" s="1"/>
    </row>
    <row r="72505" spans="1:7" x14ac:dyDescent="0.3">
      <c r="A72505" s="1"/>
      <c r="B72505" s="1"/>
      <c r="C72505" s="1"/>
      <c r="D72505" s="1"/>
      <c r="F72505" s="1"/>
      <c r="G72505" s="1"/>
    </row>
    <row r="72717" spans="1:7" x14ac:dyDescent="0.3">
      <c r="A72717" s="1"/>
      <c r="B72717" s="1"/>
      <c r="C72717" s="1"/>
      <c r="D72717" s="1"/>
      <c r="F72717" s="1"/>
      <c r="G72717" s="1"/>
    </row>
    <row r="72929" spans="1:7" x14ac:dyDescent="0.3">
      <c r="A72929" s="1"/>
      <c r="B72929" s="1"/>
      <c r="C72929" s="1"/>
      <c r="D72929" s="1"/>
      <c r="F72929" s="1"/>
      <c r="G72929" s="1"/>
    </row>
    <row r="73141" spans="1:7" x14ac:dyDescent="0.3">
      <c r="A73141" s="1"/>
      <c r="B73141" s="1"/>
      <c r="C73141" s="1"/>
      <c r="D73141" s="1"/>
      <c r="F73141" s="1"/>
      <c r="G73141" s="1"/>
    </row>
    <row r="73353" spans="1:7" x14ac:dyDescent="0.3">
      <c r="A73353" s="1"/>
      <c r="B73353" s="1"/>
      <c r="C73353" s="1"/>
      <c r="D73353" s="1"/>
      <c r="F73353" s="1"/>
      <c r="G73353" s="1"/>
    </row>
    <row r="73565" spans="1:7" x14ac:dyDescent="0.3">
      <c r="A73565" s="1"/>
      <c r="B73565" s="1"/>
      <c r="C73565" s="1"/>
      <c r="D73565" s="1"/>
      <c r="F73565" s="1"/>
      <c r="G73565" s="1"/>
    </row>
    <row r="73777" spans="1:7" x14ac:dyDescent="0.3">
      <c r="A73777" s="1"/>
      <c r="B73777" s="1"/>
      <c r="C73777" s="1"/>
      <c r="D73777" s="1"/>
      <c r="F73777" s="1"/>
      <c r="G73777" s="1"/>
    </row>
    <row r="73989" spans="1:7" x14ac:dyDescent="0.3">
      <c r="A73989" s="1"/>
      <c r="B73989" s="1"/>
      <c r="C73989" s="1"/>
      <c r="D73989" s="1"/>
      <c r="F73989" s="1"/>
      <c r="G73989" s="1"/>
    </row>
    <row r="74201" spans="1:7" x14ac:dyDescent="0.3">
      <c r="A74201" s="1"/>
      <c r="B74201" s="1"/>
      <c r="C74201" s="1"/>
      <c r="D74201" s="1"/>
      <c r="F74201" s="1"/>
      <c r="G74201" s="1"/>
    </row>
    <row r="74413" spans="1:7" x14ac:dyDescent="0.3">
      <c r="A74413" s="1"/>
      <c r="B74413" s="1"/>
      <c r="C74413" s="1"/>
      <c r="D74413" s="1"/>
      <c r="F74413" s="1"/>
      <c r="G74413" s="1"/>
    </row>
    <row r="74625" spans="1:7" x14ac:dyDescent="0.3">
      <c r="A74625" s="1"/>
      <c r="B74625" s="1"/>
      <c r="C74625" s="1"/>
      <c r="D74625" s="1"/>
      <c r="F74625" s="1"/>
      <c r="G74625" s="1"/>
    </row>
    <row r="74837" spans="1:7" x14ac:dyDescent="0.3">
      <c r="A74837" s="1"/>
      <c r="B74837" s="1"/>
      <c r="C74837" s="1"/>
      <c r="D74837" s="1"/>
      <c r="F74837" s="1"/>
      <c r="G74837" s="1"/>
    </row>
    <row r="75049" spans="1:7" x14ac:dyDescent="0.3">
      <c r="A75049" s="1"/>
      <c r="B75049" s="1"/>
      <c r="C75049" s="1"/>
      <c r="D75049" s="1"/>
      <c r="F75049" s="1"/>
      <c r="G75049" s="1"/>
    </row>
    <row r="75261" spans="1:7" x14ac:dyDescent="0.3">
      <c r="A75261" s="1"/>
      <c r="B75261" s="1"/>
      <c r="C75261" s="1"/>
      <c r="D75261" s="1"/>
      <c r="F75261" s="1"/>
      <c r="G75261" s="1"/>
    </row>
    <row r="75473" spans="1:7" x14ac:dyDescent="0.3">
      <c r="A75473" s="1"/>
      <c r="B75473" s="1"/>
      <c r="C75473" s="1"/>
      <c r="D75473" s="1"/>
      <c r="F75473" s="1"/>
      <c r="G75473" s="1"/>
    </row>
    <row r="75685" spans="1:7" x14ac:dyDescent="0.3">
      <c r="A75685" s="1"/>
      <c r="B75685" s="1"/>
      <c r="C75685" s="1"/>
      <c r="D75685" s="1"/>
      <c r="F75685" s="1"/>
      <c r="G75685" s="1"/>
    </row>
    <row r="75897" spans="1:7" x14ac:dyDescent="0.3">
      <c r="A75897" s="1"/>
      <c r="B75897" s="1"/>
      <c r="C75897" s="1"/>
      <c r="D75897" s="1"/>
      <c r="F75897" s="1"/>
      <c r="G75897" s="1"/>
    </row>
    <row r="76109" spans="1:7" x14ac:dyDescent="0.3">
      <c r="A76109" s="1"/>
      <c r="B76109" s="1"/>
      <c r="C76109" s="1"/>
      <c r="D76109" s="1"/>
      <c r="F76109" s="1"/>
      <c r="G76109" s="1"/>
    </row>
    <row r="76321" spans="1:7" x14ac:dyDescent="0.3">
      <c r="A76321" s="1"/>
      <c r="B76321" s="1"/>
      <c r="C76321" s="1"/>
      <c r="D76321" s="1"/>
      <c r="F76321" s="1"/>
      <c r="G76321" s="1"/>
    </row>
    <row r="76533" spans="1:7" x14ac:dyDescent="0.3">
      <c r="A76533" s="1"/>
      <c r="B76533" s="1"/>
      <c r="C76533" s="1"/>
      <c r="D76533" s="1"/>
      <c r="F76533" s="1"/>
      <c r="G76533" s="1"/>
    </row>
    <row r="76745" spans="1:7" x14ac:dyDescent="0.3">
      <c r="A76745" s="1"/>
      <c r="B76745" s="1"/>
      <c r="C76745" s="1"/>
      <c r="D76745" s="1"/>
      <c r="F76745" s="1"/>
      <c r="G76745" s="1"/>
    </row>
    <row r="76957" spans="1:7" x14ac:dyDescent="0.3">
      <c r="A76957" s="1"/>
      <c r="B76957" s="1"/>
      <c r="C76957" s="1"/>
      <c r="D76957" s="1"/>
      <c r="F76957" s="1"/>
      <c r="G76957" s="1"/>
    </row>
    <row r="77169" spans="1:7" x14ac:dyDescent="0.3">
      <c r="A77169" s="1"/>
      <c r="B77169" s="1"/>
      <c r="C77169" s="1"/>
      <c r="D77169" s="1"/>
      <c r="F77169" s="1"/>
      <c r="G77169" s="1"/>
    </row>
    <row r="77381" spans="1:7" x14ac:dyDescent="0.3">
      <c r="A77381" s="1"/>
      <c r="B77381" s="1"/>
      <c r="C77381" s="1"/>
      <c r="D77381" s="1"/>
      <c r="F77381" s="1"/>
      <c r="G77381" s="1"/>
    </row>
    <row r="77593" spans="1:7" x14ac:dyDescent="0.3">
      <c r="A77593" s="1"/>
      <c r="B77593" s="1"/>
      <c r="C77593" s="1"/>
      <c r="D77593" s="1"/>
      <c r="F77593" s="1"/>
      <c r="G77593" s="1"/>
    </row>
    <row r="77805" spans="1:7" x14ac:dyDescent="0.3">
      <c r="A77805" s="1"/>
      <c r="B77805" s="1"/>
      <c r="C77805" s="1"/>
      <c r="D77805" s="1"/>
      <c r="F77805" s="1"/>
      <c r="G77805" s="1"/>
    </row>
    <row r="78017" spans="1:7" x14ac:dyDescent="0.3">
      <c r="A78017" s="1"/>
      <c r="B78017" s="1"/>
      <c r="C78017" s="1"/>
      <c r="D78017" s="1"/>
      <c r="F78017" s="1"/>
      <c r="G78017" s="1"/>
    </row>
    <row r="78229" spans="1:7" x14ac:dyDescent="0.3">
      <c r="A78229" s="1"/>
      <c r="B78229" s="1"/>
      <c r="C78229" s="1"/>
      <c r="D78229" s="1"/>
      <c r="F78229" s="1"/>
      <c r="G78229" s="1"/>
    </row>
    <row r="78441" spans="1:7" x14ac:dyDescent="0.3">
      <c r="A78441" s="1"/>
      <c r="B78441" s="1"/>
      <c r="C78441" s="1"/>
      <c r="D78441" s="1"/>
      <c r="F78441" s="1"/>
      <c r="G78441" s="1"/>
    </row>
    <row r="78653" spans="1:7" x14ac:dyDescent="0.3">
      <c r="A78653" s="1"/>
      <c r="B78653" s="1"/>
      <c r="C78653" s="1"/>
      <c r="D78653" s="1"/>
      <c r="F78653" s="1"/>
      <c r="G78653" s="1"/>
    </row>
    <row r="78865" spans="1:7" x14ac:dyDescent="0.3">
      <c r="A78865" s="1"/>
      <c r="B78865" s="1"/>
      <c r="C78865" s="1"/>
      <c r="D78865" s="1"/>
      <c r="F78865" s="1"/>
      <c r="G78865" s="1"/>
    </row>
    <row r="79077" spans="1:7" x14ac:dyDescent="0.3">
      <c r="A79077" s="1"/>
      <c r="B79077" s="1"/>
      <c r="C79077" s="1"/>
      <c r="D79077" s="1"/>
      <c r="F79077" s="1"/>
      <c r="G79077" s="1"/>
    </row>
    <row r="79289" spans="1:7" x14ac:dyDescent="0.3">
      <c r="A79289" s="1"/>
      <c r="B79289" s="1"/>
      <c r="C79289" s="1"/>
      <c r="D79289" s="1"/>
      <c r="F79289" s="1"/>
      <c r="G79289" s="1"/>
    </row>
    <row r="79501" spans="1:7" x14ac:dyDescent="0.3">
      <c r="A79501" s="1"/>
      <c r="B79501" s="1"/>
      <c r="C79501" s="1"/>
      <c r="D79501" s="1"/>
      <c r="F79501" s="1"/>
      <c r="G79501" s="1"/>
    </row>
    <row r="79713" spans="1:7" x14ac:dyDescent="0.3">
      <c r="A79713" s="1"/>
      <c r="B79713" s="1"/>
      <c r="C79713" s="1"/>
      <c r="D79713" s="1"/>
      <c r="F79713" s="1"/>
      <c r="G79713" s="1"/>
    </row>
    <row r="79925" spans="1:7" x14ac:dyDescent="0.3">
      <c r="A79925" s="1"/>
      <c r="B79925" s="1"/>
      <c r="C79925" s="1"/>
      <c r="D79925" s="1"/>
      <c r="F79925" s="1"/>
      <c r="G79925" s="1"/>
    </row>
    <row r="80137" spans="1:7" x14ac:dyDescent="0.3">
      <c r="A80137" s="1"/>
      <c r="B80137" s="1"/>
      <c r="C80137" s="1"/>
      <c r="D80137" s="1"/>
      <c r="F80137" s="1"/>
      <c r="G80137" s="1"/>
    </row>
    <row r="80349" spans="1:7" x14ac:dyDescent="0.3">
      <c r="A80349" s="1"/>
      <c r="B80349" s="1"/>
      <c r="C80349" s="1"/>
      <c r="D80349" s="1"/>
      <c r="F80349" s="1"/>
      <c r="G80349" s="1"/>
    </row>
    <row r="80561" spans="1:7" x14ac:dyDescent="0.3">
      <c r="A80561" s="1"/>
      <c r="B80561" s="1"/>
      <c r="C80561" s="1"/>
      <c r="D80561" s="1"/>
      <c r="F80561" s="1"/>
      <c r="G80561" s="1"/>
    </row>
    <row r="80773" spans="1:7" x14ac:dyDescent="0.3">
      <c r="A80773" s="1"/>
      <c r="B80773" s="1"/>
      <c r="C80773" s="1"/>
      <c r="D80773" s="1"/>
      <c r="F80773" s="1"/>
      <c r="G80773" s="1"/>
    </row>
    <row r="80985" spans="1:7" x14ac:dyDescent="0.3">
      <c r="A80985" s="1"/>
      <c r="B80985" s="1"/>
      <c r="C80985" s="1"/>
      <c r="D80985" s="1"/>
      <c r="F80985" s="1"/>
      <c r="G80985" s="1"/>
    </row>
    <row r="81197" spans="1:7" x14ac:dyDescent="0.3">
      <c r="A81197" s="1"/>
      <c r="B81197" s="1"/>
      <c r="C81197" s="1"/>
      <c r="D81197" s="1"/>
      <c r="F81197" s="1"/>
      <c r="G81197" s="1"/>
    </row>
    <row r="81409" spans="1:7" x14ac:dyDescent="0.3">
      <c r="A81409" s="1"/>
      <c r="B81409" s="1"/>
      <c r="C81409" s="1"/>
      <c r="D81409" s="1"/>
      <c r="F81409" s="1"/>
      <c r="G81409" s="1"/>
    </row>
    <row r="81621" spans="1:7" x14ac:dyDescent="0.3">
      <c r="A81621" s="1"/>
      <c r="B81621" s="1"/>
      <c r="C81621" s="1"/>
      <c r="D81621" s="1"/>
      <c r="F81621" s="1"/>
      <c r="G81621" s="1"/>
    </row>
    <row r="81833" spans="1:7" x14ac:dyDescent="0.3">
      <c r="A81833" s="1"/>
      <c r="B81833" s="1"/>
      <c r="C81833" s="1"/>
      <c r="D81833" s="1"/>
      <c r="F81833" s="1"/>
      <c r="G81833" s="1"/>
    </row>
    <row r="82045" spans="1:7" x14ac:dyDescent="0.3">
      <c r="A82045" s="1"/>
      <c r="B82045" s="1"/>
      <c r="C82045" s="1"/>
      <c r="D82045" s="1"/>
      <c r="F82045" s="1"/>
      <c r="G82045" s="1"/>
    </row>
    <row r="82257" spans="1:7" x14ac:dyDescent="0.3">
      <c r="A82257" s="1"/>
      <c r="B82257" s="1"/>
      <c r="C82257" s="1"/>
      <c r="D82257" s="1"/>
      <c r="F82257" s="1"/>
      <c r="G82257" s="1"/>
    </row>
    <row r="82469" spans="1:7" x14ac:dyDescent="0.3">
      <c r="A82469" s="1"/>
      <c r="B82469" s="1"/>
      <c r="C82469" s="1"/>
      <c r="D82469" s="1"/>
      <c r="F82469" s="1"/>
      <c r="G82469" s="1"/>
    </row>
    <row r="82681" spans="1:7" x14ac:dyDescent="0.3">
      <c r="A82681" s="1"/>
      <c r="B82681" s="1"/>
      <c r="C82681" s="1"/>
      <c r="D82681" s="1"/>
      <c r="F82681" s="1"/>
      <c r="G82681" s="1"/>
    </row>
    <row r="82893" spans="1:7" x14ac:dyDescent="0.3">
      <c r="A82893" s="1"/>
      <c r="B82893" s="1"/>
      <c r="C82893" s="1"/>
      <c r="D82893" s="1"/>
      <c r="F82893" s="1"/>
      <c r="G82893" s="1"/>
    </row>
    <row r="83105" spans="1:7" x14ac:dyDescent="0.3">
      <c r="A83105" s="1"/>
      <c r="B83105" s="1"/>
      <c r="C83105" s="1"/>
      <c r="D83105" s="1"/>
      <c r="F83105" s="1"/>
      <c r="G83105" s="1"/>
    </row>
    <row r="83317" spans="1:7" x14ac:dyDescent="0.3">
      <c r="A83317" s="1"/>
      <c r="B83317" s="1"/>
      <c r="C83317" s="1"/>
      <c r="D83317" s="1"/>
      <c r="F83317" s="1"/>
      <c r="G83317" s="1"/>
    </row>
    <row r="83529" spans="1:7" x14ac:dyDescent="0.3">
      <c r="A83529" s="1"/>
      <c r="B83529" s="1"/>
      <c r="C83529" s="1"/>
      <c r="D83529" s="1"/>
      <c r="F83529" s="1"/>
      <c r="G83529" s="1"/>
    </row>
    <row r="83741" spans="1:7" x14ac:dyDescent="0.3">
      <c r="A83741" s="1"/>
      <c r="B83741" s="1"/>
      <c r="C83741" s="1"/>
      <c r="D83741" s="1"/>
      <c r="F83741" s="1"/>
      <c r="G83741" s="1"/>
    </row>
    <row r="83953" spans="1:7" x14ac:dyDescent="0.3">
      <c r="A83953" s="1"/>
      <c r="B83953" s="1"/>
      <c r="C83953" s="1"/>
      <c r="D83953" s="1"/>
      <c r="F83953" s="1"/>
      <c r="G83953" s="1"/>
    </row>
    <row r="84165" spans="1:7" x14ac:dyDescent="0.3">
      <c r="A84165" s="1"/>
      <c r="B84165" s="1"/>
      <c r="C84165" s="1"/>
      <c r="D84165" s="1"/>
      <c r="F84165" s="1"/>
      <c r="G84165" s="1"/>
    </row>
    <row r="84377" spans="1:7" x14ac:dyDescent="0.3">
      <c r="A84377" s="1"/>
      <c r="B84377" s="1"/>
      <c r="C84377" s="1"/>
      <c r="D84377" s="1"/>
      <c r="F84377" s="1"/>
      <c r="G84377" s="1"/>
    </row>
    <row r="84589" spans="1:7" x14ac:dyDescent="0.3">
      <c r="A84589" s="1"/>
      <c r="B84589" s="1"/>
      <c r="C84589" s="1"/>
      <c r="D84589" s="1"/>
      <c r="F84589" s="1"/>
      <c r="G84589" s="1"/>
    </row>
    <row r="84801" spans="1:7" x14ac:dyDescent="0.3">
      <c r="A84801" s="1"/>
      <c r="B84801" s="1"/>
      <c r="C84801" s="1"/>
      <c r="D84801" s="1"/>
      <c r="F84801" s="1"/>
      <c r="G84801" s="1"/>
    </row>
    <row r="85013" spans="1:7" x14ac:dyDescent="0.3">
      <c r="A85013" s="1"/>
      <c r="B85013" s="1"/>
      <c r="C85013" s="1"/>
      <c r="D85013" s="1"/>
      <c r="F85013" s="1"/>
      <c r="G85013" s="1"/>
    </row>
    <row r="85225" spans="1:7" x14ac:dyDescent="0.3">
      <c r="A85225" s="1"/>
      <c r="B85225" s="1"/>
      <c r="C85225" s="1"/>
      <c r="D85225" s="1"/>
      <c r="F85225" s="1"/>
      <c r="G85225" s="1"/>
    </row>
    <row r="85437" spans="1:7" x14ac:dyDescent="0.3">
      <c r="A85437" s="1"/>
      <c r="B85437" s="1"/>
      <c r="C85437" s="1"/>
      <c r="D85437" s="1"/>
      <c r="F85437" s="1"/>
      <c r="G85437" s="1"/>
    </row>
    <row r="85649" spans="1:7" x14ac:dyDescent="0.3">
      <c r="A85649" s="1"/>
      <c r="B85649" s="1"/>
      <c r="C85649" s="1"/>
      <c r="D85649" s="1"/>
      <c r="F85649" s="1"/>
      <c r="G85649" s="1"/>
    </row>
    <row r="85861" spans="1:7" x14ac:dyDescent="0.3">
      <c r="A85861" s="1"/>
      <c r="B85861" s="1"/>
      <c r="C85861" s="1"/>
      <c r="D85861" s="1"/>
      <c r="F85861" s="1"/>
      <c r="G85861" s="1"/>
    </row>
    <row r="86073" spans="1:7" x14ac:dyDescent="0.3">
      <c r="A86073" s="1"/>
      <c r="B86073" s="1"/>
      <c r="C86073" s="1"/>
      <c r="D86073" s="1"/>
      <c r="F86073" s="1"/>
      <c r="G86073" s="1"/>
    </row>
    <row r="86285" spans="1:7" x14ac:dyDescent="0.3">
      <c r="A86285" s="1"/>
      <c r="B86285" s="1"/>
      <c r="C86285" s="1"/>
      <c r="D86285" s="1"/>
      <c r="F86285" s="1"/>
      <c r="G86285" s="1"/>
    </row>
    <row r="86497" spans="1:7" x14ac:dyDescent="0.3">
      <c r="A86497" s="1"/>
      <c r="B86497" s="1"/>
      <c r="C86497" s="1"/>
      <c r="D86497" s="1"/>
      <c r="F86497" s="1"/>
      <c r="G86497" s="1"/>
    </row>
    <row r="86709" spans="1:7" x14ac:dyDescent="0.3">
      <c r="A86709" s="1"/>
      <c r="B86709" s="1"/>
      <c r="C86709" s="1"/>
      <c r="D86709" s="1"/>
      <c r="F86709" s="1"/>
      <c r="G86709" s="1"/>
    </row>
    <row r="86921" spans="1:7" x14ac:dyDescent="0.3">
      <c r="A86921" s="1"/>
      <c r="B86921" s="1"/>
      <c r="C86921" s="1"/>
      <c r="D86921" s="1"/>
      <c r="F86921" s="1"/>
      <c r="G86921" s="1"/>
    </row>
    <row r="87133" spans="1:7" x14ac:dyDescent="0.3">
      <c r="A87133" s="1"/>
      <c r="B87133" s="1"/>
      <c r="C87133" s="1"/>
      <c r="D87133" s="1"/>
      <c r="F87133" s="1"/>
      <c r="G87133" s="1"/>
    </row>
    <row r="87345" spans="1:7" x14ac:dyDescent="0.3">
      <c r="A87345" s="1"/>
      <c r="B87345" s="1"/>
      <c r="C87345" s="1"/>
      <c r="D87345" s="1"/>
      <c r="F87345" s="1"/>
      <c r="G87345" s="1"/>
    </row>
    <row r="87557" spans="1:7" x14ac:dyDescent="0.3">
      <c r="A87557" s="1"/>
      <c r="B87557" s="1"/>
      <c r="C87557" s="1"/>
      <c r="D87557" s="1"/>
      <c r="F87557" s="1"/>
      <c r="G87557" s="1"/>
    </row>
    <row r="87769" spans="1:7" x14ac:dyDescent="0.3">
      <c r="A87769" s="1"/>
      <c r="B87769" s="1"/>
      <c r="C87769" s="1"/>
      <c r="D87769" s="1"/>
      <c r="F87769" s="1"/>
      <c r="G87769" s="1"/>
    </row>
    <row r="87981" spans="1:7" x14ac:dyDescent="0.3">
      <c r="A87981" s="1"/>
      <c r="B87981" s="1"/>
      <c r="C87981" s="1"/>
      <c r="D87981" s="1"/>
      <c r="F87981" s="1"/>
      <c r="G87981" s="1"/>
    </row>
    <row r="88193" spans="1:7" x14ac:dyDescent="0.3">
      <c r="A88193" s="1"/>
      <c r="B88193" s="1"/>
      <c r="C88193" s="1"/>
      <c r="D88193" s="1"/>
      <c r="F88193" s="1"/>
      <c r="G88193" s="1"/>
    </row>
    <row r="88405" spans="1:7" x14ac:dyDescent="0.3">
      <c r="A88405" s="1"/>
      <c r="B88405" s="1"/>
      <c r="C88405" s="1"/>
      <c r="D88405" s="1"/>
      <c r="F88405" s="1"/>
      <c r="G88405" s="1"/>
    </row>
    <row r="88617" spans="1:7" x14ac:dyDescent="0.3">
      <c r="A88617" s="1"/>
      <c r="B88617" s="1"/>
      <c r="C88617" s="1"/>
      <c r="D88617" s="1"/>
      <c r="F88617" s="1"/>
      <c r="G88617" s="1"/>
    </row>
    <row r="88829" spans="1:7" x14ac:dyDescent="0.3">
      <c r="A88829" s="1"/>
      <c r="B88829" s="1"/>
      <c r="C88829" s="1"/>
      <c r="D88829" s="1"/>
      <c r="F88829" s="1"/>
      <c r="G88829" s="1"/>
    </row>
    <row r="89041" spans="1:7" x14ac:dyDescent="0.3">
      <c r="A89041" s="1"/>
      <c r="B89041" s="1"/>
      <c r="C89041" s="1"/>
      <c r="D89041" s="1"/>
      <c r="F89041" s="1"/>
      <c r="G89041" s="1"/>
    </row>
    <row r="89253" spans="1:7" x14ac:dyDescent="0.3">
      <c r="A89253" s="1"/>
      <c r="B89253" s="1"/>
      <c r="C89253" s="1"/>
      <c r="D89253" s="1"/>
      <c r="F89253" s="1"/>
      <c r="G89253" s="1"/>
    </row>
    <row r="89465" spans="1:7" x14ac:dyDescent="0.3">
      <c r="A89465" s="1"/>
      <c r="B89465" s="1"/>
      <c r="C89465" s="1"/>
      <c r="D89465" s="1"/>
      <c r="F89465" s="1"/>
      <c r="G89465" s="1"/>
    </row>
    <row r="89677" spans="1:7" x14ac:dyDescent="0.3">
      <c r="A89677" s="1"/>
      <c r="B89677" s="1"/>
      <c r="C89677" s="1"/>
      <c r="D89677" s="1"/>
      <c r="F89677" s="1"/>
      <c r="G89677" s="1"/>
    </row>
    <row r="89889" spans="1:7" x14ac:dyDescent="0.3">
      <c r="A89889" s="1"/>
      <c r="B89889" s="1"/>
      <c r="C89889" s="1"/>
      <c r="D89889" s="1"/>
      <c r="F89889" s="1"/>
      <c r="G89889" s="1"/>
    </row>
    <row r="90101" spans="1:7" x14ac:dyDescent="0.3">
      <c r="A90101" s="1"/>
      <c r="B90101" s="1"/>
      <c r="C90101" s="1"/>
      <c r="D90101" s="1"/>
      <c r="F90101" s="1"/>
      <c r="G90101" s="1"/>
    </row>
    <row r="90313" spans="1:7" x14ac:dyDescent="0.3">
      <c r="A90313" s="1"/>
      <c r="B90313" s="1"/>
      <c r="C90313" s="1"/>
      <c r="D90313" s="1"/>
      <c r="F90313" s="1"/>
      <c r="G90313" s="1"/>
    </row>
    <row r="90525" spans="1:7" x14ac:dyDescent="0.3">
      <c r="A90525" s="1"/>
      <c r="B90525" s="1"/>
      <c r="C90525" s="1"/>
      <c r="D90525" s="1"/>
      <c r="F90525" s="1"/>
      <c r="G90525" s="1"/>
    </row>
    <row r="90737" spans="1:7" x14ac:dyDescent="0.3">
      <c r="A90737" s="1"/>
      <c r="B90737" s="1"/>
      <c r="C90737" s="1"/>
      <c r="D90737" s="1"/>
      <c r="F90737" s="1"/>
      <c r="G90737" s="1"/>
    </row>
    <row r="90949" spans="1:7" x14ac:dyDescent="0.3">
      <c r="A90949" s="1"/>
      <c r="B90949" s="1"/>
      <c r="C90949" s="1"/>
      <c r="D90949" s="1"/>
      <c r="F90949" s="1"/>
      <c r="G90949" s="1"/>
    </row>
    <row r="91161" spans="1:7" x14ac:dyDescent="0.3">
      <c r="A91161" s="1"/>
      <c r="B91161" s="1"/>
      <c r="C91161" s="1"/>
      <c r="D91161" s="1"/>
      <c r="F91161" s="1"/>
      <c r="G91161" s="1"/>
    </row>
    <row r="91373" spans="1:7" x14ac:dyDescent="0.3">
      <c r="A91373" s="1"/>
      <c r="B91373" s="1"/>
      <c r="C91373" s="1"/>
      <c r="D91373" s="1"/>
      <c r="F91373" s="1"/>
      <c r="G91373" s="1"/>
    </row>
    <row r="91585" spans="1:7" x14ac:dyDescent="0.3">
      <c r="A91585" s="1"/>
      <c r="B91585" s="1"/>
      <c r="C91585" s="1"/>
      <c r="D91585" s="1"/>
      <c r="F91585" s="1"/>
      <c r="G91585" s="1"/>
    </row>
    <row r="91797" spans="1:7" x14ac:dyDescent="0.3">
      <c r="A91797" s="1"/>
      <c r="B91797" s="1"/>
      <c r="C91797" s="1"/>
      <c r="D91797" s="1"/>
      <c r="F91797" s="1"/>
      <c r="G91797" s="1"/>
    </row>
    <row r="92009" spans="1:7" x14ac:dyDescent="0.3">
      <c r="A92009" s="1"/>
      <c r="B92009" s="1"/>
      <c r="C92009" s="1"/>
      <c r="D92009" s="1"/>
      <c r="F92009" s="1"/>
      <c r="G92009" s="1"/>
    </row>
    <row r="92221" spans="1:7" x14ac:dyDescent="0.3">
      <c r="A92221" s="1"/>
      <c r="B92221" s="1"/>
      <c r="C92221" s="1"/>
      <c r="D92221" s="1"/>
      <c r="F92221" s="1"/>
      <c r="G92221" s="1"/>
    </row>
    <row r="92433" spans="1:7" x14ac:dyDescent="0.3">
      <c r="A92433" s="1"/>
      <c r="B92433" s="1"/>
      <c r="C92433" s="1"/>
      <c r="D92433" s="1"/>
      <c r="F92433" s="1"/>
      <c r="G92433" s="1"/>
    </row>
    <row r="92645" spans="1:7" x14ac:dyDescent="0.3">
      <c r="A92645" s="1"/>
      <c r="B92645" s="1"/>
      <c r="C92645" s="1"/>
      <c r="D92645" s="1"/>
      <c r="F92645" s="1"/>
      <c r="G92645" s="1"/>
    </row>
    <row r="92857" spans="1:7" x14ac:dyDescent="0.3">
      <c r="A92857" s="1"/>
      <c r="B92857" s="1"/>
      <c r="C92857" s="1"/>
      <c r="D92857" s="1"/>
      <c r="F92857" s="1"/>
      <c r="G92857" s="1"/>
    </row>
    <row r="93069" spans="1:7" x14ac:dyDescent="0.3">
      <c r="A93069" s="1"/>
      <c r="B93069" s="1"/>
      <c r="C93069" s="1"/>
      <c r="D93069" s="1"/>
      <c r="F93069" s="1"/>
      <c r="G93069" s="1"/>
    </row>
    <row r="93281" spans="1:7" x14ac:dyDescent="0.3">
      <c r="A93281" s="1"/>
      <c r="B93281" s="1"/>
      <c r="C93281" s="1"/>
      <c r="D93281" s="1"/>
      <c r="F93281" s="1"/>
      <c r="G93281" s="1"/>
    </row>
    <row r="93493" spans="1:7" x14ac:dyDescent="0.3">
      <c r="A93493" s="1"/>
      <c r="B93493" s="1"/>
      <c r="C93493" s="1"/>
      <c r="D93493" s="1"/>
      <c r="F93493" s="1"/>
      <c r="G93493" s="1"/>
    </row>
    <row r="93705" spans="1:7" x14ac:dyDescent="0.3">
      <c r="A93705" s="1"/>
      <c r="B93705" s="1"/>
      <c r="C93705" s="1"/>
      <c r="D93705" s="1"/>
      <c r="F93705" s="1"/>
      <c r="G93705" s="1"/>
    </row>
    <row r="93917" spans="1:7" x14ac:dyDescent="0.3">
      <c r="A93917" s="1"/>
      <c r="B93917" s="1"/>
      <c r="C93917" s="1"/>
      <c r="D93917" s="1"/>
      <c r="F93917" s="1"/>
      <c r="G93917" s="1"/>
    </row>
    <row r="94129" spans="1:7" x14ac:dyDescent="0.3">
      <c r="A94129" s="1"/>
      <c r="B94129" s="1"/>
      <c r="C94129" s="1"/>
      <c r="D94129" s="1"/>
      <c r="F94129" s="1"/>
      <c r="G94129" s="1"/>
    </row>
    <row r="94341" spans="1:7" x14ac:dyDescent="0.3">
      <c r="A94341" s="1"/>
      <c r="B94341" s="1"/>
      <c r="C94341" s="1"/>
      <c r="D94341" s="1"/>
      <c r="F94341" s="1"/>
      <c r="G94341" s="1"/>
    </row>
    <row r="94553" spans="1:7" x14ac:dyDescent="0.3">
      <c r="A94553" s="1"/>
      <c r="B94553" s="1"/>
      <c r="C94553" s="1"/>
      <c r="D94553" s="1"/>
      <c r="F94553" s="1"/>
      <c r="G94553" s="1"/>
    </row>
    <row r="94765" spans="1:7" x14ac:dyDescent="0.3">
      <c r="A94765" s="1"/>
      <c r="B94765" s="1"/>
      <c r="C94765" s="1"/>
      <c r="D94765" s="1"/>
      <c r="F94765" s="1"/>
      <c r="G94765" s="1"/>
    </row>
    <row r="94977" spans="1:7" x14ac:dyDescent="0.3">
      <c r="A94977" s="1"/>
      <c r="B94977" s="1"/>
      <c r="C94977" s="1"/>
      <c r="D94977" s="1"/>
      <c r="F94977" s="1"/>
      <c r="G94977" s="1"/>
    </row>
    <row r="95189" spans="1:7" x14ac:dyDescent="0.3">
      <c r="A95189" s="1"/>
      <c r="B95189" s="1"/>
      <c r="C95189" s="1"/>
      <c r="D95189" s="1"/>
      <c r="F95189" s="1"/>
      <c r="G95189" s="1"/>
    </row>
    <row r="95401" spans="1:7" x14ac:dyDescent="0.3">
      <c r="A95401" s="1"/>
      <c r="B95401" s="1"/>
      <c r="C95401" s="1"/>
      <c r="D95401" s="1"/>
      <c r="F95401" s="1"/>
      <c r="G95401" s="1"/>
    </row>
    <row r="95613" spans="1:7" x14ac:dyDescent="0.3">
      <c r="A95613" s="1"/>
      <c r="B95613" s="1"/>
      <c r="C95613" s="1"/>
      <c r="D95613" s="1"/>
      <c r="F95613" s="1"/>
      <c r="G95613" s="1"/>
    </row>
    <row r="95825" spans="1:7" x14ac:dyDescent="0.3">
      <c r="A95825" s="1"/>
      <c r="B95825" s="1"/>
      <c r="C95825" s="1"/>
      <c r="D95825" s="1"/>
      <c r="F95825" s="1"/>
      <c r="G95825" s="1"/>
    </row>
    <row r="96037" spans="1:7" x14ac:dyDescent="0.3">
      <c r="A96037" s="1"/>
      <c r="B96037" s="1"/>
      <c r="C96037" s="1"/>
      <c r="D96037" s="1"/>
      <c r="F96037" s="1"/>
      <c r="G96037" s="1"/>
    </row>
    <row r="96249" spans="1:7" x14ac:dyDescent="0.3">
      <c r="A96249" s="1"/>
      <c r="B96249" s="1"/>
      <c r="C96249" s="1"/>
      <c r="D96249" s="1"/>
      <c r="F96249" s="1"/>
      <c r="G96249" s="1"/>
    </row>
    <row r="96461" spans="1:7" x14ac:dyDescent="0.3">
      <c r="A96461" s="1"/>
      <c r="B96461" s="1"/>
      <c r="C96461" s="1"/>
      <c r="D96461" s="1"/>
      <c r="F96461" s="1"/>
      <c r="G96461" s="1"/>
    </row>
    <row r="96673" spans="1:7" x14ac:dyDescent="0.3">
      <c r="A96673" s="1"/>
      <c r="B96673" s="1"/>
      <c r="C96673" s="1"/>
      <c r="D96673" s="1"/>
      <c r="F96673" s="1"/>
      <c r="G96673" s="1"/>
    </row>
    <row r="96885" spans="1:7" x14ac:dyDescent="0.3">
      <c r="A96885" s="1"/>
      <c r="B96885" s="1"/>
      <c r="C96885" s="1"/>
      <c r="D96885" s="1"/>
      <c r="F96885" s="1"/>
      <c r="G96885" s="1"/>
    </row>
    <row r="97097" spans="1:7" x14ac:dyDescent="0.3">
      <c r="A97097" s="1"/>
      <c r="B97097" s="1"/>
      <c r="C97097" s="1"/>
      <c r="D97097" s="1"/>
      <c r="F97097" s="1"/>
      <c r="G97097" s="1"/>
    </row>
    <row r="97309" spans="1:7" x14ac:dyDescent="0.3">
      <c r="A97309" s="1"/>
      <c r="B97309" s="1"/>
      <c r="C97309" s="1"/>
      <c r="D97309" s="1"/>
      <c r="F97309" s="1"/>
      <c r="G97309" s="1"/>
    </row>
    <row r="97521" spans="1:7" x14ac:dyDescent="0.3">
      <c r="A97521" s="1"/>
      <c r="B97521" s="1"/>
      <c r="C97521" s="1"/>
      <c r="D97521" s="1"/>
      <c r="F97521" s="1"/>
      <c r="G97521" s="1"/>
    </row>
    <row r="97733" spans="1:7" x14ac:dyDescent="0.3">
      <c r="A97733" s="1"/>
      <c r="B97733" s="1"/>
      <c r="C97733" s="1"/>
      <c r="D97733" s="1"/>
      <c r="F97733" s="1"/>
      <c r="G97733" s="1"/>
    </row>
    <row r="97945" spans="1:7" x14ac:dyDescent="0.3">
      <c r="A97945" s="1"/>
      <c r="B97945" s="1"/>
      <c r="C97945" s="1"/>
      <c r="D97945" s="1"/>
      <c r="F97945" s="1"/>
      <c r="G97945" s="1"/>
    </row>
    <row r="98157" spans="1:7" x14ac:dyDescent="0.3">
      <c r="A98157" s="1"/>
      <c r="B98157" s="1"/>
      <c r="C98157" s="1"/>
      <c r="D98157" s="1"/>
      <c r="F98157" s="1"/>
      <c r="G98157" s="1"/>
    </row>
    <row r="98369" spans="1:7" x14ac:dyDescent="0.3">
      <c r="A98369" s="1"/>
      <c r="B98369" s="1"/>
      <c r="C98369" s="1"/>
      <c r="D98369" s="1"/>
      <c r="F98369" s="1"/>
      <c r="G98369" s="1"/>
    </row>
    <row r="98581" spans="1:7" x14ac:dyDescent="0.3">
      <c r="A98581" s="1"/>
      <c r="B98581" s="1"/>
      <c r="C98581" s="1"/>
      <c r="D98581" s="1"/>
      <c r="F98581" s="1"/>
      <c r="G98581" s="1"/>
    </row>
    <row r="98793" spans="1:7" x14ac:dyDescent="0.3">
      <c r="A98793" s="1"/>
      <c r="B98793" s="1"/>
      <c r="C98793" s="1"/>
      <c r="D98793" s="1"/>
      <c r="F98793" s="1"/>
      <c r="G98793" s="1"/>
    </row>
    <row r="99005" spans="1:7" x14ac:dyDescent="0.3">
      <c r="A99005" s="1"/>
      <c r="B99005" s="1"/>
      <c r="C99005" s="1"/>
      <c r="D99005" s="1"/>
      <c r="F99005" s="1"/>
      <c r="G99005" s="1"/>
    </row>
    <row r="99217" spans="1:7" x14ac:dyDescent="0.3">
      <c r="A99217" s="1"/>
      <c r="B99217" s="1"/>
      <c r="C99217" s="1"/>
      <c r="D99217" s="1"/>
      <c r="F99217" s="1"/>
      <c r="G99217" s="1"/>
    </row>
    <row r="99429" spans="1:7" x14ac:dyDescent="0.3">
      <c r="A99429" s="1"/>
      <c r="B99429" s="1"/>
      <c r="C99429" s="1"/>
      <c r="D99429" s="1"/>
      <c r="F99429" s="1"/>
      <c r="G99429" s="1"/>
    </row>
    <row r="99641" spans="1:7" x14ac:dyDescent="0.3">
      <c r="A99641" s="1"/>
      <c r="B99641" s="1"/>
      <c r="C99641" s="1"/>
      <c r="D99641" s="1"/>
      <c r="F99641" s="1"/>
      <c r="G99641" s="1"/>
    </row>
    <row r="99853" spans="1:7" x14ac:dyDescent="0.3">
      <c r="A99853" s="1"/>
      <c r="B99853" s="1"/>
      <c r="C99853" s="1"/>
      <c r="D99853" s="1"/>
      <c r="F99853" s="1"/>
      <c r="G99853" s="1"/>
    </row>
    <row r="100065" spans="1:7" x14ac:dyDescent="0.3">
      <c r="A100065" s="1"/>
      <c r="B100065" s="1"/>
      <c r="C100065" s="1"/>
      <c r="D100065" s="1"/>
      <c r="F100065" s="1"/>
      <c r="G100065" s="1"/>
    </row>
    <row r="100277" spans="1:7" x14ac:dyDescent="0.3">
      <c r="A100277" s="1"/>
      <c r="B100277" s="1"/>
      <c r="C100277" s="1"/>
      <c r="D100277" s="1"/>
      <c r="F100277" s="1"/>
      <c r="G100277" s="1"/>
    </row>
    <row r="100489" spans="1:7" x14ac:dyDescent="0.3">
      <c r="A100489" s="1"/>
      <c r="B100489" s="1"/>
      <c r="C100489" s="1"/>
      <c r="D100489" s="1"/>
      <c r="F100489" s="1"/>
      <c r="G100489" s="1"/>
    </row>
    <row r="100701" spans="1:7" x14ac:dyDescent="0.3">
      <c r="A100701" s="1"/>
      <c r="B100701" s="1"/>
      <c r="C100701" s="1"/>
      <c r="D100701" s="1"/>
      <c r="F100701" s="1"/>
      <c r="G100701" s="1"/>
    </row>
    <row r="100913" spans="1:7" x14ac:dyDescent="0.3">
      <c r="A100913" s="1"/>
      <c r="B100913" s="1"/>
      <c r="C100913" s="1"/>
      <c r="D100913" s="1"/>
      <c r="F100913" s="1"/>
      <c r="G100913" s="1"/>
    </row>
    <row r="101125" spans="1:7" x14ac:dyDescent="0.3">
      <c r="A101125" s="1"/>
      <c r="B101125" s="1"/>
      <c r="C101125" s="1"/>
      <c r="D101125" s="1"/>
      <c r="F101125" s="1"/>
      <c r="G101125" s="1"/>
    </row>
    <row r="101337" spans="1:7" x14ac:dyDescent="0.3">
      <c r="A101337" s="1"/>
      <c r="B101337" s="1"/>
      <c r="C101337" s="1"/>
      <c r="D101337" s="1"/>
      <c r="F101337" s="1"/>
      <c r="G101337" s="1"/>
    </row>
    <row r="101549" spans="1:7" x14ac:dyDescent="0.3">
      <c r="A101549" s="1"/>
      <c r="B101549" s="1"/>
      <c r="C101549" s="1"/>
      <c r="D101549" s="1"/>
      <c r="F101549" s="1"/>
      <c r="G101549" s="1"/>
    </row>
    <row r="101761" spans="1:7" x14ac:dyDescent="0.3">
      <c r="A101761" s="1"/>
      <c r="B101761" s="1"/>
      <c r="C101761" s="1"/>
      <c r="D101761" s="1"/>
      <c r="F101761" s="1"/>
      <c r="G101761" s="1"/>
    </row>
    <row r="101973" spans="1:7" x14ac:dyDescent="0.3">
      <c r="A101973" s="1"/>
      <c r="B101973" s="1"/>
      <c r="C101973" s="1"/>
      <c r="D101973" s="1"/>
      <c r="F101973" s="1"/>
      <c r="G101973" s="1"/>
    </row>
    <row r="102185" spans="1:7" x14ac:dyDescent="0.3">
      <c r="A102185" s="1"/>
      <c r="B102185" s="1"/>
      <c r="C102185" s="1"/>
      <c r="D102185" s="1"/>
      <c r="F102185" s="1"/>
      <c r="G102185" s="1"/>
    </row>
    <row r="102397" spans="1:7" x14ac:dyDescent="0.3">
      <c r="A102397" s="1"/>
      <c r="B102397" s="1"/>
      <c r="C102397" s="1"/>
      <c r="D102397" s="1"/>
      <c r="F102397" s="1"/>
      <c r="G102397" s="1"/>
    </row>
    <row r="102609" spans="1:7" x14ac:dyDescent="0.3">
      <c r="A102609" s="1"/>
      <c r="B102609" s="1"/>
      <c r="C102609" s="1"/>
      <c r="D102609" s="1"/>
      <c r="F102609" s="1"/>
      <c r="G102609" s="1"/>
    </row>
    <row r="102821" spans="1:7" x14ac:dyDescent="0.3">
      <c r="A102821" s="1"/>
      <c r="B102821" s="1"/>
      <c r="C102821" s="1"/>
      <c r="D102821" s="1"/>
      <c r="F102821" s="1"/>
      <c r="G102821" s="1"/>
    </row>
    <row r="103033" spans="1:7" x14ac:dyDescent="0.3">
      <c r="A103033" s="1"/>
      <c r="B103033" s="1"/>
      <c r="C103033" s="1"/>
      <c r="D103033" s="1"/>
      <c r="F103033" s="1"/>
      <c r="G103033" s="1"/>
    </row>
    <row r="103245" spans="1:7" x14ac:dyDescent="0.3">
      <c r="A103245" s="1"/>
      <c r="B103245" s="1"/>
      <c r="C103245" s="1"/>
      <c r="D103245" s="1"/>
      <c r="F103245" s="1"/>
      <c r="G103245" s="1"/>
    </row>
    <row r="103457" spans="1:7" x14ac:dyDescent="0.3">
      <c r="A103457" s="1"/>
      <c r="B103457" s="1"/>
      <c r="C103457" s="1"/>
      <c r="D103457" s="1"/>
      <c r="F103457" s="1"/>
      <c r="G103457" s="1"/>
    </row>
    <row r="103669" spans="1:7" x14ac:dyDescent="0.3">
      <c r="A103669" s="1"/>
      <c r="B103669" s="1"/>
      <c r="C103669" s="1"/>
      <c r="D103669" s="1"/>
      <c r="F103669" s="1"/>
      <c r="G103669" s="1"/>
    </row>
    <row r="103881" spans="1:7" x14ac:dyDescent="0.3">
      <c r="A103881" s="1"/>
      <c r="B103881" s="1"/>
      <c r="C103881" s="1"/>
      <c r="D103881" s="1"/>
      <c r="F103881" s="1"/>
      <c r="G103881" s="1"/>
    </row>
    <row r="104093" spans="1:7" x14ac:dyDescent="0.3">
      <c r="A104093" s="1"/>
      <c r="B104093" s="1"/>
      <c r="C104093" s="1"/>
      <c r="D104093" s="1"/>
      <c r="F104093" s="1"/>
      <c r="G104093" s="1"/>
    </row>
    <row r="104305" spans="1:7" x14ac:dyDescent="0.3">
      <c r="A104305" s="1"/>
      <c r="B104305" s="1"/>
      <c r="C104305" s="1"/>
      <c r="D104305" s="1"/>
      <c r="F104305" s="1"/>
      <c r="G104305" s="1"/>
    </row>
    <row r="104517" spans="1:7" x14ac:dyDescent="0.3">
      <c r="A104517" s="1"/>
      <c r="B104517" s="1"/>
      <c r="C104517" s="1"/>
      <c r="D104517" s="1"/>
      <c r="F104517" s="1"/>
      <c r="G104517" s="1"/>
    </row>
    <row r="104729" spans="1:7" x14ac:dyDescent="0.3">
      <c r="A104729" s="1"/>
      <c r="B104729" s="1"/>
      <c r="C104729" s="1"/>
      <c r="D104729" s="1"/>
      <c r="F104729" s="1"/>
      <c r="G104729" s="1"/>
    </row>
    <row r="104941" spans="1:7" x14ac:dyDescent="0.3">
      <c r="A104941" s="1"/>
      <c r="B104941" s="1"/>
      <c r="C104941" s="1"/>
      <c r="D104941" s="1"/>
      <c r="F104941" s="1"/>
      <c r="G104941" s="1"/>
    </row>
    <row r="105153" spans="1:7" x14ac:dyDescent="0.3">
      <c r="A105153" s="1"/>
      <c r="B105153" s="1"/>
      <c r="C105153" s="1"/>
      <c r="D105153" s="1"/>
      <c r="F105153" s="1"/>
      <c r="G105153" s="1"/>
    </row>
    <row r="105365" spans="1:7" x14ac:dyDescent="0.3">
      <c r="A105365" s="1"/>
      <c r="B105365" s="1"/>
      <c r="C105365" s="1"/>
      <c r="D105365" s="1"/>
      <c r="F105365" s="1"/>
      <c r="G105365" s="1"/>
    </row>
    <row r="105577" spans="1:7" x14ac:dyDescent="0.3">
      <c r="A105577" s="1"/>
      <c r="B105577" s="1"/>
      <c r="C105577" s="1"/>
      <c r="D105577" s="1"/>
      <c r="F105577" s="1"/>
      <c r="G105577" s="1"/>
    </row>
    <row r="105789" spans="1:7" x14ac:dyDescent="0.3">
      <c r="A105789" s="1"/>
      <c r="B105789" s="1"/>
      <c r="C105789" s="1"/>
      <c r="D105789" s="1"/>
      <c r="F105789" s="1"/>
      <c r="G105789" s="1"/>
    </row>
    <row r="106001" spans="1:7" x14ac:dyDescent="0.3">
      <c r="A106001" s="1"/>
      <c r="B106001" s="1"/>
      <c r="C106001" s="1"/>
      <c r="D106001" s="1"/>
      <c r="F106001" s="1"/>
      <c r="G106001" s="1"/>
    </row>
    <row r="106213" spans="1:7" x14ac:dyDescent="0.3">
      <c r="A106213" s="1"/>
      <c r="B106213" s="1"/>
      <c r="C106213" s="1"/>
      <c r="D106213" s="1"/>
      <c r="F106213" s="1"/>
      <c r="G106213" s="1"/>
    </row>
    <row r="106425" spans="1:7" x14ac:dyDescent="0.3">
      <c r="A106425" s="1"/>
      <c r="B106425" s="1"/>
      <c r="C106425" s="1"/>
      <c r="D106425" s="1"/>
      <c r="F106425" s="1"/>
      <c r="G106425" s="1"/>
    </row>
    <row r="106637" spans="1:7" x14ac:dyDescent="0.3">
      <c r="A106637" s="1"/>
      <c r="B106637" s="1"/>
      <c r="C106637" s="1"/>
      <c r="D106637" s="1"/>
      <c r="F106637" s="1"/>
      <c r="G106637" s="1"/>
    </row>
    <row r="106849" spans="1:7" x14ac:dyDescent="0.3">
      <c r="A106849" s="1"/>
      <c r="B106849" s="1"/>
      <c r="C106849" s="1"/>
      <c r="D106849" s="1"/>
      <c r="F106849" s="1"/>
      <c r="G106849" s="1"/>
    </row>
    <row r="107061" spans="1:7" x14ac:dyDescent="0.3">
      <c r="A107061" s="1"/>
      <c r="B107061" s="1"/>
      <c r="C107061" s="1"/>
      <c r="D107061" s="1"/>
      <c r="F107061" s="1"/>
      <c r="G107061" s="1"/>
    </row>
    <row r="107273" spans="1:7" x14ac:dyDescent="0.3">
      <c r="A107273" s="1"/>
      <c r="B107273" s="1"/>
      <c r="C107273" s="1"/>
      <c r="D107273" s="1"/>
      <c r="F107273" s="1"/>
      <c r="G107273" s="1"/>
    </row>
    <row r="107485" spans="1:7" x14ac:dyDescent="0.3">
      <c r="A107485" s="1"/>
      <c r="B107485" s="1"/>
      <c r="C107485" s="1"/>
      <c r="D107485" s="1"/>
      <c r="F107485" s="1"/>
      <c r="G107485" s="1"/>
    </row>
    <row r="107697" spans="1:7" x14ac:dyDescent="0.3">
      <c r="A107697" s="1"/>
      <c r="B107697" s="1"/>
      <c r="C107697" s="1"/>
      <c r="D107697" s="1"/>
      <c r="F107697" s="1"/>
      <c r="G107697" s="1"/>
    </row>
    <row r="107909" spans="1:7" x14ac:dyDescent="0.3">
      <c r="A107909" s="1"/>
      <c r="B107909" s="1"/>
      <c r="C107909" s="1"/>
      <c r="D107909" s="1"/>
      <c r="F107909" s="1"/>
      <c r="G107909" s="1"/>
    </row>
    <row r="108121" spans="1:7" x14ac:dyDescent="0.3">
      <c r="A108121" s="1"/>
      <c r="B108121" s="1"/>
      <c r="C108121" s="1"/>
      <c r="D108121" s="1"/>
      <c r="F108121" s="1"/>
      <c r="G108121" s="1"/>
    </row>
    <row r="108333" spans="1:7" x14ac:dyDescent="0.3">
      <c r="A108333" s="1"/>
      <c r="B108333" s="1"/>
      <c r="C108333" s="1"/>
      <c r="D108333" s="1"/>
      <c r="F108333" s="1"/>
      <c r="G108333" s="1"/>
    </row>
    <row r="108545" spans="1:7" x14ac:dyDescent="0.3">
      <c r="A108545" s="1"/>
      <c r="B108545" s="1"/>
      <c r="C108545" s="1"/>
      <c r="D108545" s="1"/>
      <c r="F108545" s="1"/>
      <c r="G108545" s="1"/>
    </row>
    <row r="108757" spans="1:7" x14ac:dyDescent="0.3">
      <c r="A108757" s="1"/>
      <c r="B108757" s="1"/>
      <c r="C108757" s="1"/>
      <c r="D108757" s="1"/>
      <c r="F108757" s="1"/>
      <c r="G108757" s="1"/>
    </row>
    <row r="108969" spans="1:7" x14ac:dyDescent="0.3">
      <c r="A108969" s="1"/>
      <c r="B108969" s="1"/>
      <c r="C108969" s="1"/>
      <c r="D108969" s="1"/>
      <c r="F108969" s="1"/>
      <c r="G108969" s="1"/>
    </row>
    <row r="109181" spans="1:7" x14ac:dyDescent="0.3">
      <c r="A109181" s="1"/>
      <c r="B109181" s="1"/>
      <c r="C109181" s="1"/>
      <c r="D109181" s="1"/>
      <c r="F109181" s="1"/>
      <c r="G109181" s="1"/>
    </row>
    <row r="109393" spans="1:7" x14ac:dyDescent="0.3">
      <c r="A109393" s="1"/>
      <c r="B109393" s="1"/>
      <c r="C109393" s="1"/>
      <c r="D109393" s="1"/>
      <c r="F109393" s="1"/>
      <c r="G109393" s="1"/>
    </row>
    <row r="109605" spans="1:7" x14ac:dyDescent="0.3">
      <c r="A109605" s="1"/>
      <c r="B109605" s="1"/>
      <c r="C109605" s="1"/>
      <c r="D109605" s="1"/>
      <c r="F109605" s="1"/>
      <c r="G109605" s="1"/>
    </row>
    <row r="109817" spans="1:7" x14ac:dyDescent="0.3">
      <c r="A109817" s="1"/>
      <c r="B109817" s="1"/>
      <c r="C109817" s="1"/>
      <c r="D109817" s="1"/>
      <c r="F109817" s="1"/>
      <c r="G109817" s="1"/>
    </row>
    <row r="110029" spans="1:7" x14ac:dyDescent="0.3">
      <c r="A110029" s="1"/>
      <c r="B110029" s="1"/>
      <c r="C110029" s="1"/>
      <c r="D110029" s="1"/>
      <c r="F110029" s="1"/>
      <c r="G110029" s="1"/>
    </row>
    <row r="110241" spans="1:7" x14ac:dyDescent="0.3">
      <c r="A110241" s="1"/>
      <c r="B110241" s="1"/>
      <c r="C110241" s="1"/>
      <c r="D110241" s="1"/>
      <c r="F110241" s="1"/>
      <c r="G110241" s="1"/>
    </row>
    <row r="110453" spans="1:7" x14ac:dyDescent="0.3">
      <c r="A110453" s="1"/>
      <c r="B110453" s="1"/>
      <c r="C110453" s="1"/>
      <c r="D110453" s="1"/>
      <c r="F110453" s="1"/>
      <c r="G110453" s="1"/>
    </row>
    <row r="110665" spans="1:7" x14ac:dyDescent="0.3">
      <c r="A110665" s="1"/>
      <c r="B110665" s="1"/>
      <c r="C110665" s="1"/>
      <c r="D110665" s="1"/>
      <c r="F110665" s="1"/>
      <c r="G110665" s="1"/>
    </row>
    <row r="110877" spans="1:7" x14ac:dyDescent="0.3">
      <c r="A110877" s="1"/>
      <c r="B110877" s="1"/>
      <c r="C110877" s="1"/>
      <c r="D110877" s="1"/>
      <c r="F110877" s="1"/>
      <c r="G110877" s="1"/>
    </row>
    <row r="111089" spans="1:7" x14ac:dyDescent="0.3">
      <c r="A111089" s="1"/>
      <c r="B111089" s="1"/>
      <c r="C111089" s="1"/>
      <c r="D111089" s="1"/>
      <c r="F111089" s="1"/>
      <c r="G111089" s="1"/>
    </row>
    <row r="111301" spans="1:7" x14ac:dyDescent="0.3">
      <c r="A111301" s="1"/>
      <c r="B111301" s="1"/>
      <c r="C111301" s="1"/>
      <c r="D111301" s="1"/>
      <c r="F111301" s="1"/>
      <c r="G111301" s="1"/>
    </row>
    <row r="111513" spans="1:7" x14ac:dyDescent="0.3">
      <c r="A111513" s="1"/>
      <c r="B111513" s="1"/>
      <c r="C111513" s="1"/>
      <c r="D111513" s="1"/>
      <c r="F111513" s="1"/>
      <c r="G111513" s="1"/>
    </row>
    <row r="111725" spans="1:7" x14ac:dyDescent="0.3">
      <c r="A111725" s="1"/>
      <c r="B111725" s="1"/>
      <c r="C111725" s="1"/>
      <c r="D111725" s="1"/>
      <c r="F111725" s="1"/>
      <c r="G111725" s="1"/>
    </row>
    <row r="111937" spans="1:7" x14ac:dyDescent="0.3">
      <c r="A111937" s="1"/>
      <c r="B111937" s="1"/>
      <c r="C111937" s="1"/>
      <c r="D111937" s="1"/>
      <c r="F111937" s="1"/>
      <c r="G111937" s="1"/>
    </row>
    <row r="112149" spans="1:7" x14ac:dyDescent="0.3">
      <c r="A112149" s="1"/>
      <c r="B112149" s="1"/>
      <c r="C112149" s="1"/>
      <c r="D112149" s="1"/>
      <c r="F112149" s="1"/>
      <c r="G112149" s="1"/>
    </row>
    <row r="112361" spans="1:7" x14ac:dyDescent="0.3">
      <c r="A112361" s="1"/>
      <c r="B112361" s="1"/>
      <c r="C112361" s="1"/>
      <c r="D112361" s="1"/>
      <c r="F112361" s="1"/>
      <c r="G112361" s="1"/>
    </row>
    <row r="112573" spans="1:7" x14ac:dyDescent="0.3">
      <c r="A112573" s="1"/>
      <c r="B112573" s="1"/>
      <c r="C112573" s="1"/>
      <c r="D112573" s="1"/>
      <c r="F112573" s="1"/>
      <c r="G112573" s="1"/>
    </row>
    <row r="112785" spans="1:7" x14ac:dyDescent="0.3">
      <c r="A112785" s="1"/>
      <c r="B112785" s="1"/>
      <c r="C112785" s="1"/>
      <c r="D112785" s="1"/>
      <c r="F112785" s="1"/>
      <c r="G112785" s="1"/>
    </row>
    <row r="112997" spans="1:7" x14ac:dyDescent="0.3">
      <c r="A112997" s="1"/>
      <c r="B112997" s="1"/>
      <c r="C112997" s="1"/>
      <c r="D112997" s="1"/>
      <c r="F112997" s="1"/>
      <c r="G112997" s="1"/>
    </row>
    <row r="113209" spans="1:7" x14ac:dyDescent="0.3">
      <c r="A113209" s="1"/>
      <c r="B113209" s="1"/>
      <c r="C113209" s="1"/>
      <c r="D113209" s="1"/>
      <c r="F113209" s="1"/>
      <c r="G113209" s="1"/>
    </row>
    <row r="113421" spans="1:7" x14ac:dyDescent="0.3">
      <c r="A113421" s="1"/>
      <c r="B113421" s="1"/>
      <c r="C113421" s="1"/>
      <c r="D113421" s="1"/>
      <c r="F113421" s="1"/>
      <c r="G113421" s="1"/>
    </row>
    <row r="113633" spans="1:7" x14ac:dyDescent="0.3">
      <c r="A113633" s="1"/>
      <c r="B113633" s="1"/>
      <c r="C113633" s="1"/>
      <c r="D113633" s="1"/>
      <c r="F113633" s="1"/>
      <c r="G113633" s="1"/>
    </row>
    <row r="113845" spans="1:7" x14ac:dyDescent="0.3">
      <c r="A113845" s="1"/>
      <c r="B113845" s="1"/>
      <c r="C113845" s="1"/>
      <c r="D113845" s="1"/>
      <c r="F113845" s="1"/>
      <c r="G113845" s="1"/>
    </row>
    <row r="114057" spans="1:7" x14ac:dyDescent="0.3">
      <c r="A114057" s="1"/>
      <c r="B114057" s="1"/>
      <c r="C114057" s="1"/>
      <c r="D114057" s="1"/>
      <c r="F114057" s="1"/>
      <c r="G114057" s="1"/>
    </row>
    <row r="114269" spans="1:7" x14ac:dyDescent="0.3">
      <c r="A114269" s="1"/>
      <c r="B114269" s="1"/>
      <c r="C114269" s="1"/>
      <c r="D114269" s="1"/>
      <c r="F114269" s="1"/>
      <c r="G114269" s="1"/>
    </row>
    <row r="114481" spans="1:7" x14ac:dyDescent="0.3">
      <c r="A114481" s="1"/>
      <c r="B114481" s="1"/>
      <c r="C114481" s="1"/>
      <c r="D114481" s="1"/>
      <c r="F114481" s="1"/>
      <c r="G114481" s="1"/>
    </row>
    <row r="114693" spans="1:7" x14ac:dyDescent="0.3">
      <c r="A114693" s="1"/>
      <c r="B114693" s="1"/>
      <c r="C114693" s="1"/>
      <c r="D114693" s="1"/>
      <c r="F114693" s="1"/>
      <c r="G114693" s="1"/>
    </row>
    <row r="114905" spans="1:7" x14ac:dyDescent="0.3">
      <c r="A114905" s="1"/>
      <c r="B114905" s="1"/>
      <c r="C114905" s="1"/>
      <c r="D114905" s="1"/>
      <c r="F114905" s="1"/>
      <c r="G114905" s="1"/>
    </row>
    <row r="115117" spans="1:7" x14ac:dyDescent="0.3">
      <c r="A115117" s="1"/>
      <c r="B115117" s="1"/>
      <c r="C115117" s="1"/>
      <c r="D115117" s="1"/>
      <c r="F115117" s="1"/>
      <c r="G115117" s="1"/>
    </row>
    <row r="115329" spans="1:7" x14ac:dyDescent="0.3">
      <c r="A115329" s="1"/>
      <c r="B115329" s="1"/>
      <c r="C115329" s="1"/>
      <c r="D115329" s="1"/>
      <c r="F115329" s="1"/>
      <c r="G115329" s="1"/>
    </row>
    <row r="115541" spans="1:7" x14ac:dyDescent="0.3">
      <c r="A115541" s="1"/>
      <c r="B115541" s="1"/>
      <c r="C115541" s="1"/>
      <c r="D115541" s="1"/>
      <c r="F115541" s="1"/>
      <c r="G115541" s="1"/>
    </row>
    <row r="115753" spans="1:7" x14ac:dyDescent="0.3">
      <c r="A115753" s="1"/>
      <c r="B115753" s="1"/>
      <c r="C115753" s="1"/>
      <c r="D115753" s="1"/>
      <c r="F115753" s="1"/>
      <c r="G115753" s="1"/>
    </row>
    <row r="115965" spans="1:7" x14ac:dyDescent="0.3">
      <c r="A115965" s="1"/>
      <c r="B115965" s="1"/>
      <c r="C115965" s="1"/>
      <c r="D115965" s="1"/>
      <c r="F115965" s="1"/>
      <c r="G115965" s="1"/>
    </row>
    <row r="116177" spans="1:7" x14ac:dyDescent="0.3">
      <c r="A116177" s="1"/>
      <c r="B116177" s="1"/>
      <c r="C116177" s="1"/>
      <c r="D116177" s="1"/>
      <c r="F116177" s="1"/>
      <c r="G116177" s="1"/>
    </row>
    <row r="116389" spans="1:7" x14ac:dyDescent="0.3">
      <c r="A116389" s="1"/>
      <c r="B116389" s="1"/>
      <c r="C116389" s="1"/>
      <c r="D116389" s="1"/>
      <c r="F116389" s="1"/>
      <c r="G116389" s="1"/>
    </row>
    <row r="116601" spans="1:7" x14ac:dyDescent="0.3">
      <c r="A116601" s="1"/>
      <c r="B116601" s="1"/>
      <c r="C116601" s="1"/>
      <c r="D116601" s="1"/>
      <c r="F116601" s="1"/>
      <c r="G116601" s="1"/>
    </row>
    <row r="116813" spans="1:7" x14ac:dyDescent="0.3">
      <c r="A116813" s="1"/>
      <c r="B116813" s="1"/>
      <c r="C116813" s="1"/>
      <c r="D116813" s="1"/>
      <c r="F116813" s="1"/>
      <c r="G116813" s="1"/>
    </row>
    <row r="117025" spans="1:7" x14ac:dyDescent="0.3">
      <c r="A117025" s="1"/>
      <c r="B117025" s="1"/>
      <c r="C117025" s="1"/>
      <c r="D117025" s="1"/>
      <c r="F117025" s="1"/>
      <c r="G117025" s="1"/>
    </row>
    <row r="117237" spans="1:7" x14ac:dyDescent="0.3">
      <c r="A117237" s="1"/>
      <c r="B117237" s="1"/>
      <c r="C117237" s="1"/>
      <c r="D117237" s="1"/>
      <c r="F117237" s="1"/>
      <c r="G117237" s="1"/>
    </row>
    <row r="117449" spans="1:7" x14ac:dyDescent="0.3">
      <c r="A117449" s="1"/>
      <c r="B117449" s="1"/>
      <c r="C117449" s="1"/>
      <c r="D117449" s="1"/>
      <c r="F117449" s="1"/>
      <c r="G117449" s="1"/>
    </row>
    <row r="117661" spans="1:7" x14ac:dyDescent="0.3">
      <c r="A117661" s="1"/>
      <c r="B117661" s="1"/>
      <c r="C117661" s="1"/>
      <c r="D117661" s="1"/>
      <c r="F117661" s="1"/>
      <c r="G117661" s="1"/>
    </row>
    <row r="117873" spans="1:7" x14ac:dyDescent="0.3">
      <c r="A117873" s="1"/>
      <c r="B117873" s="1"/>
      <c r="C117873" s="1"/>
      <c r="D117873" s="1"/>
      <c r="F117873" s="1"/>
      <c r="G117873" s="1"/>
    </row>
    <row r="118085" spans="1:7" x14ac:dyDescent="0.3">
      <c r="A118085" s="1"/>
      <c r="B118085" s="1"/>
      <c r="C118085" s="1"/>
      <c r="D118085" s="1"/>
      <c r="F118085" s="1"/>
      <c r="G118085" s="1"/>
    </row>
    <row r="118297" spans="1:7" x14ac:dyDescent="0.3">
      <c r="A118297" s="1"/>
      <c r="B118297" s="1"/>
      <c r="C118297" s="1"/>
      <c r="D118297" s="1"/>
      <c r="F118297" s="1"/>
      <c r="G118297" s="1"/>
    </row>
    <row r="118509" spans="1:7" x14ac:dyDescent="0.3">
      <c r="A118509" s="1"/>
      <c r="B118509" s="1"/>
      <c r="C118509" s="1"/>
      <c r="D118509" s="1"/>
      <c r="F118509" s="1"/>
      <c r="G118509" s="1"/>
    </row>
    <row r="118721" spans="1:7" x14ac:dyDescent="0.3">
      <c r="A118721" s="1"/>
      <c r="B118721" s="1"/>
      <c r="C118721" s="1"/>
      <c r="D118721" s="1"/>
      <c r="F118721" s="1"/>
      <c r="G118721" s="1"/>
    </row>
    <row r="118933" spans="1:7" x14ac:dyDescent="0.3">
      <c r="A118933" s="1"/>
      <c r="B118933" s="1"/>
      <c r="C118933" s="1"/>
      <c r="D118933" s="1"/>
      <c r="F118933" s="1"/>
      <c r="G118933" s="1"/>
    </row>
    <row r="119145" spans="1:7" x14ac:dyDescent="0.3">
      <c r="A119145" s="1"/>
      <c r="B119145" s="1"/>
      <c r="C119145" s="1"/>
      <c r="D119145" s="1"/>
      <c r="F119145" s="1"/>
      <c r="G119145" s="1"/>
    </row>
    <row r="119357" spans="1:7" x14ac:dyDescent="0.3">
      <c r="A119357" s="1"/>
      <c r="B119357" s="1"/>
      <c r="C119357" s="1"/>
      <c r="D119357" s="1"/>
      <c r="F119357" s="1"/>
      <c r="G119357" s="1"/>
    </row>
    <row r="119569" spans="1:7" x14ac:dyDescent="0.3">
      <c r="A119569" s="1"/>
      <c r="B119569" s="1"/>
      <c r="C119569" s="1"/>
      <c r="D119569" s="1"/>
      <c r="F119569" s="1"/>
      <c r="G119569" s="1"/>
    </row>
    <row r="119781" spans="1:7" x14ac:dyDescent="0.3">
      <c r="A119781" s="1"/>
      <c r="B119781" s="1"/>
      <c r="C119781" s="1"/>
      <c r="D119781" s="1"/>
      <c r="F119781" s="1"/>
      <c r="G119781" s="1"/>
    </row>
    <row r="119993" spans="1:7" x14ac:dyDescent="0.3">
      <c r="A119993" s="1"/>
      <c r="B119993" s="1"/>
      <c r="C119993" s="1"/>
      <c r="D119993" s="1"/>
      <c r="F119993" s="1"/>
      <c r="G119993" s="1"/>
    </row>
    <row r="120205" spans="1:7" x14ac:dyDescent="0.3">
      <c r="A120205" s="1"/>
      <c r="B120205" s="1"/>
      <c r="C120205" s="1"/>
      <c r="D120205" s="1"/>
      <c r="F120205" s="1"/>
      <c r="G120205" s="1"/>
    </row>
    <row r="120417" spans="1:7" x14ac:dyDescent="0.3">
      <c r="A120417" s="1"/>
      <c r="B120417" s="1"/>
      <c r="C120417" s="1"/>
      <c r="D120417" s="1"/>
      <c r="F120417" s="1"/>
      <c r="G120417" s="1"/>
    </row>
    <row r="120629" spans="1:7" x14ac:dyDescent="0.3">
      <c r="A120629" s="1"/>
      <c r="B120629" s="1"/>
      <c r="C120629" s="1"/>
      <c r="D120629" s="1"/>
      <c r="F120629" s="1"/>
      <c r="G120629" s="1"/>
    </row>
    <row r="120841" spans="1:7" x14ac:dyDescent="0.3">
      <c r="A120841" s="1"/>
      <c r="B120841" s="1"/>
      <c r="C120841" s="1"/>
      <c r="D120841" s="1"/>
      <c r="F120841" s="1"/>
      <c r="G120841" s="1"/>
    </row>
    <row r="121053" spans="1:7" x14ac:dyDescent="0.3">
      <c r="A121053" s="1"/>
      <c r="B121053" s="1"/>
      <c r="C121053" s="1"/>
      <c r="D121053" s="1"/>
      <c r="F121053" s="1"/>
      <c r="G121053" s="1"/>
    </row>
    <row r="121265" spans="1:7" x14ac:dyDescent="0.3">
      <c r="A121265" s="1"/>
      <c r="B121265" s="1"/>
      <c r="C121265" s="1"/>
      <c r="D121265" s="1"/>
      <c r="F121265" s="1"/>
      <c r="G121265" s="1"/>
    </row>
    <row r="121477" spans="1:7" x14ac:dyDescent="0.3">
      <c r="A121477" s="1"/>
      <c r="B121477" s="1"/>
      <c r="C121477" s="1"/>
      <c r="D121477" s="1"/>
      <c r="F121477" s="1"/>
      <c r="G121477" s="1"/>
    </row>
    <row r="121689" spans="1:7" x14ac:dyDescent="0.3">
      <c r="A121689" s="1"/>
      <c r="B121689" s="1"/>
      <c r="C121689" s="1"/>
      <c r="D121689" s="1"/>
      <c r="F121689" s="1"/>
      <c r="G121689" s="1"/>
    </row>
    <row r="121901" spans="1:7" x14ac:dyDescent="0.3">
      <c r="A121901" s="1"/>
      <c r="B121901" s="1"/>
      <c r="C121901" s="1"/>
      <c r="D121901" s="1"/>
      <c r="F121901" s="1"/>
      <c r="G121901" s="1"/>
    </row>
    <row r="122113" spans="1:7" x14ac:dyDescent="0.3">
      <c r="A122113" s="1"/>
      <c r="B122113" s="1"/>
      <c r="C122113" s="1"/>
      <c r="D122113" s="1"/>
      <c r="F122113" s="1"/>
      <c r="G122113" s="1"/>
    </row>
    <row r="122325" spans="1:7" x14ac:dyDescent="0.3">
      <c r="A122325" s="1"/>
      <c r="B122325" s="1"/>
      <c r="C122325" s="1"/>
      <c r="D122325" s="1"/>
      <c r="F122325" s="1"/>
      <c r="G122325" s="1"/>
    </row>
    <row r="122537" spans="1:7" x14ac:dyDescent="0.3">
      <c r="A122537" s="1"/>
      <c r="B122537" s="1"/>
      <c r="C122537" s="1"/>
      <c r="D122537" s="1"/>
      <c r="F122537" s="1"/>
      <c r="G122537" s="1"/>
    </row>
    <row r="122749" spans="1:7" x14ac:dyDescent="0.3">
      <c r="A122749" s="1"/>
      <c r="B122749" s="1"/>
      <c r="C122749" s="1"/>
      <c r="D122749" s="1"/>
      <c r="F122749" s="1"/>
      <c r="G122749" s="1"/>
    </row>
    <row r="122961" spans="1:7" x14ac:dyDescent="0.3">
      <c r="A122961" s="1"/>
      <c r="B122961" s="1"/>
      <c r="C122961" s="1"/>
      <c r="D122961" s="1"/>
      <c r="F122961" s="1"/>
      <c r="G122961" s="1"/>
    </row>
    <row r="123173" spans="1:7" x14ac:dyDescent="0.3">
      <c r="A123173" s="1"/>
      <c r="B123173" s="1"/>
      <c r="C123173" s="1"/>
      <c r="D123173" s="1"/>
      <c r="F123173" s="1"/>
      <c r="G123173" s="1"/>
    </row>
    <row r="123385" spans="1:7" x14ac:dyDescent="0.3">
      <c r="A123385" s="1"/>
      <c r="B123385" s="1"/>
      <c r="C123385" s="1"/>
      <c r="D123385" s="1"/>
      <c r="F123385" s="1"/>
      <c r="G123385" s="1"/>
    </row>
    <row r="123597" spans="1:7" x14ac:dyDescent="0.3">
      <c r="A123597" s="1"/>
      <c r="B123597" s="1"/>
      <c r="C123597" s="1"/>
      <c r="D123597" s="1"/>
      <c r="F123597" s="1"/>
      <c r="G123597" s="1"/>
    </row>
    <row r="123809" spans="1:7" x14ac:dyDescent="0.3">
      <c r="A123809" s="1"/>
      <c r="B123809" s="1"/>
      <c r="C123809" s="1"/>
      <c r="D123809" s="1"/>
      <c r="F123809" s="1"/>
      <c r="G123809" s="1"/>
    </row>
    <row r="124021" spans="1:7" x14ac:dyDescent="0.3">
      <c r="A124021" s="1"/>
      <c r="B124021" s="1"/>
      <c r="C124021" s="1"/>
      <c r="D124021" s="1"/>
      <c r="F124021" s="1"/>
      <c r="G124021" s="1"/>
    </row>
    <row r="124233" spans="1:7" x14ac:dyDescent="0.3">
      <c r="A124233" s="1"/>
      <c r="B124233" s="1"/>
      <c r="C124233" s="1"/>
      <c r="D124233" s="1"/>
      <c r="F124233" s="1"/>
      <c r="G124233" s="1"/>
    </row>
    <row r="124445" spans="1:7" x14ac:dyDescent="0.3">
      <c r="A124445" s="1"/>
      <c r="B124445" s="1"/>
      <c r="C124445" s="1"/>
      <c r="D124445" s="1"/>
      <c r="F124445" s="1"/>
      <c r="G124445" s="1"/>
    </row>
    <row r="124657" spans="1:7" x14ac:dyDescent="0.3">
      <c r="A124657" s="1"/>
      <c r="B124657" s="1"/>
      <c r="C124657" s="1"/>
      <c r="D124657" s="1"/>
      <c r="F124657" s="1"/>
      <c r="G124657" s="1"/>
    </row>
    <row r="124869" spans="1:7" x14ac:dyDescent="0.3">
      <c r="A124869" s="1"/>
      <c r="B124869" s="1"/>
      <c r="C124869" s="1"/>
      <c r="D124869" s="1"/>
      <c r="F124869" s="1"/>
      <c r="G124869" s="1"/>
    </row>
    <row r="125081" spans="1:7" x14ac:dyDescent="0.3">
      <c r="A125081" s="1"/>
      <c r="B125081" s="1"/>
      <c r="C125081" s="1"/>
      <c r="D125081" s="1"/>
      <c r="F125081" s="1"/>
      <c r="G125081" s="1"/>
    </row>
    <row r="125293" spans="1:7" x14ac:dyDescent="0.3">
      <c r="A125293" s="1"/>
      <c r="B125293" s="1"/>
      <c r="C125293" s="1"/>
      <c r="D125293" s="1"/>
      <c r="F125293" s="1"/>
      <c r="G125293" s="1"/>
    </row>
    <row r="125505" spans="1:7" x14ac:dyDescent="0.3">
      <c r="A125505" s="1"/>
      <c r="B125505" s="1"/>
      <c r="C125505" s="1"/>
      <c r="D125505" s="1"/>
      <c r="F125505" s="1"/>
      <c r="G125505" s="1"/>
    </row>
    <row r="125717" spans="1:7" x14ac:dyDescent="0.3">
      <c r="A125717" s="1"/>
      <c r="B125717" s="1"/>
      <c r="C125717" s="1"/>
      <c r="D125717" s="1"/>
      <c r="F125717" s="1"/>
      <c r="G125717" s="1"/>
    </row>
    <row r="125929" spans="1:7" x14ac:dyDescent="0.3">
      <c r="A125929" s="1"/>
      <c r="B125929" s="1"/>
      <c r="C125929" s="1"/>
      <c r="D125929" s="1"/>
      <c r="F125929" s="1"/>
      <c r="G125929" s="1"/>
    </row>
    <row r="126141" spans="1:7" x14ac:dyDescent="0.3">
      <c r="A126141" s="1"/>
      <c r="B126141" s="1"/>
      <c r="C126141" s="1"/>
      <c r="D126141" s="1"/>
      <c r="F126141" s="1"/>
      <c r="G126141" s="1"/>
    </row>
    <row r="126353" spans="1:7" x14ac:dyDescent="0.3">
      <c r="A126353" s="1"/>
      <c r="B126353" s="1"/>
      <c r="C126353" s="1"/>
      <c r="D126353" s="1"/>
      <c r="F126353" s="1"/>
      <c r="G126353" s="1"/>
    </row>
    <row r="126565" spans="1:7" x14ac:dyDescent="0.3">
      <c r="A126565" s="1"/>
      <c r="B126565" s="1"/>
      <c r="C126565" s="1"/>
      <c r="D126565" s="1"/>
      <c r="F126565" s="1"/>
      <c r="G126565" s="1"/>
    </row>
    <row r="126777" spans="1:7" x14ac:dyDescent="0.3">
      <c r="A126777" s="1"/>
      <c r="B126777" s="1"/>
      <c r="C126777" s="1"/>
      <c r="D126777" s="1"/>
      <c r="F126777" s="1"/>
      <c r="G126777" s="1"/>
    </row>
    <row r="126989" spans="1:7" x14ac:dyDescent="0.3">
      <c r="A126989" s="1"/>
      <c r="B126989" s="1"/>
      <c r="C126989" s="1"/>
      <c r="D126989" s="1"/>
      <c r="F126989" s="1"/>
      <c r="G126989" s="1"/>
    </row>
    <row r="127201" spans="1:7" x14ac:dyDescent="0.3">
      <c r="A127201" s="1"/>
      <c r="B127201" s="1"/>
      <c r="C127201" s="1"/>
      <c r="D127201" s="1"/>
      <c r="F127201" s="1"/>
      <c r="G127201" s="1"/>
    </row>
    <row r="127413" spans="1:7" x14ac:dyDescent="0.3">
      <c r="A127413" s="1"/>
      <c r="B127413" s="1"/>
      <c r="C127413" s="1"/>
      <c r="D127413" s="1"/>
      <c r="F127413" s="1"/>
      <c r="G127413" s="1"/>
    </row>
    <row r="127625" spans="1:7" x14ac:dyDescent="0.3">
      <c r="A127625" s="1"/>
      <c r="B127625" s="1"/>
      <c r="C127625" s="1"/>
      <c r="D127625" s="1"/>
      <c r="F127625" s="1"/>
      <c r="G127625" s="1"/>
    </row>
    <row r="127837" spans="1:7" x14ac:dyDescent="0.3">
      <c r="A127837" s="1"/>
      <c r="B127837" s="1"/>
      <c r="C127837" s="1"/>
      <c r="D127837" s="1"/>
      <c r="F127837" s="1"/>
      <c r="G127837" s="1"/>
    </row>
    <row r="128049" spans="1:7" x14ac:dyDescent="0.3">
      <c r="A128049" s="1"/>
      <c r="B128049" s="1"/>
      <c r="C128049" s="1"/>
      <c r="D128049" s="1"/>
      <c r="F128049" s="1"/>
      <c r="G128049" s="1"/>
    </row>
    <row r="128261" spans="1:7" x14ac:dyDescent="0.3">
      <c r="A128261" s="1"/>
      <c r="B128261" s="1"/>
      <c r="C128261" s="1"/>
      <c r="D128261" s="1"/>
      <c r="F128261" s="1"/>
      <c r="G128261" s="1"/>
    </row>
    <row r="128473" spans="1:7" x14ac:dyDescent="0.3">
      <c r="A128473" s="1"/>
      <c r="B128473" s="1"/>
      <c r="C128473" s="1"/>
      <c r="D128473" s="1"/>
      <c r="F128473" s="1"/>
      <c r="G128473" s="1"/>
    </row>
    <row r="128685" spans="1:7" x14ac:dyDescent="0.3">
      <c r="A128685" s="1"/>
      <c r="B128685" s="1"/>
      <c r="C128685" s="1"/>
      <c r="D128685" s="1"/>
      <c r="F128685" s="1"/>
      <c r="G128685" s="1"/>
    </row>
    <row r="128897" spans="1:7" x14ac:dyDescent="0.3">
      <c r="A128897" s="1"/>
      <c r="B128897" s="1"/>
      <c r="C128897" s="1"/>
      <c r="D128897" s="1"/>
      <c r="F128897" s="1"/>
      <c r="G128897" s="1"/>
    </row>
    <row r="129109" spans="1:7" x14ac:dyDescent="0.3">
      <c r="A129109" s="1"/>
      <c r="B129109" s="1"/>
      <c r="C129109" s="1"/>
      <c r="D129109" s="1"/>
      <c r="F129109" s="1"/>
      <c r="G129109" s="1"/>
    </row>
    <row r="129321" spans="1:7" x14ac:dyDescent="0.3">
      <c r="A129321" s="1"/>
      <c r="B129321" s="1"/>
      <c r="C129321" s="1"/>
      <c r="D129321" s="1"/>
      <c r="F129321" s="1"/>
      <c r="G129321" s="1"/>
    </row>
    <row r="129533" spans="1:7" x14ac:dyDescent="0.3">
      <c r="A129533" s="1"/>
      <c r="B129533" s="1"/>
      <c r="C129533" s="1"/>
      <c r="D129533" s="1"/>
      <c r="F129533" s="1"/>
      <c r="G129533" s="1"/>
    </row>
    <row r="129745" spans="1:7" x14ac:dyDescent="0.3">
      <c r="A129745" s="1"/>
      <c r="B129745" s="1"/>
      <c r="C129745" s="1"/>
      <c r="D129745" s="1"/>
      <c r="F129745" s="1"/>
      <c r="G129745" s="1"/>
    </row>
    <row r="129957" spans="1:7" x14ac:dyDescent="0.3">
      <c r="A129957" s="1"/>
      <c r="B129957" s="1"/>
      <c r="C129957" s="1"/>
      <c r="D129957" s="1"/>
      <c r="F129957" s="1"/>
      <c r="G129957" s="1"/>
    </row>
    <row r="130169" spans="1:7" x14ac:dyDescent="0.3">
      <c r="A130169" s="1"/>
      <c r="B130169" s="1"/>
      <c r="C130169" s="1"/>
      <c r="D130169" s="1"/>
      <c r="F130169" s="1"/>
      <c r="G130169" s="1"/>
    </row>
    <row r="130381" spans="1:7" x14ac:dyDescent="0.3">
      <c r="A130381" s="1"/>
      <c r="B130381" s="1"/>
      <c r="C130381" s="1"/>
      <c r="D130381" s="1"/>
      <c r="F130381" s="1"/>
      <c r="G130381" s="1"/>
    </row>
    <row r="130593" spans="1:7" x14ac:dyDescent="0.3">
      <c r="A130593" s="1"/>
      <c r="B130593" s="1"/>
      <c r="C130593" s="1"/>
      <c r="D130593" s="1"/>
      <c r="F130593" s="1"/>
      <c r="G130593" s="1"/>
    </row>
    <row r="130805" spans="1:7" x14ac:dyDescent="0.3">
      <c r="A130805" s="1"/>
      <c r="B130805" s="1"/>
      <c r="C130805" s="1"/>
      <c r="D130805" s="1"/>
      <c r="F130805" s="1"/>
      <c r="G130805" s="1"/>
    </row>
    <row r="131017" spans="1:7" x14ac:dyDescent="0.3">
      <c r="A131017" s="1"/>
      <c r="B131017" s="1"/>
      <c r="C131017" s="1"/>
      <c r="D131017" s="1"/>
      <c r="F131017" s="1"/>
      <c r="G131017" s="1"/>
    </row>
    <row r="131229" spans="1:7" x14ac:dyDescent="0.3">
      <c r="A131229" s="1"/>
      <c r="B131229" s="1"/>
      <c r="C131229" s="1"/>
      <c r="D131229" s="1"/>
      <c r="F131229" s="1"/>
      <c r="G131229" s="1"/>
    </row>
    <row r="131441" spans="1:7" x14ac:dyDescent="0.3">
      <c r="A131441" s="1"/>
      <c r="B131441" s="1"/>
      <c r="C131441" s="1"/>
      <c r="D131441" s="1"/>
      <c r="F131441" s="1"/>
      <c r="G131441" s="1"/>
    </row>
    <row r="131653" spans="1:7" x14ac:dyDescent="0.3">
      <c r="A131653" s="1"/>
      <c r="B131653" s="1"/>
      <c r="C131653" s="1"/>
      <c r="D131653" s="1"/>
      <c r="F131653" s="1"/>
      <c r="G131653" s="1"/>
    </row>
    <row r="131865" spans="1:7" x14ac:dyDescent="0.3">
      <c r="A131865" s="1"/>
      <c r="B131865" s="1"/>
      <c r="C131865" s="1"/>
      <c r="D131865" s="1"/>
      <c r="F131865" s="1"/>
      <c r="G131865" s="1"/>
    </row>
    <row r="132077" spans="1:7" x14ac:dyDescent="0.3">
      <c r="A132077" s="1"/>
      <c r="B132077" s="1"/>
      <c r="C132077" s="1"/>
      <c r="D132077" s="1"/>
      <c r="F132077" s="1"/>
      <c r="G132077" s="1"/>
    </row>
    <row r="132289" spans="1:7" x14ac:dyDescent="0.3">
      <c r="A132289" s="1"/>
      <c r="B132289" s="1"/>
      <c r="C132289" s="1"/>
      <c r="D132289" s="1"/>
      <c r="F132289" s="1"/>
      <c r="G132289" s="1"/>
    </row>
    <row r="132501" spans="1:7" x14ac:dyDescent="0.3">
      <c r="A132501" s="1"/>
      <c r="B132501" s="1"/>
      <c r="C132501" s="1"/>
      <c r="D132501" s="1"/>
      <c r="F132501" s="1"/>
      <c r="G132501" s="1"/>
    </row>
    <row r="132713" spans="1:7" x14ac:dyDescent="0.3">
      <c r="A132713" s="1"/>
      <c r="B132713" s="1"/>
      <c r="C132713" s="1"/>
      <c r="D132713" s="1"/>
      <c r="F132713" s="1"/>
      <c r="G132713" s="1"/>
    </row>
    <row r="132925" spans="1:7" x14ac:dyDescent="0.3">
      <c r="A132925" s="1"/>
      <c r="B132925" s="1"/>
      <c r="C132925" s="1"/>
      <c r="D132925" s="1"/>
      <c r="F132925" s="1"/>
      <c r="G132925" s="1"/>
    </row>
    <row r="133137" spans="1:7" x14ac:dyDescent="0.3">
      <c r="A133137" s="1"/>
      <c r="B133137" s="1"/>
      <c r="C133137" s="1"/>
      <c r="D133137" s="1"/>
      <c r="F133137" s="1"/>
      <c r="G133137" s="1"/>
    </row>
    <row r="133349" spans="1:7" x14ac:dyDescent="0.3">
      <c r="A133349" s="1"/>
      <c r="B133349" s="1"/>
      <c r="C133349" s="1"/>
      <c r="D133349" s="1"/>
      <c r="F133349" s="1"/>
      <c r="G133349" s="1"/>
    </row>
    <row r="133561" spans="1:7" x14ac:dyDescent="0.3">
      <c r="A133561" s="1"/>
      <c r="B133561" s="1"/>
      <c r="C133561" s="1"/>
      <c r="D133561" s="1"/>
      <c r="F133561" s="1"/>
      <c r="G133561" s="1"/>
    </row>
    <row r="133773" spans="1:7" x14ac:dyDescent="0.3">
      <c r="A133773" s="1"/>
      <c r="B133773" s="1"/>
      <c r="C133773" s="1"/>
      <c r="D133773" s="1"/>
      <c r="F133773" s="1"/>
      <c r="G133773" s="1"/>
    </row>
    <row r="133985" spans="1:7" x14ac:dyDescent="0.3">
      <c r="A133985" s="1"/>
      <c r="B133985" s="1"/>
      <c r="C133985" s="1"/>
      <c r="D133985" s="1"/>
      <c r="F133985" s="1"/>
      <c r="G133985" s="1"/>
    </row>
    <row r="134197" spans="1:7" x14ac:dyDescent="0.3">
      <c r="A134197" s="1"/>
      <c r="B134197" s="1"/>
      <c r="C134197" s="1"/>
      <c r="D134197" s="1"/>
      <c r="F134197" s="1"/>
      <c r="G134197" s="1"/>
    </row>
    <row r="134409" spans="1:7" x14ac:dyDescent="0.3">
      <c r="A134409" s="1"/>
      <c r="B134409" s="1"/>
      <c r="C134409" s="1"/>
      <c r="D134409" s="1"/>
      <c r="F134409" s="1"/>
      <c r="G134409" s="1"/>
    </row>
    <row r="134621" spans="1:7" x14ac:dyDescent="0.3">
      <c r="A134621" s="1"/>
      <c r="B134621" s="1"/>
      <c r="C134621" s="1"/>
      <c r="D134621" s="1"/>
      <c r="F134621" s="1"/>
      <c r="G134621" s="1"/>
    </row>
    <row r="134833" spans="1:7" x14ac:dyDescent="0.3">
      <c r="A134833" s="1"/>
      <c r="B134833" s="1"/>
      <c r="C134833" s="1"/>
      <c r="D134833" s="1"/>
      <c r="F134833" s="1"/>
      <c r="G134833" s="1"/>
    </row>
    <row r="135045" spans="1:7" x14ac:dyDescent="0.3">
      <c r="A135045" s="1"/>
      <c r="B135045" s="1"/>
      <c r="C135045" s="1"/>
      <c r="D135045" s="1"/>
      <c r="F135045" s="1"/>
      <c r="G135045" s="1"/>
    </row>
    <row r="135257" spans="1:7" x14ac:dyDescent="0.3">
      <c r="A135257" s="1"/>
      <c r="B135257" s="1"/>
      <c r="C135257" s="1"/>
      <c r="D135257" s="1"/>
      <c r="F135257" s="1"/>
      <c r="G135257" s="1"/>
    </row>
    <row r="135469" spans="1:7" x14ac:dyDescent="0.3">
      <c r="A135469" s="1"/>
      <c r="B135469" s="1"/>
      <c r="C135469" s="1"/>
      <c r="D135469" s="1"/>
      <c r="F135469" s="1"/>
      <c r="G135469" s="1"/>
    </row>
    <row r="135681" spans="1:7" x14ac:dyDescent="0.3">
      <c r="A135681" s="1"/>
      <c r="B135681" s="1"/>
      <c r="C135681" s="1"/>
      <c r="D135681" s="1"/>
      <c r="F135681" s="1"/>
      <c r="G135681" s="1"/>
    </row>
    <row r="135893" spans="1:7" x14ac:dyDescent="0.3">
      <c r="A135893" s="1"/>
      <c r="B135893" s="1"/>
      <c r="C135893" s="1"/>
      <c r="D135893" s="1"/>
      <c r="F135893" s="1"/>
      <c r="G135893" s="1"/>
    </row>
    <row r="136105" spans="1:7" x14ac:dyDescent="0.3">
      <c r="A136105" s="1"/>
      <c r="B136105" s="1"/>
      <c r="C136105" s="1"/>
      <c r="D136105" s="1"/>
      <c r="F136105" s="1"/>
      <c r="G136105" s="1"/>
    </row>
    <row r="136317" spans="1:7" x14ac:dyDescent="0.3">
      <c r="A136317" s="1"/>
      <c r="B136317" s="1"/>
      <c r="C136317" s="1"/>
      <c r="D136317" s="1"/>
      <c r="F136317" s="1"/>
      <c r="G136317" s="1"/>
    </row>
    <row r="136529" spans="1:7" x14ac:dyDescent="0.3">
      <c r="A136529" s="1"/>
      <c r="B136529" s="1"/>
      <c r="C136529" s="1"/>
      <c r="D136529" s="1"/>
      <c r="F136529" s="1"/>
      <c r="G136529" s="1"/>
    </row>
    <row r="136741" spans="1:7" x14ac:dyDescent="0.3">
      <c r="A136741" s="1"/>
      <c r="B136741" s="1"/>
      <c r="C136741" s="1"/>
      <c r="D136741" s="1"/>
      <c r="F136741" s="1"/>
      <c r="G136741" s="1"/>
    </row>
    <row r="136953" spans="1:7" x14ac:dyDescent="0.3">
      <c r="A136953" s="1"/>
      <c r="B136953" s="1"/>
      <c r="C136953" s="1"/>
      <c r="D136953" s="1"/>
      <c r="F136953" s="1"/>
      <c r="G136953" s="1"/>
    </row>
    <row r="137165" spans="1:7" x14ac:dyDescent="0.3">
      <c r="A137165" s="1"/>
      <c r="B137165" s="1"/>
      <c r="C137165" s="1"/>
      <c r="D137165" s="1"/>
      <c r="F137165" s="1"/>
      <c r="G137165" s="1"/>
    </row>
    <row r="137377" spans="1:7" x14ac:dyDescent="0.3">
      <c r="A137377" s="1"/>
      <c r="B137377" s="1"/>
      <c r="C137377" s="1"/>
      <c r="D137377" s="1"/>
      <c r="F137377" s="1"/>
      <c r="G137377" s="1"/>
    </row>
    <row r="137589" spans="1:7" x14ac:dyDescent="0.3">
      <c r="A137589" s="1"/>
      <c r="B137589" s="1"/>
      <c r="C137589" s="1"/>
      <c r="D137589" s="1"/>
      <c r="F137589" s="1"/>
      <c r="G137589" s="1"/>
    </row>
    <row r="137801" spans="1:7" x14ac:dyDescent="0.3">
      <c r="A137801" s="1"/>
      <c r="B137801" s="1"/>
      <c r="C137801" s="1"/>
      <c r="D137801" s="1"/>
      <c r="F137801" s="1"/>
      <c r="G137801" s="1"/>
    </row>
    <row r="138013" spans="1:7" x14ac:dyDescent="0.3">
      <c r="A138013" s="1"/>
      <c r="B138013" s="1"/>
      <c r="C138013" s="1"/>
      <c r="D138013" s="1"/>
      <c r="F138013" s="1"/>
      <c r="G138013" s="1"/>
    </row>
    <row r="138225" spans="1:7" x14ac:dyDescent="0.3">
      <c r="A138225" s="1"/>
      <c r="B138225" s="1"/>
      <c r="C138225" s="1"/>
      <c r="D138225" s="1"/>
      <c r="F138225" s="1"/>
      <c r="G138225" s="1"/>
    </row>
    <row r="138437" spans="1:7" x14ac:dyDescent="0.3">
      <c r="A138437" s="1"/>
      <c r="B138437" s="1"/>
      <c r="C138437" s="1"/>
      <c r="D138437" s="1"/>
      <c r="F138437" s="1"/>
      <c r="G138437" s="1"/>
    </row>
    <row r="138649" spans="1:7" x14ac:dyDescent="0.3">
      <c r="A138649" s="1"/>
      <c r="B138649" s="1"/>
      <c r="C138649" s="1"/>
      <c r="D138649" s="1"/>
      <c r="F138649" s="1"/>
      <c r="G138649" s="1"/>
    </row>
    <row r="138861" spans="1:7" x14ac:dyDescent="0.3">
      <c r="A138861" s="1"/>
      <c r="B138861" s="1"/>
      <c r="C138861" s="1"/>
      <c r="D138861" s="1"/>
      <c r="F138861" s="1"/>
      <c r="G138861" s="1"/>
    </row>
    <row r="139073" spans="1:7" x14ac:dyDescent="0.3">
      <c r="A139073" s="1"/>
      <c r="B139073" s="1"/>
      <c r="C139073" s="1"/>
      <c r="D139073" s="1"/>
      <c r="F139073" s="1"/>
      <c r="G139073" s="1"/>
    </row>
    <row r="139285" spans="1:7" x14ac:dyDescent="0.3">
      <c r="A139285" s="1"/>
      <c r="B139285" s="1"/>
      <c r="C139285" s="1"/>
      <c r="D139285" s="1"/>
      <c r="F139285" s="1"/>
      <c r="G139285" s="1"/>
    </row>
    <row r="139497" spans="1:7" x14ac:dyDescent="0.3">
      <c r="A139497" s="1"/>
      <c r="B139497" s="1"/>
      <c r="C139497" s="1"/>
      <c r="D139497" s="1"/>
      <c r="F139497" s="1"/>
      <c r="G139497" s="1"/>
    </row>
    <row r="139709" spans="1:7" x14ac:dyDescent="0.3">
      <c r="A139709" s="1"/>
      <c r="B139709" s="1"/>
      <c r="C139709" s="1"/>
      <c r="D139709" s="1"/>
      <c r="F139709" s="1"/>
      <c r="G139709" s="1"/>
    </row>
    <row r="139921" spans="1:7" x14ac:dyDescent="0.3">
      <c r="A139921" s="1"/>
      <c r="B139921" s="1"/>
      <c r="C139921" s="1"/>
      <c r="D139921" s="1"/>
      <c r="F139921" s="1"/>
      <c r="G139921" s="1"/>
    </row>
    <row r="140133" spans="1:7" x14ac:dyDescent="0.3">
      <c r="A140133" s="1"/>
      <c r="B140133" s="1"/>
      <c r="C140133" s="1"/>
      <c r="D140133" s="1"/>
      <c r="F140133" s="1"/>
      <c r="G140133" s="1"/>
    </row>
    <row r="140345" spans="1:7" x14ac:dyDescent="0.3">
      <c r="A140345" s="1"/>
      <c r="B140345" s="1"/>
      <c r="C140345" s="1"/>
      <c r="D140345" s="1"/>
      <c r="F140345" s="1"/>
      <c r="G140345" s="1"/>
    </row>
    <row r="140557" spans="1:7" x14ac:dyDescent="0.3">
      <c r="A140557" s="1"/>
      <c r="B140557" s="1"/>
      <c r="C140557" s="1"/>
      <c r="D140557" s="1"/>
      <c r="F140557" s="1"/>
      <c r="G140557" s="1"/>
    </row>
    <row r="140769" spans="1:7" x14ac:dyDescent="0.3">
      <c r="A140769" s="1"/>
      <c r="B140769" s="1"/>
      <c r="C140769" s="1"/>
      <c r="D140769" s="1"/>
      <c r="F140769" s="1"/>
      <c r="G140769" s="1"/>
    </row>
    <row r="140981" spans="1:7" x14ac:dyDescent="0.3">
      <c r="A140981" s="1"/>
      <c r="B140981" s="1"/>
      <c r="C140981" s="1"/>
      <c r="D140981" s="1"/>
      <c r="F140981" s="1"/>
      <c r="G140981" s="1"/>
    </row>
    <row r="141193" spans="1:7" x14ac:dyDescent="0.3">
      <c r="A141193" s="1"/>
      <c r="B141193" s="1"/>
      <c r="C141193" s="1"/>
      <c r="D141193" s="1"/>
      <c r="F141193" s="1"/>
      <c r="G141193" s="1"/>
    </row>
    <row r="141405" spans="1:7" x14ac:dyDescent="0.3">
      <c r="A141405" s="1"/>
      <c r="B141405" s="1"/>
      <c r="C141405" s="1"/>
      <c r="D141405" s="1"/>
      <c r="F141405" s="1"/>
      <c r="G141405" s="1"/>
    </row>
    <row r="141617" spans="1:7" x14ac:dyDescent="0.3">
      <c r="A141617" s="1"/>
      <c r="B141617" s="1"/>
      <c r="C141617" s="1"/>
      <c r="D141617" s="1"/>
      <c r="F141617" s="1"/>
      <c r="G141617" s="1"/>
    </row>
    <row r="141829" spans="1:7" x14ac:dyDescent="0.3">
      <c r="A141829" s="1"/>
      <c r="B141829" s="1"/>
      <c r="C141829" s="1"/>
      <c r="D141829" s="1"/>
      <c r="F141829" s="1"/>
      <c r="G141829" s="1"/>
    </row>
    <row r="142041" spans="1:7" x14ac:dyDescent="0.3">
      <c r="A142041" s="1"/>
      <c r="B142041" s="1"/>
      <c r="C142041" s="1"/>
      <c r="D142041" s="1"/>
      <c r="F142041" s="1"/>
      <c r="G142041" s="1"/>
    </row>
    <row r="142253" spans="1:7" x14ac:dyDescent="0.3">
      <c r="A142253" s="1"/>
      <c r="B142253" s="1"/>
      <c r="C142253" s="1"/>
      <c r="D142253" s="1"/>
      <c r="F142253" s="1"/>
      <c r="G142253" s="1"/>
    </row>
    <row r="142465" spans="1:7" x14ac:dyDescent="0.3">
      <c r="A142465" s="1"/>
      <c r="B142465" s="1"/>
      <c r="C142465" s="1"/>
      <c r="D142465" s="1"/>
      <c r="F142465" s="1"/>
      <c r="G142465" s="1"/>
    </row>
    <row r="142677" spans="1:7" x14ac:dyDescent="0.3">
      <c r="A142677" s="1"/>
      <c r="B142677" s="1"/>
      <c r="C142677" s="1"/>
      <c r="D142677" s="1"/>
      <c r="F142677" s="1"/>
      <c r="G142677" s="1"/>
    </row>
    <row r="142889" spans="1:7" x14ac:dyDescent="0.3">
      <c r="A142889" s="1"/>
      <c r="B142889" s="1"/>
      <c r="C142889" s="1"/>
      <c r="D142889" s="1"/>
      <c r="F142889" s="1"/>
      <c r="G142889" s="1"/>
    </row>
    <row r="143101" spans="1:7" x14ac:dyDescent="0.3">
      <c r="A143101" s="1"/>
      <c r="B143101" s="1"/>
      <c r="C143101" s="1"/>
      <c r="D143101" s="1"/>
      <c r="F143101" s="1"/>
      <c r="G143101" s="1"/>
    </row>
    <row r="143313" spans="1:7" x14ac:dyDescent="0.3">
      <c r="A143313" s="1"/>
      <c r="B143313" s="1"/>
      <c r="C143313" s="1"/>
      <c r="D143313" s="1"/>
      <c r="F143313" s="1"/>
      <c r="G143313" s="1"/>
    </row>
    <row r="143525" spans="1:7" x14ac:dyDescent="0.3">
      <c r="A143525" s="1"/>
      <c r="B143525" s="1"/>
      <c r="C143525" s="1"/>
      <c r="D143525" s="1"/>
      <c r="F143525" s="1"/>
      <c r="G143525" s="1"/>
    </row>
    <row r="143737" spans="1:7" x14ac:dyDescent="0.3">
      <c r="A143737" s="1"/>
      <c r="B143737" s="1"/>
      <c r="C143737" s="1"/>
      <c r="D143737" s="1"/>
      <c r="F143737" s="1"/>
      <c r="G143737" s="1"/>
    </row>
    <row r="143949" spans="1:7" x14ac:dyDescent="0.3">
      <c r="A143949" s="1"/>
      <c r="B143949" s="1"/>
      <c r="C143949" s="1"/>
      <c r="D143949" s="1"/>
      <c r="F143949" s="1"/>
      <c r="G143949" s="1"/>
    </row>
    <row r="144161" spans="1:7" x14ac:dyDescent="0.3">
      <c r="A144161" s="1"/>
      <c r="B144161" s="1"/>
      <c r="C144161" s="1"/>
      <c r="D144161" s="1"/>
      <c r="F144161" s="1"/>
      <c r="G144161" s="1"/>
    </row>
    <row r="144373" spans="1:7" x14ac:dyDescent="0.3">
      <c r="A144373" s="1"/>
      <c r="B144373" s="1"/>
      <c r="C144373" s="1"/>
      <c r="D144373" s="1"/>
      <c r="F144373" s="1"/>
      <c r="G144373" s="1"/>
    </row>
    <row r="144585" spans="1:7" x14ac:dyDescent="0.3">
      <c r="A144585" s="1"/>
      <c r="B144585" s="1"/>
      <c r="C144585" s="1"/>
      <c r="D144585" s="1"/>
      <c r="F144585" s="1"/>
      <c r="G144585" s="1"/>
    </row>
    <row r="144797" spans="1:7" x14ac:dyDescent="0.3">
      <c r="A144797" s="1"/>
      <c r="B144797" s="1"/>
      <c r="C144797" s="1"/>
      <c r="D144797" s="1"/>
      <c r="F144797" s="1"/>
      <c r="G144797" s="1"/>
    </row>
    <row r="145009" spans="1:7" x14ac:dyDescent="0.3">
      <c r="A145009" s="1"/>
      <c r="B145009" s="1"/>
      <c r="C145009" s="1"/>
      <c r="D145009" s="1"/>
      <c r="F145009" s="1"/>
      <c r="G145009" s="1"/>
    </row>
    <row r="145221" spans="1:7" x14ac:dyDescent="0.3">
      <c r="A145221" s="1"/>
      <c r="B145221" s="1"/>
      <c r="C145221" s="1"/>
      <c r="D145221" s="1"/>
      <c r="F145221" s="1"/>
      <c r="G145221" s="1"/>
    </row>
    <row r="145433" spans="1:7" x14ac:dyDescent="0.3">
      <c r="A145433" s="1"/>
      <c r="B145433" s="1"/>
      <c r="C145433" s="1"/>
      <c r="D145433" s="1"/>
      <c r="F145433" s="1"/>
      <c r="G145433" s="1"/>
    </row>
    <row r="145645" spans="1:7" x14ac:dyDescent="0.3">
      <c r="A145645" s="1"/>
      <c r="B145645" s="1"/>
      <c r="C145645" s="1"/>
      <c r="D145645" s="1"/>
      <c r="F145645" s="1"/>
      <c r="G145645" s="1"/>
    </row>
    <row r="145857" spans="1:7" x14ac:dyDescent="0.3">
      <c r="A145857" s="1"/>
      <c r="B145857" s="1"/>
      <c r="C145857" s="1"/>
      <c r="D145857" s="1"/>
      <c r="F145857" s="1"/>
      <c r="G145857" s="1"/>
    </row>
    <row r="146069" spans="1:7" x14ac:dyDescent="0.3">
      <c r="A146069" s="1"/>
      <c r="B146069" s="1"/>
      <c r="C146069" s="1"/>
      <c r="D146069" s="1"/>
      <c r="F146069" s="1"/>
      <c r="G146069" s="1"/>
    </row>
    <row r="146281" spans="1:7" x14ac:dyDescent="0.3">
      <c r="A146281" s="1"/>
      <c r="B146281" s="1"/>
      <c r="C146281" s="1"/>
      <c r="D146281" s="1"/>
      <c r="F146281" s="1"/>
      <c r="G146281" s="1"/>
    </row>
    <row r="146493" spans="1:7" x14ac:dyDescent="0.3">
      <c r="A146493" s="1"/>
      <c r="B146493" s="1"/>
      <c r="C146493" s="1"/>
      <c r="D146493" s="1"/>
      <c r="F146493" s="1"/>
      <c r="G146493" s="1"/>
    </row>
    <row r="146705" spans="1:7" x14ac:dyDescent="0.3">
      <c r="A146705" s="1"/>
      <c r="B146705" s="1"/>
      <c r="C146705" s="1"/>
      <c r="D146705" s="1"/>
      <c r="F146705" s="1"/>
      <c r="G146705" s="1"/>
    </row>
    <row r="146917" spans="1:7" x14ac:dyDescent="0.3">
      <c r="A146917" s="1"/>
      <c r="B146917" s="1"/>
      <c r="C146917" s="1"/>
      <c r="D146917" s="1"/>
      <c r="F146917" s="1"/>
      <c r="G146917" s="1"/>
    </row>
    <row r="147129" spans="1:7" x14ac:dyDescent="0.3">
      <c r="A147129" s="1"/>
      <c r="B147129" s="1"/>
      <c r="C147129" s="1"/>
      <c r="D147129" s="1"/>
      <c r="F147129" s="1"/>
      <c r="G147129" s="1"/>
    </row>
    <row r="147341" spans="1:7" x14ac:dyDescent="0.3">
      <c r="A147341" s="1"/>
      <c r="B147341" s="1"/>
      <c r="C147341" s="1"/>
      <c r="D147341" s="1"/>
      <c r="F147341" s="1"/>
      <c r="G147341" s="1"/>
    </row>
    <row r="147553" spans="1:7" x14ac:dyDescent="0.3">
      <c r="A147553" s="1"/>
      <c r="B147553" s="1"/>
      <c r="C147553" s="1"/>
      <c r="D147553" s="1"/>
      <c r="F147553" s="1"/>
      <c r="G147553" s="1"/>
    </row>
    <row r="147765" spans="1:7" x14ac:dyDescent="0.3">
      <c r="A147765" s="1"/>
      <c r="B147765" s="1"/>
      <c r="C147765" s="1"/>
      <c r="D147765" s="1"/>
      <c r="F147765" s="1"/>
      <c r="G147765" s="1"/>
    </row>
    <row r="147977" spans="1:7" x14ac:dyDescent="0.3">
      <c r="A147977" s="1"/>
      <c r="B147977" s="1"/>
      <c r="C147977" s="1"/>
      <c r="D147977" s="1"/>
      <c r="F147977" s="1"/>
      <c r="G147977" s="1"/>
    </row>
    <row r="148189" spans="1:7" x14ac:dyDescent="0.3">
      <c r="A148189" s="1"/>
      <c r="B148189" s="1"/>
      <c r="C148189" s="1"/>
      <c r="D148189" s="1"/>
      <c r="F148189" s="1"/>
      <c r="G148189" s="1"/>
    </row>
    <row r="148401" spans="1:7" x14ac:dyDescent="0.3">
      <c r="A148401" s="1"/>
      <c r="B148401" s="1"/>
      <c r="C148401" s="1"/>
      <c r="D148401" s="1"/>
      <c r="F148401" s="1"/>
      <c r="G148401" s="1"/>
    </row>
    <row r="148613" spans="1:7" x14ac:dyDescent="0.3">
      <c r="A148613" s="1"/>
      <c r="B148613" s="1"/>
      <c r="C148613" s="1"/>
      <c r="D148613" s="1"/>
      <c r="F148613" s="1"/>
      <c r="G148613" s="1"/>
    </row>
    <row r="148825" spans="1:7" x14ac:dyDescent="0.3">
      <c r="A148825" s="1"/>
      <c r="B148825" s="1"/>
      <c r="C148825" s="1"/>
      <c r="D148825" s="1"/>
      <c r="F148825" s="1"/>
      <c r="G148825" s="1"/>
    </row>
    <row r="149037" spans="1:7" x14ac:dyDescent="0.3">
      <c r="A149037" s="1"/>
      <c r="B149037" s="1"/>
      <c r="C149037" s="1"/>
      <c r="D149037" s="1"/>
      <c r="F149037" s="1"/>
      <c r="G149037" s="1"/>
    </row>
    <row r="149249" spans="1:7" x14ac:dyDescent="0.3">
      <c r="A149249" s="1"/>
      <c r="B149249" s="1"/>
      <c r="C149249" s="1"/>
      <c r="D149249" s="1"/>
      <c r="F149249" s="1"/>
      <c r="G149249" s="1"/>
    </row>
    <row r="149461" spans="1:7" x14ac:dyDescent="0.3">
      <c r="A149461" s="1"/>
      <c r="B149461" s="1"/>
      <c r="C149461" s="1"/>
      <c r="D149461" s="1"/>
      <c r="F149461" s="1"/>
      <c r="G149461" s="1"/>
    </row>
    <row r="149673" spans="1:7" x14ac:dyDescent="0.3">
      <c r="A149673" s="1"/>
      <c r="B149673" s="1"/>
      <c r="C149673" s="1"/>
      <c r="D149673" s="1"/>
      <c r="F149673" s="1"/>
      <c r="G149673" s="1"/>
    </row>
    <row r="149885" spans="1:7" x14ac:dyDescent="0.3">
      <c r="A149885" s="1"/>
      <c r="B149885" s="1"/>
      <c r="C149885" s="1"/>
      <c r="D149885" s="1"/>
      <c r="F149885" s="1"/>
      <c r="G149885" s="1"/>
    </row>
    <row r="150097" spans="1:7" x14ac:dyDescent="0.3">
      <c r="A150097" s="1"/>
      <c r="B150097" s="1"/>
      <c r="C150097" s="1"/>
      <c r="D150097" s="1"/>
      <c r="F150097" s="1"/>
      <c r="G150097" s="1"/>
    </row>
    <row r="150309" spans="1:7" x14ac:dyDescent="0.3">
      <c r="A150309" s="1"/>
      <c r="B150309" s="1"/>
      <c r="C150309" s="1"/>
      <c r="D150309" s="1"/>
      <c r="F150309" s="1"/>
      <c r="G150309" s="1"/>
    </row>
    <row r="150521" spans="1:7" x14ac:dyDescent="0.3">
      <c r="A150521" s="1"/>
      <c r="B150521" s="1"/>
      <c r="C150521" s="1"/>
      <c r="D150521" s="1"/>
      <c r="F150521" s="1"/>
      <c r="G150521" s="1"/>
    </row>
    <row r="150733" spans="1:7" x14ac:dyDescent="0.3">
      <c r="A150733" s="1"/>
      <c r="B150733" s="1"/>
      <c r="C150733" s="1"/>
      <c r="D150733" s="1"/>
      <c r="F150733" s="1"/>
      <c r="G150733" s="1"/>
    </row>
    <row r="150945" spans="1:7" x14ac:dyDescent="0.3">
      <c r="A150945" s="1"/>
      <c r="B150945" s="1"/>
      <c r="C150945" s="1"/>
      <c r="D150945" s="1"/>
      <c r="F150945" s="1"/>
      <c r="G150945" s="1"/>
    </row>
    <row r="151157" spans="1:7" x14ac:dyDescent="0.3">
      <c r="A151157" s="1"/>
      <c r="B151157" s="1"/>
      <c r="C151157" s="1"/>
      <c r="D151157" s="1"/>
      <c r="F151157" s="1"/>
      <c r="G151157" s="1"/>
    </row>
    <row r="151369" spans="1:7" x14ac:dyDescent="0.3">
      <c r="A151369" s="1"/>
      <c r="B151369" s="1"/>
      <c r="C151369" s="1"/>
      <c r="D151369" s="1"/>
      <c r="F151369" s="1"/>
      <c r="G151369" s="1"/>
    </row>
    <row r="151581" spans="1:7" x14ac:dyDescent="0.3">
      <c r="A151581" s="1"/>
      <c r="B151581" s="1"/>
      <c r="C151581" s="1"/>
      <c r="D151581" s="1"/>
      <c r="F151581" s="1"/>
      <c r="G151581" s="1"/>
    </row>
    <row r="151793" spans="1:7" x14ac:dyDescent="0.3">
      <c r="A151793" s="1"/>
      <c r="B151793" s="1"/>
      <c r="C151793" s="1"/>
      <c r="D151793" s="1"/>
      <c r="F151793" s="1"/>
      <c r="G151793" s="1"/>
    </row>
    <row r="152005" spans="1:7" x14ac:dyDescent="0.3">
      <c r="A152005" s="1"/>
      <c r="B152005" s="1"/>
      <c r="C152005" s="1"/>
      <c r="D152005" s="1"/>
      <c r="F152005" s="1"/>
      <c r="G152005" s="1"/>
    </row>
    <row r="152217" spans="1:7" x14ac:dyDescent="0.3">
      <c r="A152217" s="1"/>
      <c r="B152217" s="1"/>
      <c r="C152217" s="1"/>
      <c r="D152217" s="1"/>
      <c r="F152217" s="1"/>
      <c r="G152217" s="1"/>
    </row>
    <row r="152429" spans="1:7" x14ac:dyDescent="0.3">
      <c r="A152429" s="1"/>
      <c r="B152429" s="1"/>
      <c r="C152429" s="1"/>
      <c r="D152429" s="1"/>
      <c r="F152429" s="1"/>
      <c r="G152429" s="1"/>
    </row>
    <row r="152641" spans="1:7" x14ac:dyDescent="0.3">
      <c r="A152641" s="1"/>
      <c r="B152641" s="1"/>
      <c r="C152641" s="1"/>
      <c r="D152641" s="1"/>
      <c r="F152641" s="1"/>
      <c r="G152641" s="1"/>
    </row>
    <row r="152853" spans="1:7" x14ac:dyDescent="0.3">
      <c r="A152853" s="1"/>
      <c r="B152853" s="1"/>
      <c r="C152853" s="1"/>
      <c r="D152853" s="1"/>
      <c r="F152853" s="1"/>
      <c r="G152853" s="1"/>
    </row>
    <row r="153065" spans="1:7" x14ac:dyDescent="0.3">
      <c r="A153065" s="1"/>
      <c r="B153065" s="1"/>
      <c r="C153065" s="1"/>
      <c r="D153065" s="1"/>
      <c r="F153065" s="1"/>
      <c r="G153065" s="1"/>
    </row>
    <row r="153277" spans="1:7" x14ac:dyDescent="0.3">
      <c r="A153277" s="1"/>
      <c r="B153277" s="1"/>
      <c r="C153277" s="1"/>
      <c r="D153277" s="1"/>
      <c r="F153277" s="1"/>
      <c r="G153277" s="1"/>
    </row>
    <row r="153489" spans="1:7" x14ac:dyDescent="0.3">
      <c r="A153489" s="1"/>
      <c r="B153489" s="1"/>
      <c r="C153489" s="1"/>
      <c r="D153489" s="1"/>
      <c r="F153489" s="1"/>
      <c r="G153489" s="1"/>
    </row>
    <row r="153701" spans="1:7" x14ac:dyDescent="0.3">
      <c r="A153701" s="1"/>
      <c r="B153701" s="1"/>
      <c r="C153701" s="1"/>
      <c r="D153701" s="1"/>
      <c r="F153701" s="1"/>
      <c r="G153701" s="1"/>
    </row>
    <row r="153913" spans="1:7" x14ac:dyDescent="0.3">
      <c r="A153913" s="1"/>
      <c r="B153913" s="1"/>
      <c r="C153913" s="1"/>
      <c r="D153913" s="1"/>
      <c r="F153913" s="1"/>
      <c r="G153913" s="1"/>
    </row>
    <row r="154125" spans="1:7" x14ac:dyDescent="0.3">
      <c r="A154125" s="1"/>
      <c r="B154125" s="1"/>
      <c r="C154125" s="1"/>
      <c r="D154125" s="1"/>
      <c r="F154125" s="1"/>
      <c r="G154125" s="1"/>
    </row>
    <row r="154337" spans="1:7" x14ac:dyDescent="0.3">
      <c r="A154337" s="1"/>
      <c r="B154337" s="1"/>
      <c r="C154337" s="1"/>
      <c r="D154337" s="1"/>
      <c r="F154337" s="1"/>
      <c r="G154337" s="1"/>
    </row>
    <row r="154549" spans="1:7" x14ac:dyDescent="0.3">
      <c r="A154549" s="1"/>
      <c r="B154549" s="1"/>
      <c r="C154549" s="1"/>
      <c r="D154549" s="1"/>
      <c r="F154549" s="1"/>
      <c r="G154549" s="1"/>
    </row>
    <row r="154761" spans="1:7" x14ac:dyDescent="0.3">
      <c r="A154761" s="1"/>
      <c r="B154761" s="1"/>
      <c r="C154761" s="1"/>
      <c r="D154761" s="1"/>
      <c r="F154761" s="1"/>
      <c r="G154761" s="1"/>
    </row>
    <row r="154973" spans="1:7" x14ac:dyDescent="0.3">
      <c r="A154973" s="1"/>
      <c r="B154973" s="1"/>
      <c r="C154973" s="1"/>
      <c r="D154973" s="1"/>
      <c r="F154973" s="1"/>
      <c r="G154973" s="1"/>
    </row>
    <row r="155185" spans="1:7" x14ac:dyDescent="0.3">
      <c r="A155185" s="1"/>
      <c r="B155185" s="1"/>
      <c r="C155185" s="1"/>
      <c r="D155185" s="1"/>
      <c r="F155185" s="1"/>
      <c r="G155185" s="1"/>
    </row>
    <row r="155397" spans="1:7" x14ac:dyDescent="0.3">
      <c r="A155397" s="1"/>
      <c r="B155397" s="1"/>
      <c r="C155397" s="1"/>
      <c r="D155397" s="1"/>
      <c r="F155397" s="1"/>
      <c r="G155397" s="1"/>
    </row>
    <row r="155609" spans="1:7" x14ac:dyDescent="0.3">
      <c r="A155609" s="1"/>
      <c r="B155609" s="1"/>
      <c r="C155609" s="1"/>
      <c r="D155609" s="1"/>
      <c r="F155609" s="1"/>
      <c r="G155609" s="1"/>
    </row>
    <row r="155821" spans="1:7" x14ac:dyDescent="0.3">
      <c r="A155821" s="1"/>
      <c r="B155821" s="1"/>
      <c r="C155821" s="1"/>
      <c r="D155821" s="1"/>
      <c r="F155821" s="1"/>
      <c r="G155821" s="1"/>
    </row>
    <row r="156033" spans="1:7" x14ac:dyDescent="0.3">
      <c r="A156033" s="1"/>
      <c r="B156033" s="1"/>
      <c r="C156033" s="1"/>
      <c r="D156033" s="1"/>
      <c r="F156033" s="1"/>
      <c r="G156033" s="1"/>
    </row>
    <row r="156245" spans="1:7" x14ac:dyDescent="0.3">
      <c r="A156245" s="1"/>
      <c r="B156245" s="1"/>
      <c r="C156245" s="1"/>
      <c r="D156245" s="1"/>
      <c r="F156245" s="1"/>
      <c r="G156245" s="1"/>
    </row>
    <row r="156457" spans="1:7" x14ac:dyDescent="0.3">
      <c r="A156457" s="1"/>
      <c r="B156457" s="1"/>
      <c r="C156457" s="1"/>
      <c r="D156457" s="1"/>
      <c r="F156457" s="1"/>
      <c r="G156457" s="1"/>
    </row>
    <row r="156669" spans="1:7" x14ac:dyDescent="0.3">
      <c r="A156669" s="1"/>
      <c r="B156669" s="1"/>
      <c r="C156669" s="1"/>
      <c r="D156669" s="1"/>
      <c r="F156669" s="1"/>
      <c r="G156669" s="1"/>
    </row>
    <row r="156881" spans="1:7" x14ac:dyDescent="0.3">
      <c r="A156881" s="1"/>
      <c r="B156881" s="1"/>
      <c r="C156881" s="1"/>
      <c r="D156881" s="1"/>
      <c r="F156881" s="1"/>
      <c r="G156881" s="1"/>
    </row>
    <row r="157093" spans="1:7" x14ac:dyDescent="0.3">
      <c r="A157093" s="1"/>
      <c r="B157093" s="1"/>
      <c r="C157093" s="1"/>
      <c r="D157093" s="1"/>
      <c r="F157093" s="1"/>
      <c r="G157093" s="1"/>
    </row>
    <row r="157305" spans="1:7" x14ac:dyDescent="0.3">
      <c r="A157305" s="1"/>
      <c r="B157305" s="1"/>
      <c r="C157305" s="1"/>
      <c r="D157305" s="1"/>
      <c r="F157305" s="1"/>
      <c r="G157305" s="1"/>
    </row>
    <row r="157517" spans="1:7" x14ac:dyDescent="0.3">
      <c r="A157517" s="1"/>
      <c r="B157517" s="1"/>
      <c r="C157517" s="1"/>
      <c r="D157517" s="1"/>
      <c r="F157517" s="1"/>
      <c r="G157517" s="1"/>
    </row>
    <row r="157729" spans="1:7" x14ac:dyDescent="0.3">
      <c r="A157729" s="1"/>
      <c r="B157729" s="1"/>
      <c r="C157729" s="1"/>
      <c r="D157729" s="1"/>
      <c r="F157729" s="1"/>
      <c r="G157729" s="1"/>
    </row>
    <row r="157941" spans="1:7" x14ac:dyDescent="0.3">
      <c r="A157941" s="1"/>
      <c r="B157941" s="1"/>
      <c r="C157941" s="1"/>
      <c r="D157941" s="1"/>
      <c r="F157941" s="1"/>
      <c r="G157941" s="1"/>
    </row>
    <row r="158153" spans="1:7" x14ac:dyDescent="0.3">
      <c r="A158153" s="1"/>
      <c r="B158153" s="1"/>
      <c r="C158153" s="1"/>
      <c r="D158153" s="1"/>
      <c r="F158153" s="1"/>
      <c r="G158153" s="1"/>
    </row>
    <row r="158365" spans="1:7" x14ac:dyDescent="0.3">
      <c r="A158365" s="1"/>
      <c r="B158365" s="1"/>
      <c r="C158365" s="1"/>
      <c r="D158365" s="1"/>
      <c r="F158365" s="1"/>
      <c r="G158365" s="1"/>
    </row>
    <row r="158577" spans="1:7" x14ac:dyDescent="0.3">
      <c r="A158577" s="1"/>
      <c r="B158577" s="1"/>
      <c r="C158577" s="1"/>
      <c r="D158577" s="1"/>
      <c r="F158577" s="1"/>
      <c r="G158577" s="1"/>
    </row>
    <row r="158789" spans="1:7" x14ac:dyDescent="0.3">
      <c r="A158789" s="1"/>
      <c r="B158789" s="1"/>
      <c r="C158789" s="1"/>
      <c r="D158789" s="1"/>
      <c r="F158789" s="1"/>
      <c r="G158789" s="1"/>
    </row>
    <row r="159001" spans="1:7" x14ac:dyDescent="0.3">
      <c r="A159001" s="1"/>
      <c r="B159001" s="1"/>
      <c r="C159001" s="1"/>
      <c r="D159001" s="1"/>
      <c r="F159001" s="1"/>
      <c r="G159001" s="1"/>
    </row>
    <row r="159213" spans="1:7" x14ac:dyDescent="0.3">
      <c r="A159213" s="1"/>
      <c r="B159213" s="1"/>
      <c r="C159213" s="1"/>
      <c r="D159213" s="1"/>
      <c r="F159213" s="1"/>
      <c r="G159213" s="1"/>
    </row>
    <row r="159425" spans="1:7" x14ac:dyDescent="0.3">
      <c r="A159425" s="1"/>
      <c r="B159425" s="1"/>
      <c r="C159425" s="1"/>
      <c r="D159425" s="1"/>
      <c r="F159425" s="1"/>
      <c r="G159425" s="1"/>
    </row>
    <row r="159637" spans="1:7" x14ac:dyDescent="0.3">
      <c r="A159637" s="1"/>
      <c r="B159637" s="1"/>
      <c r="C159637" s="1"/>
      <c r="D159637" s="1"/>
      <c r="F159637" s="1"/>
      <c r="G159637" s="1"/>
    </row>
    <row r="159849" spans="1:7" x14ac:dyDescent="0.3">
      <c r="A159849" s="1"/>
      <c r="B159849" s="1"/>
      <c r="C159849" s="1"/>
      <c r="D159849" s="1"/>
      <c r="F159849" s="1"/>
      <c r="G159849" s="1"/>
    </row>
    <row r="160061" spans="1:7" x14ac:dyDescent="0.3">
      <c r="A160061" s="1"/>
      <c r="B160061" s="1"/>
      <c r="C160061" s="1"/>
      <c r="D160061" s="1"/>
      <c r="F160061" s="1"/>
      <c r="G160061" s="1"/>
    </row>
    <row r="160273" spans="1:7" x14ac:dyDescent="0.3">
      <c r="A160273" s="1"/>
      <c r="B160273" s="1"/>
      <c r="C160273" s="1"/>
      <c r="D160273" s="1"/>
      <c r="F160273" s="1"/>
      <c r="G160273" s="1"/>
    </row>
    <row r="160485" spans="1:7" x14ac:dyDescent="0.3">
      <c r="A160485" s="1"/>
      <c r="B160485" s="1"/>
      <c r="C160485" s="1"/>
      <c r="D160485" s="1"/>
      <c r="F160485" s="1"/>
      <c r="G160485" s="1"/>
    </row>
    <row r="160697" spans="1:7" x14ac:dyDescent="0.3">
      <c r="A160697" s="1"/>
      <c r="B160697" s="1"/>
      <c r="C160697" s="1"/>
      <c r="D160697" s="1"/>
      <c r="F160697" s="1"/>
      <c r="G160697" s="1"/>
    </row>
    <row r="160909" spans="1:7" x14ac:dyDescent="0.3">
      <c r="A160909" s="1"/>
      <c r="B160909" s="1"/>
      <c r="C160909" s="1"/>
      <c r="D160909" s="1"/>
      <c r="F160909" s="1"/>
      <c r="G160909" s="1"/>
    </row>
    <row r="161121" spans="1:7" x14ac:dyDescent="0.3">
      <c r="A161121" s="1"/>
      <c r="B161121" s="1"/>
      <c r="C161121" s="1"/>
      <c r="D161121" s="1"/>
      <c r="F161121" s="1"/>
      <c r="G161121" s="1"/>
    </row>
    <row r="161333" spans="1:7" x14ac:dyDescent="0.3">
      <c r="A161333" s="1"/>
      <c r="B161333" s="1"/>
      <c r="C161333" s="1"/>
      <c r="D161333" s="1"/>
      <c r="F161333" s="1"/>
      <c r="G161333" s="1"/>
    </row>
    <row r="161545" spans="1:7" x14ac:dyDescent="0.3">
      <c r="A161545" s="1"/>
      <c r="B161545" s="1"/>
      <c r="C161545" s="1"/>
      <c r="D161545" s="1"/>
      <c r="F161545" s="1"/>
      <c r="G161545" s="1"/>
    </row>
    <row r="161757" spans="1:7" x14ac:dyDescent="0.3">
      <c r="A161757" s="1"/>
      <c r="B161757" s="1"/>
      <c r="C161757" s="1"/>
      <c r="D161757" s="1"/>
      <c r="F161757" s="1"/>
      <c r="G161757" s="1"/>
    </row>
    <row r="161969" spans="1:7" x14ac:dyDescent="0.3">
      <c r="A161969" s="1"/>
      <c r="B161969" s="1"/>
      <c r="C161969" s="1"/>
      <c r="D161969" s="1"/>
      <c r="F161969" s="1"/>
      <c r="G161969" s="1"/>
    </row>
    <row r="162181" spans="1:7" x14ac:dyDescent="0.3">
      <c r="A162181" s="1"/>
      <c r="B162181" s="1"/>
      <c r="C162181" s="1"/>
      <c r="D162181" s="1"/>
      <c r="F162181" s="1"/>
      <c r="G162181" s="1"/>
    </row>
    <row r="162393" spans="1:7" x14ac:dyDescent="0.3">
      <c r="A162393" s="1"/>
      <c r="B162393" s="1"/>
      <c r="C162393" s="1"/>
      <c r="D162393" s="1"/>
      <c r="F162393" s="1"/>
      <c r="G162393" s="1"/>
    </row>
    <row r="162605" spans="1:7" x14ac:dyDescent="0.3">
      <c r="A162605" s="1"/>
      <c r="B162605" s="1"/>
      <c r="C162605" s="1"/>
      <c r="D162605" s="1"/>
      <c r="F162605" s="1"/>
      <c r="G162605" s="1"/>
    </row>
    <row r="162817" spans="1:7" x14ac:dyDescent="0.3">
      <c r="A162817" s="1"/>
      <c r="B162817" s="1"/>
      <c r="C162817" s="1"/>
      <c r="D162817" s="1"/>
      <c r="F162817" s="1"/>
      <c r="G162817" s="1"/>
    </row>
    <row r="163029" spans="1:7" x14ac:dyDescent="0.3">
      <c r="A163029" s="1"/>
      <c r="B163029" s="1"/>
      <c r="C163029" s="1"/>
      <c r="D163029" s="1"/>
      <c r="F163029" s="1"/>
      <c r="G163029" s="1"/>
    </row>
    <row r="163241" spans="1:7" x14ac:dyDescent="0.3">
      <c r="A163241" s="1"/>
      <c r="B163241" s="1"/>
      <c r="C163241" s="1"/>
      <c r="D163241" s="1"/>
      <c r="F163241" s="1"/>
      <c r="G163241" s="1"/>
    </row>
    <row r="163453" spans="1:7" x14ac:dyDescent="0.3">
      <c r="A163453" s="1"/>
      <c r="B163453" s="1"/>
      <c r="C163453" s="1"/>
      <c r="D163453" s="1"/>
      <c r="F163453" s="1"/>
      <c r="G163453" s="1"/>
    </row>
    <row r="163665" spans="1:7" x14ac:dyDescent="0.3">
      <c r="A163665" s="1"/>
      <c r="B163665" s="1"/>
      <c r="C163665" s="1"/>
      <c r="D163665" s="1"/>
      <c r="F163665" s="1"/>
      <c r="G163665" s="1"/>
    </row>
    <row r="163877" spans="1:7" x14ac:dyDescent="0.3">
      <c r="A163877" s="1"/>
      <c r="B163877" s="1"/>
      <c r="C163877" s="1"/>
      <c r="D163877" s="1"/>
      <c r="F163877" s="1"/>
      <c r="G163877" s="1"/>
    </row>
    <row r="164089" spans="1:7" x14ac:dyDescent="0.3">
      <c r="A164089" s="1"/>
      <c r="B164089" s="1"/>
      <c r="C164089" s="1"/>
      <c r="D164089" s="1"/>
      <c r="F164089" s="1"/>
      <c r="G164089" s="1"/>
    </row>
    <row r="164301" spans="1:7" x14ac:dyDescent="0.3">
      <c r="A164301" s="1"/>
      <c r="B164301" s="1"/>
      <c r="C164301" s="1"/>
      <c r="D164301" s="1"/>
      <c r="F164301" s="1"/>
      <c r="G164301" s="1"/>
    </row>
    <row r="164513" spans="1:7" x14ac:dyDescent="0.3">
      <c r="A164513" s="1"/>
      <c r="B164513" s="1"/>
      <c r="C164513" s="1"/>
      <c r="D164513" s="1"/>
      <c r="F164513" s="1"/>
      <c r="G164513" s="1"/>
    </row>
    <row r="164725" spans="1:7" x14ac:dyDescent="0.3">
      <c r="A164725" s="1"/>
      <c r="B164725" s="1"/>
      <c r="C164725" s="1"/>
      <c r="D164725" s="1"/>
      <c r="F164725" s="1"/>
      <c r="G164725" s="1"/>
    </row>
    <row r="164937" spans="1:7" x14ac:dyDescent="0.3">
      <c r="A164937" s="1"/>
      <c r="B164937" s="1"/>
      <c r="C164937" s="1"/>
      <c r="D164937" s="1"/>
      <c r="F164937" s="1"/>
      <c r="G164937" s="1"/>
    </row>
    <row r="165149" spans="1:7" x14ac:dyDescent="0.3">
      <c r="A165149" s="1"/>
      <c r="B165149" s="1"/>
      <c r="C165149" s="1"/>
      <c r="D165149" s="1"/>
      <c r="F165149" s="1"/>
      <c r="G165149" s="1"/>
    </row>
    <row r="165361" spans="1:7" x14ac:dyDescent="0.3">
      <c r="A165361" s="1"/>
      <c r="B165361" s="1"/>
      <c r="C165361" s="1"/>
      <c r="D165361" s="1"/>
      <c r="F165361" s="1"/>
      <c r="G165361" s="1"/>
    </row>
    <row r="165573" spans="1:7" x14ac:dyDescent="0.3">
      <c r="A165573" s="1"/>
      <c r="B165573" s="1"/>
      <c r="C165573" s="1"/>
      <c r="D165573" s="1"/>
      <c r="F165573" s="1"/>
      <c r="G165573" s="1"/>
    </row>
    <row r="165785" spans="1:7" x14ac:dyDescent="0.3">
      <c r="A165785" s="1"/>
      <c r="B165785" s="1"/>
      <c r="C165785" s="1"/>
      <c r="D165785" s="1"/>
      <c r="F165785" s="1"/>
      <c r="G165785" s="1"/>
    </row>
    <row r="165997" spans="1:7" x14ac:dyDescent="0.3">
      <c r="A165997" s="1"/>
      <c r="B165997" s="1"/>
      <c r="C165997" s="1"/>
      <c r="D165997" s="1"/>
      <c r="F165997" s="1"/>
      <c r="G165997" s="1"/>
    </row>
    <row r="166209" spans="1:7" x14ac:dyDescent="0.3">
      <c r="A166209" s="1"/>
      <c r="B166209" s="1"/>
      <c r="C166209" s="1"/>
      <c r="D166209" s="1"/>
      <c r="F166209" s="1"/>
      <c r="G166209" s="1"/>
    </row>
    <row r="166421" spans="1:7" x14ac:dyDescent="0.3">
      <c r="A166421" s="1"/>
      <c r="B166421" s="1"/>
      <c r="C166421" s="1"/>
      <c r="D166421" s="1"/>
      <c r="F166421" s="1"/>
      <c r="G166421" s="1"/>
    </row>
    <row r="166633" spans="1:7" x14ac:dyDescent="0.3">
      <c r="A166633" s="1"/>
      <c r="B166633" s="1"/>
      <c r="C166633" s="1"/>
      <c r="D166633" s="1"/>
      <c r="F166633" s="1"/>
      <c r="G166633" s="1"/>
    </row>
    <row r="166845" spans="1:7" x14ac:dyDescent="0.3">
      <c r="A166845" s="1"/>
      <c r="B166845" s="1"/>
      <c r="C166845" s="1"/>
      <c r="D166845" s="1"/>
      <c r="F166845" s="1"/>
      <c r="G166845" s="1"/>
    </row>
    <row r="167057" spans="1:7" x14ac:dyDescent="0.3">
      <c r="A167057" s="1"/>
      <c r="B167057" s="1"/>
      <c r="C167057" s="1"/>
      <c r="D167057" s="1"/>
      <c r="F167057" s="1"/>
      <c r="G167057" s="1"/>
    </row>
    <row r="167269" spans="1:7" x14ac:dyDescent="0.3">
      <c r="A167269" s="1"/>
      <c r="B167269" s="1"/>
      <c r="C167269" s="1"/>
      <c r="D167269" s="1"/>
      <c r="F167269" s="1"/>
      <c r="G167269" s="1"/>
    </row>
    <row r="167481" spans="1:7" x14ac:dyDescent="0.3">
      <c r="A167481" s="1"/>
      <c r="B167481" s="1"/>
      <c r="C167481" s="1"/>
      <c r="D167481" s="1"/>
      <c r="F167481" s="1"/>
      <c r="G167481" s="1"/>
    </row>
    <row r="167693" spans="1:7" x14ac:dyDescent="0.3">
      <c r="A167693" s="1"/>
      <c r="B167693" s="1"/>
      <c r="C167693" s="1"/>
      <c r="D167693" s="1"/>
      <c r="F167693" s="1"/>
      <c r="G167693" s="1"/>
    </row>
    <row r="167905" spans="1:7" x14ac:dyDescent="0.3">
      <c r="A167905" s="1"/>
      <c r="B167905" s="1"/>
      <c r="C167905" s="1"/>
      <c r="D167905" s="1"/>
      <c r="F167905" s="1"/>
      <c r="G167905" s="1"/>
    </row>
    <row r="168117" spans="1:7" x14ac:dyDescent="0.3">
      <c r="A168117" s="1"/>
      <c r="B168117" s="1"/>
      <c r="C168117" s="1"/>
      <c r="D168117" s="1"/>
      <c r="F168117" s="1"/>
      <c r="G168117" s="1"/>
    </row>
    <row r="168329" spans="1:7" x14ac:dyDescent="0.3">
      <c r="A168329" s="1"/>
      <c r="B168329" s="1"/>
      <c r="C168329" s="1"/>
      <c r="D168329" s="1"/>
      <c r="F168329" s="1"/>
      <c r="G168329" s="1"/>
    </row>
    <row r="168541" spans="1:7" x14ac:dyDescent="0.3">
      <c r="A168541" s="1"/>
      <c r="B168541" s="1"/>
      <c r="C168541" s="1"/>
      <c r="D168541" s="1"/>
      <c r="F168541" s="1"/>
      <c r="G168541" s="1"/>
    </row>
    <row r="168753" spans="1:7" x14ac:dyDescent="0.3">
      <c r="A168753" s="1"/>
      <c r="B168753" s="1"/>
      <c r="C168753" s="1"/>
      <c r="D168753" s="1"/>
      <c r="F168753" s="1"/>
      <c r="G168753" s="1"/>
    </row>
    <row r="168965" spans="1:7" x14ac:dyDescent="0.3">
      <c r="A168965" s="1"/>
      <c r="B168965" s="1"/>
      <c r="C168965" s="1"/>
      <c r="D168965" s="1"/>
      <c r="F168965" s="1"/>
      <c r="G168965" s="1"/>
    </row>
    <row r="169177" spans="1:7" x14ac:dyDescent="0.3">
      <c r="A169177" s="1"/>
      <c r="B169177" s="1"/>
      <c r="C169177" s="1"/>
      <c r="D169177" s="1"/>
      <c r="F169177" s="1"/>
      <c r="G169177" s="1"/>
    </row>
    <row r="169389" spans="1:7" x14ac:dyDescent="0.3">
      <c r="A169389" s="1"/>
      <c r="B169389" s="1"/>
      <c r="C169389" s="1"/>
      <c r="D169389" s="1"/>
      <c r="F169389" s="1"/>
      <c r="G169389" s="1"/>
    </row>
    <row r="169601" spans="1:7" x14ac:dyDescent="0.3">
      <c r="A169601" s="1"/>
      <c r="B169601" s="1"/>
      <c r="C169601" s="1"/>
      <c r="D169601" s="1"/>
      <c r="F169601" s="1"/>
      <c r="G169601" s="1"/>
    </row>
    <row r="169813" spans="1:7" x14ac:dyDescent="0.3">
      <c r="A169813" s="1"/>
      <c r="B169813" s="1"/>
      <c r="C169813" s="1"/>
      <c r="D169813" s="1"/>
      <c r="F169813" s="1"/>
      <c r="G169813" s="1"/>
    </row>
    <row r="170025" spans="1:7" x14ac:dyDescent="0.3">
      <c r="A170025" s="1"/>
      <c r="B170025" s="1"/>
      <c r="C170025" s="1"/>
      <c r="D170025" s="1"/>
      <c r="F170025" s="1"/>
      <c r="G170025" s="1"/>
    </row>
    <row r="170237" spans="1:7" x14ac:dyDescent="0.3">
      <c r="A170237" s="1"/>
      <c r="B170237" s="1"/>
      <c r="C170237" s="1"/>
      <c r="D170237" s="1"/>
      <c r="F170237" s="1"/>
      <c r="G170237" s="1"/>
    </row>
    <row r="170449" spans="1:7" x14ac:dyDescent="0.3">
      <c r="A170449" s="1"/>
      <c r="B170449" s="1"/>
      <c r="C170449" s="1"/>
      <c r="D170449" s="1"/>
      <c r="F170449" s="1"/>
      <c r="G170449" s="1"/>
    </row>
    <row r="170661" spans="1:7" x14ac:dyDescent="0.3">
      <c r="A170661" s="1"/>
      <c r="B170661" s="1"/>
      <c r="C170661" s="1"/>
      <c r="D170661" s="1"/>
      <c r="F170661" s="1"/>
      <c r="G170661" s="1"/>
    </row>
    <row r="170873" spans="1:7" x14ac:dyDescent="0.3">
      <c r="A170873" s="1"/>
      <c r="B170873" s="1"/>
      <c r="C170873" s="1"/>
      <c r="D170873" s="1"/>
      <c r="F170873" s="1"/>
      <c r="G170873" s="1"/>
    </row>
    <row r="171085" spans="1:7" x14ac:dyDescent="0.3">
      <c r="A171085" s="1"/>
      <c r="B171085" s="1"/>
      <c r="C171085" s="1"/>
      <c r="D171085" s="1"/>
      <c r="F171085" s="1"/>
      <c r="G171085" s="1"/>
    </row>
    <row r="171297" spans="1:7" x14ac:dyDescent="0.3">
      <c r="A171297" s="1"/>
      <c r="B171297" s="1"/>
      <c r="C171297" s="1"/>
      <c r="D171297" s="1"/>
      <c r="F171297" s="1"/>
      <c r="G171297" s="1"/>
    </row>
    <row r="171509" spans="1:7" x14ac:dyDescent="0.3">
      <c r="A171509" s="1"/>
      <c r="B171509" s="1"/>
      <c r="C171509" s="1"/>
      <c r="D171509" s="1"/>
      <c r="F171509" s="1"/>
      <c r="G171509" s="1"/>
    </row>
    <row r="171721" spans="1:7" x14ac:dyDescent="0.3">
      <c r="A171721" s="1"/>
      <c r="B171721" s="1"/>
      <c r="C171721" s="1"/>
      <c r="D171721" s="1"/>
      <c r="F171721" s="1"/>
      <c r="G171721" s="1"/>
    </row>
    <row r="171933" spans="1:7" x14ac:dyDescent="0.3">
      <c r="A171933" s="1"/>
      <c r="B171933" s="1"/>
      <c r="C171933" s="1"/>
      <c r="D171933" s="1"/>
      <c r="F171933" s="1"/>
      <c r="G171933" s="1"/>
    </row>
    <row r="172145" spans="1:7" x14ac:dyDescent="0.3">
      <c r="A172145" s="1"/>
      <c r="B172145" s="1"/>
      <c r="C172145" s="1"/>
      <c r="D172145" s="1"/>
      <c r="F172145" s="1"/>
      <c r="G172145" s="1"/>
    </row>
    <row r="172357" spans="1:7" x14ac:dyDescent="0.3">
      <c r="A172357" s="1"/>
      <c r="B172357" s="1"/>
      <c r="C172357" s="1"/>
      <c r="D172357" s="1"/>
      <c r="F172357" s="1"/>
      <c r="G172357" s="1"/>
    </row>
    <row r="172569" spans="1:7" x14ac:dyDescent="0.3">
      <c r="A172569" s="1"/>
      <c r="B172569" s="1"/>
      <c r="C172569" s="1"/>
      <c r="D172569" s="1"/>
      <c r="F172569" s="1"/>
      <c r="G172569" s="1"/>
    </row>
    <row r="172781" spans="1:7" x14ac:dyDescent="0.3">
      <c r="A172781" s="1"/>
      <c r="B172781" s="1"/>
      <c r="C172781" s="1"/>
      <c r="D172781" s="1"/>
      <c r="F172781" s="1"/>
      <c r="G172781" s="1"/>
    </row>
    <row r="172993" spans="1:7" x14ac:dyDescent="0.3">
      <c r="A172993" s="1"/>
      <c r="B172993" s="1"/>
      <c r="C172993" s="1"/>
      <c r="D172993" s="1"/>
      <c r="F172993" s="1"/>
      <c r="G172993" s="1"/>
    </row>
    <row r="173205" spans="1:7" x14ac:dyDescent="0.3">
      <c r="A173205" s="1"/>
      <c r="B173205" s="1"/>
      <c r="C173205" s="1"/>
      <c r="D173205" s="1"/>
      <c r="F173205" s="1"/>
      <c r="G173205" s="1"/>
    </row>
    <row r="173417" spans="1:7" x14ac:dyDescent="0.3">
      <c r="A173417" s="1"/>
      <c r="B173417" s="1"/>
      <c r="C173417" s="1"/>
      <c r="D173417" s="1"/>
      <c r="F173417" s="1"/>
      <c r="G173417" s="1"/>
    </row>
    <row r="173629" spans="1:7" x14ac:dyDescent="0.3">
      <c r="A173629" s="1"/>
      <c r="B173629" s="1"/>
      <c r="C173629" s="1"/>
      <c r="D173629" s="1"/>
      <c r="F173629" s="1"/>
      <c r="G173629" s="1"/>
    </row>
    <row r="173841" spans="1:7" x14ac:dyDescent="0.3">
      <c r="A173841" s="1"/>
      <c r="B173841" s="1"/>
      <c r="C173841" s="1"/>
      <c r="D173841" s="1"/>
      <c r="F173841" s="1"/>
      <c r="G173841" s="1"/>
    </row>
    <row r="174053" spans="1:7" x14ac:dyDescent="0.3">
      <c r="A174053" s="1"/>
      <c r="B174053" s="1"/>
      <c r="C174053" s="1"/>
      <c r="D174053" s="1"/>
      <c r="F174053" s="1"/>
      <c r="G174053" s="1"/>
    </row>
    <row r="174265" spans="1:7" x14ac:dyDescent="0.3">
      <c r="A174265" s="1"/>
      <c r="B174265" s="1"/>
      <c r="C174265" s="1"/>
      <c r="D174265" s="1"/>
      <c r="F174265" s="1"/>
      <c r="G174265" s="1"/>
    </row>
    <row r="174477" spans="1:7" x14ac:dyDescent="0.3">
      <c r="A174477" s="1"/>
      <c r="B174477" s="1"/>
      <c r="C174477" s="1"/>
      <c r="D174477" s="1"/>
      <c r="F174477" s="1"/>
      <c r="G174477" s="1"/>
    </row>
    <row r="174689" spans="1:7" x14ac:dyDescent="0.3">
      <c r="A174689" s="1"/>
      <c r="B174689" s="1"/>
      <c r="C174689" s="1"/>
      <c r="D174689" s="1"/>
      <c r="F174689" s="1"/>
      <c r="G174689" s="1"/>
    </row>
    <row r="174901" spans="1:7" x14ac:dyDescent="0.3">
      <c r="A174901" s="1"/>
      <c r="B174901" s="1"/>
      <c r="C174901" s="1"/>
      <c r="D174901" s="1"/>
      <c r="F174901" s="1"/>
      <c r="G174901" s="1"/>
    </row>
    <row r="175113" spans="1:7" x14ac:dyDescent="0.3">
      <c r="A175113" s="1"/>
      <c r="B175113" s="1"/>
      <c r="C175113" s="1"/>
      <c r="D175113" s="1"/>
      <c r="F175113" s="1"/>
      <c r="G175113" s="1"/>
    </row>
    <row r="175325" spans="1:7" x14ac:dyDescent="0.3">
      <c r="A175325" s="1"/>
      <c r="B175325" s="1"/>
      <c r="C175325" s="1"/>
      <c r="D175325" s="1"/>
      <c r="F175325" s="1"/>
      <c r="G175325" s="1"/>
    </row>
    <row r="175537" spans="1:7" x14ac:dyDescent="0.3">
      <c r="A175537" s="1"/>
      <c r="B175537" s="1"/>
      <c r="C175537" s="1"/>
      <c r="D175537" s="1"/>
      <c r="F175537" s="1"/>
      <c r="G175537" s="1"/>
    </row>
    <row r="175749" spans="1:7" x14ac:dyDescent="0.3">
      <c r="A175749" s="1"/>
      <c r="B175749" s="1"/>
      <c r="C175749" s="1"/>
      <c r="D175749" s="1"/>
      <c r="F175749" s="1"/>
      <c r="G175749" s="1"/>
    </row>
    <row r="175961" spans="1:7" x14ac:dyDescent="0.3">
      <c r="A175961" s="1"/>
      <c r="B175961" s="1"/>
      <c r="C175961" s="1"/>
      <c r="D175961" s="1"/>
      <c r="F175961" s="1"/>
      <c r="G175961" s="1"/>
    </row>
    <row r="176173" spans="1:7" x14ac:dyDescent="0.3">
      <c r="A176173" s="1"/>
      <c r="B176173" s="1"/>
      <c r="C176173" s="1"/>
      <c r="D176173" s="1"/>
      <c r="F176173" s="1"/>
      <c r="G176173" s="1"/>
    </row>
    <row r="176385" spans="1:7" x14ac:dyDescent="0.3">
      <c r="A176385" s="1"/>
      <c r="B176385" s="1"/>
      <c r="C176385" s="1"/>
      <c r="D176385" s="1"/>
      <c r="F176385" s="1"/>
      <c r="G176385" s="1"/>
    </row>
    <row r="176597" spans="1:7" x14ac:dyDescent="0.3">
      <c r="A176597" s="1"/>
      <c r="B176597" s="1"/>
      <c r="C176597" s="1"/>
      <c r="D176597" s="1"/>
      <c r="F176597" s="1"/>
      <c r="G176597" s="1"/>
    </row>
    <row r="176809" spans="1:7" x14ac:dyDescent="0.3">
      <c r="A176809" s="1"/>
      <c r="B176809" s="1"/>
      <c r="C176809" s="1"/>
      <c r="D176809" s="1"/>
      <c r="F176809" s="1"/>
      <c r="G176809" s="1"/>
    </row>
    <row r="177021" spans="1:7" x14ac:dyDescent="0.3">
      <c r="A177021" s="1"/>
      <c r="B177021" s="1"/>
      <c r="C177021" s="1"/>
      <c r="D177021" s="1"/>
      <c r="F177021" s="1"/>
      <c r="G177021" s="1"/>
    </row>
    <row r="177233" spans="1:7" x14ac:dyDescent="0.3">
      <c r="A177233" s="1"/>
      <c r="B177233" s="1"/>
      <c r="C177233" s="1"/>
      <c r="D177233" s="1"/>
      <c r="F177233" s="1"/>
      <c r="G177233" s="1"/>
    </row>
    <row r="177445" spans="1:7" x14ac:dyDescent="0.3">
      <c r="A177445" s="1"/>
      <c r="B177445" s="1"/>
      <c r="C177445" s="1"/>
      <c r="D177445" s="1"/>
      <c r="F177445" s="1"/>
      <c r="G177445" s="1"/>
    </row>
    <row r="177657" spans="1:7" x14ac:dyDescent="0.3">
      <c r="A177657" s="1"/>
      <c r="B177657" s="1"/>
      <c r="C177657" s="1"/>
      <c r="D177657" s="1"/>
      <c r="F177657" s="1"/>
      <c r="G177657" s="1"/>
    </row>
    <row r="177869" spans="1:7" x14ac:dyDescent="0.3">
      <c r="A177869" s="1"/>
      <c r="B177869" s="1"/>
      <c r="C177869" s="1"/>
      <c r="D177869" s="1"/>
      <c r="F177869" s="1"/>
      <c r="G177869" s="1"/>
    </row>
    <row r="178081" spans="1:7" x14ac:dyDescent="0.3">
      <c r="A178081" s="1"/>
      <c r="B178081" s="1"/>
      <c r="C178081" s="1"/>
      <c r="D178081" s="1"/>
      <c r="F178081" s="1"/>
      <c r="G178081" s="1"/>
    </row>
    <row r="178293" spans="1:7" x14ac:dyDescent="0.3">
      <c r="A178293" s="1"/>
      <c r="B178293" s="1"/>
      <c r="C178293" s="1"/>
      <c r="D178293" s="1"/>
      <c r="F178293" s="1"/>
      <c r="G178293" s="1"/>
    </row>
    <row r="178505" spans="1:7" x14ac:dyDescent="0.3">
      <c r="A178505" s="1"/>
      <c r="B178505" s="1"/>
      <c r="C178505" s="1"/>
      <c r="D178505" s="1"/>
      <c r="F178505" s="1"/>
      <c r="G178505" s="1"/>
    </row>
    <row r="178717" spans="1:7" x14ac:dyDescent="0.3">
      <c r="A178717" s="1"/>
      <c r="B178717" s="1"/>
      <c r="C178717" s="1"/>
      <c r="D178717" s="1"/>
      <c r="F178717" s="1"/>
      <c r="G178717" s="1"/>
    </row>
    <row r="178929" spans="1:7" x14ac:dyDescent="0.3">
      <c r="A178929" s="1"/>
      <c r="B178929" s="1"/>
      <c r="C178929" s="1"/>
      <c r="D178929" s="1"/>
      <c r="F178929" s="1"/>
      <c r="G178929" s="1"/>
    </row>
    <row r="179141" spans="1:7" x14ac:dyDescent="0.3">
      <c r="A179141" s="1"/>
      <c r="B179141" s="1"/>
      <c r="C179141" s="1"/>
      <c r="D179141" s="1"/>
      <c r="F179141" s="1"/>
      <c r="G179141" s="1"/>
    </row>
    <row r="179353" spans="1:7" x14ac:dyDescent="0.3">
      <c r="A179353" s="1"/>
      <c r="B179353" s="1"/>
      <c r="C179353" s="1"/>
      <c r="D179353" s="1"/>
      <c r="F179353" s="1"/>
      <c r="G179353" s="1"/>
    </row>
    <row r="179565" spans="1:7" x14ac:dyDescent="0.3">
      <c r="A179565" s="1"/>
      <c r="B179565" s="1"/>
      <c r="C179565" s="1"/>
      <c r="D179565" s="1"/>
      <c r="F179565" s="1"/>
      <c r="G179565" s="1"/>
    </row>
    <row r="179777" spans="1:7" x14ac:dyDescent="0.3">
      <c r="A179777" s="1"/>
      <c r="B179777" s="1"/>
      <c r="C179777" s="1"/>
      <c r="D179777" s="1"/>
      <c r="F179777" s="1"/>
      <c r="G179777" s="1"/>
    </row>
    <row r="179989" spans="1:7" x14ac:dyDescent="0.3">
      <c r="A179989" s="1"/>
      <c r="B179989" s="1"/>
      <c r="C179989" s="1"/>
      <c r="D179989" s="1"/>
      <c r="F179989" s="1"/>
      <c r="G179989" s="1"/>
    </row>
    <row r="180201" spans="1:7" x14ac:dyDescent="0.3">
      <c r="A180201" s="1"/>
      <c r="B180201" s="1"/>
      <c r="C180201" s="1"/>
      <c r="D180201" s="1"/>
      <c r="F180201" s="1"/>
      <c r="G180201" s="1"/>
    </row>
    <row r="180413" spans="1:7" x14ac:dyDescent="0.3">
      <c r="A180413" s="1"/>
      <c r="B180413" s="1"/>
      <c r="C180413" s="1"/>
      <c r="D180413" s="1"/>
      <c r="F180413" s="1"/>
      <c r="G180413" s="1"/>
    </row>
    <row r="180625" spans="1:7" x14ac:dyDescent="0.3">
      <c r="A180625" s="1"/>
      <c r="B180625" s="1"/>
      <c r="C180625" s="1"/>
      <c r="D180625" s="1"/>
      <c r="F180625" s="1"/>
      <c r="G180625" s="1"/>
    </row>
    <row r="180837" spans="1:7" x14ac:dyDescent="0.3">
      <c r="A180837" s="1"/>
      <c r="B180837" s="1"/>
      <c r="C180837" s="1"/>
      <c r="D180837" s="1"/>
      <c r="F180837" s="1"/>
      <c r="G180837" s="1"/>
    </row>
    <row r="181049" spans="1:7" x14ac:dyDescent="0.3">
      <c r="A181049" s="1"/>
      <c r="B181049" s="1"/>
      <c r="C181049" s="1"/>
      <c r="D181049" s="1"/>
      <c r="F181049" s="1"/>
      <c r="G181049" s="1"/>
    </row>
    <row r="181261" spans="1:7" x14ac:dyDescent="0.3">
      <c r="A181261" s="1"/>
      <c r="B181261" s="1"/>
      <c r="C181261" s="1"/>
      <c r="D181261" s="1"/>
      <c r="F181261" s="1"/>
      <c r="G181261" s="1"/>
    </row>
    <row r="181473" spans="1:7" x14ac:dyDescent="0.3">
      <c r="A181473" s="1"/>
      <c r="B181473" s="1"/>
      <c r="C181473" s="1"/>
      <c r="D181473" s="1"/>
      <c r="F181473" s="1"/>
      <c r="G181473" s="1"/>
    </row>
    <row r="181685" spans="1:7" x14ac:dyDescent="0.3">
      <c r="A181685" s="1"/>
      <c r="B181685" s="1"/>
      <c r="C181685" s="1"/>
      <c r="D181685" s="1"/>
      <c r="F181685" s="1"/>
      <c r="G181685" s="1"/>
    </row>
    <row r="181897" spans="1:7" x14ac:dyDescent="0.3">
      <c r="A181897" s="1"/>
      <c r="B181897" s="1"/>
      <c r="C181897" s="1"/>
      <c r="D181897" s="1"/>
      <c r="F181897" s="1"/>
      <c r="G181897" s="1"/>
    </row>
    <row r="182109" spans="1:7" x14ac:dyDescent="0.3">
      <c r="A182109" s="1"/>
      <c r="B182109" s="1"/>
      <c r="C182109" s="1"/>
      <c r="D182109" s="1"/>
      <c r="F182109" s="1"/>
      <c r="G182109" s="1"/>
    </row>
    <row r="182321" spans="1:7" x14ac:dyDescent="0.3">
      <c r="A182321" s="1"/>
      <c r="B182321" s="1"/>
      <c r="C182321" s="1"/>
      <c r="D182321" s="1"/>
      <c r="F182321" s="1"/>
      <c r="G182321" s="1"/>
    </row>
    <row r="182533" spans="1:7" x14ac:dyDescent="0.3">
      <c r="A182533" s="1"/>
      <c r="B182533" s="1"/>
      <c r="C182533" s="1"/>
      <c r="D182533" s="1"/>
      <c r="F182533" s="1"/>
      <c r="G182533" s="1"/>
    </row>
    <row r="182745" spans="1:7" x14ac:dyDescent="0.3">
      <c r="A182745" s="1"/>
      <c r="B182745" s="1"/>
      <c r="C182745" s="1"/>
      <c r="D182745" s="1"/>
      <c r="F182745" s="1"/>
      <c r="G182745" s="1"/>
    </row>
    <row r="182957" spans="1:7" x14ac:dyDescent="0.3">
      <c r="A182957" s="1"/>
      <c r="B182957" s="1"/>
      <c r="C182957" s="1"/>
      <c r="D182957" s="1"/>
      <c r="F182957" s="1"/>
      <c r="G182957" s="1"/>
    </row>
    <row r="183169" spans="1:7" x14ac:dyDescent="0.3">
      <c r="A183169" s="1"/>
      <c r="B183169" s="1"/>
      <c r="C183169" s="1"/>
      <c r="D183169" s="1"/>
      <c r="F183169" s="1"/>
      <c r="G183169" s="1"/>
    </row>
    <row r="183381" spans="1:7" x14ac:dyDescent="0.3">
      <c r="A183381" s="1"/>
      <c r="B183381" s="1"/>
      <c r="C183381" s="1"/>
      <c r="D183381" s="1"/>
      <c r="F183381" s="1"/>
      <c r="G183381" s="1"/>
    </row>
    <row r="183593" spans="1:7" x14ac:dyDescent="0.3">
      <c r="A183593" s="1"/>
      <c r="B183593" s="1"/>
      <c r="C183593" s="1"/>
      <c r="D183593" s="1"/>
      <c r="F183593" s="1"/>
      <c r="G183593" s="1"/>
    </row>
    <row r="183805" spans="1:7" x14ac:dyDescent="0.3">
      <c r="A183805" s="1"/>
      <c r="B183805" s="1"/>
      <c r="C183805" s="1"/>
      <c r="D183805" s="1"/>
      <c r="F183805" s="1"/>
      <c r="G183805" s="1"/>
    </row>
    <row r="184017" spans="1:7" x14ac:dyDescent="0.3">
      <c r="A184017" s="1"/>
      <c r="B184017" s="1"/>
      <c r="C184017" s="1"/>
      <c r="D184017" s="1"/>
      <c r="F184017" s="1"/>
      <c r="G184017" s="1"/>
    </row>
    <row r="184229" spans="1:7" x14ac:dyDescent="0.3">
      <c r="A184229" s="1"/>
      <c r="B184229" s="1"/>
      <c r="C184229" s="1"/>
      <c r="D184229" s="1"/>
      <c r="F184229" s="1"/>
      <c r="G184229" s="1"/>
    </row>
    <row r="184441" spans="1:7" x14ac:dyDescent="0.3">
      <c r="A184441" s="1"/>
      <c r="B184441" s="1"/>
      <c r="C184441" s="1"/>
      <c r="D184441" s="1"/>
      <c r="F184441" s="1"/>
      <c r="G184441" s="1"/>
    </row>
    <row r="184653" spans="1:7" x14ac:dyDescent="0.3">
      <c r="A184653" s="1"/>
      <c r="B184653" s="1"/>
      <c r="C184653" s="1"/>
      <c r="D184653" s="1"/>
      <c r="F184653" s="1"/>
      <c r="G184653" s="1"/>
    </row>
    <row r="184865" spans="1:7" x14ac:dyDescent="0.3">
      <c r="A184865" s="1"/>
      <c r="B184865" s="1"/>
      <c r="C184865" s="1"/>
      <c r="D184865" s="1"/>
      <c r="F184865" s="1"/>
      <c r="G184865" s="1"/>
    </row>
    <row r="185077" spans="1:7" x14ac:dyDescent="0.3">
      <c r="A185077" s="1"/>
      <c r="B185077" s="1"/>
      <c r="C185077" s="1"/>
      <c r="D185077" s="1"/>
      <c r="F185077" s="1"/>
      <c r="G185077" s="1"/>
    </row>
    <row r="185289" spans="1:7" x14ac:dyDescent="0.3">
      <c r="A185289" s="1"/>
      <c r="B185289" s="1"/>
      <c r="C185289" s="1"/>
      <c r="D185289" s="1"/>
      <c r="F185289" s="1"/>
      <c r="G185289" s="1"/>
    </row>
    <row r="185501" spans="1:7" x14ac:dyDescent="0.3">
      <c r="A185501" s="1"/>
      <c r="B185501" s="1"/>
      <c r="C185501" s="1"/>
      <c r="D185501" s="1"/>
      <c r="F185501" s="1"/>
      <c r="G185501" s="1"/>
    </row>
    <row r="185713" spans="1:7" x14ac:dyDescent="0.3">
      <c r="A185713" s="1"/>
      <c r="B185713" s="1"/>
      <c r="C185713" s="1"/>
      <c r="D185713" s="1"/>
      <c r="F185713" s="1"/>
      <c r="G185713" s="1"/>
    </row>
    <row r="185925" spans="1:7" x14ac:dyDescent="0.3">
      <c r="A185925" s="1"/>
      <c r="B185925" s="1"/>
      <c r="C185925" s="1"/>
      <c r="D185925" s="1"/>
      <c r="F185925" s="1"/>
      <c r="G185925" s="1"/>
    </row>
    <row r="186137" spans="1:7" x14ac:dyDescent="0.3">
      <c r="A186137" s="1"/>
      <c r="B186137" s="1"/>
      <c r="C186137" s="1"/>
      <c r="D186137" s="1"/>
      <c r="F186137" s="1"/>
      <c r="G186137" s="1"/>
    </row>
    <row r="186349" spans="1:7" x14ac:dyDescent="0.3">
      <c r="A186349" s="1"/>
      <c r="B186349" s="1"/>
      <c r="C186349" s="1"/>
      <c r="D186349" s="1"/>
      <c r="F186349" s="1"/>
      <c r="G186349" s="1"/>
    </row>
    <row r="186561" spans="1:7" x14ac:dyDescent="0.3">
      <c r="A186561" s="1"/>
      <c r="B186561" s="1"/>
      <c r="C186561" s="1"/>
      <c r="D186561" s="1"/>
      <c r="F186561" s="1"/>
      <c r="G186561" s="1"/>
    </row>
    <row r="186773" spans="1:7" x14ac:dyDescent="0.3">
      <c r="A186773" s="1"/>
      <c r="B186773" s="1"/>
      <c r="C186773" s="1"/>
      <c r="D186773" s="1"/>
      <c r="F186773" s="1"/>
      <c r="G186773" s="1"/>
    </row>
    <row r="186985" spans="1:7" x14ac:dyDescent="0.3">
      <c r="A186985" s="1"/>
      <c r="B186985" s="1"/>
      <c r="C186985" s="1"/>
      <c r="D186985" s="1"/>
      <c r="F186985" s="1"/>
      <c r="G186985" s="1"/>
    </row>
    <row r="187197" spans="1:7" x14ac:dyDescent="0.3">
      <c r="A187197" s="1"/>
      <c r="B187197" s="1"/>
      <c r="C187197" s="1"/>
      <c r="D187197" s="1"/>
      <c r="F187197" s="1"/>
      <c r="G187197" s="1"/>
    </row>
    <row r="187409" spans="1:7" x14ac:dyDescent="0.3">
      <c r="A187409" s="1"/>
      <c r="B187409" s="1"/>
      <c r="C187409" s="1"/>
      <c r="D187409" s="1"/>
      <c r="F187409" s="1"/>
      <c r="G187409" s="1"/>
    </row>
    <row r="187621" spans="1:7" x14ac:dyDescent="0.3">
      <c r="A187621" s="1"/>
      <c r="B187621" s="1"/>
      <c r="C187621" s="1"/>
      <c r="D187621" s="1"/>
      <c r="F187621" s="1"/>
      <c r="G187621" s="1"/>
    </row>
    <row r="187833" spans="1:7" x14ac:dyDescent="0.3">
      <c r="A187833" s="1"/>
      <c r="B187833" s="1"/>
      <c r="C187833" s="1"/>
      <c r="D187833" s="1"/>
      <c r="F187833" s="1"/>
      <c r="G187833" s="1"/>
    </row>
    <row r="188045" spans="1:7" x14ac:dyDescent="0.3">
      <c r="A188045" s="1"/>
      <c r="B188045" s="1"/>
      <c r="C188045" s="1"/>
      <c r="D188045" s="1"/>
      <c r="F188045" s="1"/>
      <c r="G188045" s="1"/>
    </row>
    <row r="188257" spans="1:7" x14ac:dyDescent="0.3">
      <c r="A188257" s="1"/>
      <c r="B188257" s="1"/>
      <c r="C188257" s="1"/>
      <c r="D188257" s="1"/>
      <c r="F188257" s="1"/>
      <c r="G188257" s="1"/>
    </row>
    <row r="188469" spans="1:7" x14ac:dyDescent="0.3">
      <c r="A188469" s="1"/>
      <c r="B188469" s="1"/>
      <c r="C188469" s="1"/>
      <c r="D188469" s="1"/>
      <c r="F188469" s="1"/>
      <c r="G188469" s="1"/>
    </row>
    <row r="188681" spans="1:7" x14ac:dyDescent="0.3">
      <c r="A188681" s="1"/>
      <c r="B188681" s="1"/>
      <c r="C188681" s="1"/>
      <c r="D188681" s="1"/>
      <c r="F188681" s="1"/>
      <c r="G188681" s="1"/>
    </row>
    <row r="188893" spans="1:7" x14ac:dyDescent="0.3">
      <c r="A188893" s="1"/>
      <c r="B188893" s="1"/>
      <c r="C188893" s="1"/>
      <c r="D188893" s="1"/>
      <c r="F188893" s="1"/>
      <c r="G188893" s="1"/>
    </row>
    <row r="189105" spans="1:7" x14ac:dyDescent="0.3">
      <c r="A189105" s="1"/>
      <c r="B189105" s="1"/>
      <c r="C189105" s="1"/>
      <c r="D189105" s="1"/>
      <c r="F189105" s="1"/>
      <c r="G189105" s="1"/>
    </row>
    <row r="189317" spans="1:7" x14ac:dyDescent="0.3">
      <c r="A189317" s="1"/>
      <c r="B189317" s="1"/>
      <c r="C189317" s="1"/>
      <c r="D189317" s="1"/>
      <c r="F189317" s="1"/>
      <c r="G189317" s="1"/>
    </row>
    <row r="189529" spans="1:7" x14ac:dyDescent="0.3">
      <c r="A189529" s="1"/>
      <c r="B189529" s="1"/>
      <c r="C189529" s="1"/>
      <c r="D189529" s="1"/>
      <c r="F189529" s="1"/>
      <c r="G189529" s="1"/>
    </row>
    <row r="189741" spans="1:7" x14ac:dyDescent="0.3">
      <c r="A189741" s="1"/>
      <c r="B189741" s="1"/>
      <c r="C189741" s="1"/>
      <c r="D189741" s="1"/>
      <c r="F189741" s="1"/>
      <c r="G189741" s="1"/>
    </row>
    <row r="189953" spans="1:7" x14ac:dyDescent="0.3">
      <c r="A189953" s="1"/>
      <c r="B189953" s="1"/>
      <c r="C189953" s="1"/>
      <c r="D189953" s="1"/>
      <c r="F189953" s="1"/>
      <c r="G189953" s="1"/>
    </row>
    <row r="190165" spans="1:7" x14ac:dyDescent="0.3">
      <c r="A190165" s="1"/>
      <c r="B190165" s="1"/>
      <c r="C190165" s="1"/>
      <c r="D190165" s="1"/>
      <c r="F190165" s="1"/>
      <c r="G190165" s="1"/>
    </row>
    <row r="190377" spans="1:7" x14ac:dyDescent="0.3">
      <c r="A190377" s="1"/>
      <c r="B190377" s="1"/>
      <c r="C190377" s="1"/>
      <c r="D190377" s="1"/>
      <c r="F190377" s="1"/>
      <c r="G190377" s="1"/>
    </row>
    <row r="190589" spans="1:7" x14ac:dyDescent="0.3">
      <c r="A190589" s="1"/>
      <c r="B190589" s="1"/>
      <c r="C190589" s="1"/>
      <c r="D190589" s="1"/>
      <c r="F190589" s="1"/>
      <c r="G190589" s="1"/>
    </row>
    <row r="190801" spans="1:7" x14ac:dyDescent="0.3">
      <c r="A190801" s="1"/>
      <c r="B190801" s="1"/>
      <c r="C190801" s="1"/>
      <c r="D190801" s="1"/>
      <c r="F190801" s="1"/>
      <c r="G190801" s="1"/>
    </row>
    <row r="191013" spans="1:7" x14ac:dyDescent="0.3">
      <c r="A191013" s="1"/>
      <c r="B191013" s="1"/>
      <c r="C191013" s="1"/>
      <c r="D191013" s="1"/>
      <c r="F191013" s="1"/>
      <c r="G191013" s="1"/>
    </row>
    <row r="191225" spans="1:7" x14ac:dyDescent="0.3">
      <c r="A191225" s="1"/>
      <c r="B191225" s="1"/>
      <c r="C191225" s="1"/>
      <c r="D191225" s="1"/>
      <c r="F191225" s="1"/>
      <c r="G191225" s="1"/>
    </row>
    <row r="191437" spans="1:7" x14ac:dyDescent="0.3">
      <c r="A191437" s="1"/>
      <c r="B191437" s="1"/>
      <c r="C191437" s="1"/>
      <c r="D191437" s="1"/>
      <c r="F191437" s="1"/>
      <c r="G191437" s="1"/>
    </row>
    <row r="191649" spans="1:7" x14ac:dyDescent="0.3">
      <c r="A191649" s="1"/>
      <c r="B191649" s="1"/>
      <c r="C191649" s="1"/>
      <c r="D191649" s="1"/>
      <c r="F191649" s="1"/>
      <c r="G191649" s="1"/>
    </row>
    <row r="191861" spans="1:7" x14ac:dyDescent="0.3">
      <c r="A191861" s="1"/>
      <c r="B191861" s="1"/>
      <c r="C191861" s="1"/>
      <c r="D191861" s="1"/>
      <c r="F191861" s="1"/>
      <c r="G191861" s="1"/>
    </row>
    <row r="192073" spans="1:7" x14ac:dyDescent="0.3">
      <c r="A192073" s="1"/>
      <c r="B192073" s="1"/>
      <c r="C192073" s="1"/>
      <c r="D192073" s="1"/>
      <c r="F192073" s="1"/>
      <c r="G192073" s="1"/>
    </row>
    <row r="192285" spans="1:7" x14ac:dyDescent="0.3">
      <c r="A192285" s="1"/>
      <c r="B192285" s="1"/>
      <c r="C192285" s="1"/>
      <c r="D192285" s="1"/>
      <c r="F192285" s="1"/>
      <c r="G192285" s="1"/>
    </row>
    <row r="192497" spans="1:7" x14ac:dyDescent="0.3">
      <c r="A192497" s="1"/>
      <c r="B192497" s="1"/>
      <c r="C192497" s="1"/>
      <c r="D192497" s="1"/>
      <c r="F192497" s="1"/>
      <c r="G192497" s="1"/>
    </row>
    <row r="192709" spans="1:7" x14ac:dyDescent="0.3">
      <c r="A192709" s="1"/>
      <c r="B192709" s="1"/>
      <c r="C192709" s="1"/>
      <c r="D192709" s="1"/>
      <c r="F192709" s="1"/>
      <c r="G192709" s="1"/>
    </row>
    <row r="192921" spans="1:7" x14ac:dyDescent="0.3">
      <c r="A192921" s="1"/>
      <c r="B192921" s="1"/>
      <c r="C192921" s="1"/>
      <c r="D192921" s="1"/>
      <c r="F192921" s="1"/>
      <c r="G192921" s="1"/>
    </row>
    <row r="193133" spans="1:7" x14ac:dyDescent="0.3">
      <c r="A193133" s="1"/>
      <c r="B193133" s="1"/>
      <c r="C193133" s="1"/>
      <c r="D193133" s="1"/>
      <c r="F193133" s="1"/>
      <c r="G193133" s="1"/>
    </row>
    <row r="193345" spans="1:7" x14ac:dyDescent="0.3">
      <c r="A193345" s="1"/>
      <c r="B193345" s="1"/>
      <c r="C193345" s="1"/>
      <c r="D193345" s="1"/>
      <c r="F193345" s="1"/>
      <c r="G193345" s="1"/>
    </row>
    <row r="193557" spans="1:7" x14ac:dyDescent="0.3">
      <c r="A193557" s="1"/>
      <c r="B193557" s="1"/>
      <c r="C193557" s="1"/>
      <c r="D193557" s="1"/>
      <c r="F193557" s="1"/>
      <c r="G193557" s="1"/>
    </row>
    <row r="193769" spans="1:7" x14ac:dyDescent="0.3">
      <c r="A193769" s="1"/>
      <c r="B193769" s="1"/>
      <c r="C193769" s="1"/>
      <c r="D193769" s="1"/>
      <c r="F193769" s="1"/>
      <c r="G193769" s="1"/>
    </row>
    <row r="193981" spans="1:7" x14ac:dyDescent="0.3">
      <c r="A193981" s="1"/>
      <c r="B193981" s="1"/>
      <c r="C193981" s="1"/>
      <c r="D193981" s="1"/>
      <c r="F193981" s="1"/>
      <c r="G193981" s="1"/>
    </row>
    <row r="194193" spans="1:7" x14ac:dyDescent="0.3">
      <c r="A194193" s="1"/>
      <c r="B194193" s="1"/>
      <c r="C194193" s="1"/>
      <c r="D194193" s="1"/>
      <c r="F194193" s="1"/>
      <c r="G194193" s="1"/>
    </row>
    <row r="194405" spans="1:7" x14ac:dyDescent="0.3">
      <c r="A194405" s="1"/>
      <c r="B194405" s="1"/>
      <c r="C194405" s="1"/>
      <c r="D194405" s="1"/>
      <c r="F194405" s="1"/>
      <c r="G194405" s="1"/>
    </row>
    <row r="194617" spans="1:7" x14ac:dyDescent="0.3">
      <c r="A194617" s="1"/>
      <c r="B194617" s="1"/>
      <c r="C194617" s="1"/>
      <c r="D194617" s="1"/>
      <c r="F194617" s="1"/>
      <c r="G194617" s="1"/>
    </row>
    <row r="194829" spans="1:7" x14ac:dyDescent="0.3">
      <c r="A194829" s="1"/>
      <c r="B194829" s="1"/>
      <c r="C194829" s="1"/>
      <c r="D194829" s="1"/>
      <c r="F194829" s="1"/>
      <c r="G194829" s="1"/>
    </row>
    <row r="195041" spans="1:7" x14ac:dyDescent="0.3">
      <c r="A195041" s="1"/>
      <c r="B195041" s="1"/>
      <c r="C195041" s="1"/>
      <c r="D195041" s="1"/>
      <c r="F195041" s="1"/>
      <c r="G195041" s="1"/>
    </row>
    <row r="195253" spans="1:7" x14ac:dyDescent="0.3">
      <c r="A195253" s="1"/>
      <c r="B195253" s="1"/>
      <c r="C195253" s="1"/>
      <c r="D195253" s="1"/>
      <c r="F195253" s="1"/>
      <c r="G195253" s="1"/>
    </row>
    <row r="195465" spans="1:7" x14ac:dyDescent="0.3">
      <c r="A195465" s="1"/>
      <c r="B195465" s="1"/>
      <c r="C195465" s="1"/>
      <c r="D195465" s="1"/>
      <c r="F195465" s="1"/>
      <c r="G195465" s="1"/>
    </row>
    <row r="195677" spans="1:7" x14ac:dyDescent="0.3">
      <c r="A195677" s="1"/>
      <c r="B195677" s="1"/>
      <c r="C195677" s="1"/>
      <c r="D195677" s="1"/>
      <c r="F195677" s="1"/>
      <c r="G195677" s="1"/>
    </row>
    <row r="195889" spans="1:7" x14ac:dyDescent="0.3">
      <c r="A195889" s="1"/>
      <c r="B195889" s="1"/>
      <c r="C195889" s="1"/>
      <c r="D195889" s="1"/>
      <c r="F195889" s="1"/>
      <c r="G195889" s="1"/>
    </row>
    <row r="196101" spans="1:7" x14ac:dyDescent="0.3">
      <c r="A196101" s="1"/>
      <c r="B196101" s="1"/>
      <c r="C196101" s="1"/>
      <c r="D196101" s="1"/>
      <c r="F196101" s="1"/>
      <c r="G196101" s="1"/>
    </row>
    <row r="196313" spans="1:7" x14ac:dyDescent="0.3">
      <c r="A196313" s="1"/>
      <c r="B196313" s="1"/>
      <c r="C196313" s="1"/>
      <c r="D196313" s="1"/>
      <c r="F196313" s="1"/>
      <c r="G196313" s="1"/>
    </row>
    <row r="196525" spans="1:7" x14ac:dyDescent="0.3">
      <c r="A196525" s="1"/>
      <c r="B196525" s="1"/>
      <c r="C196525" s="1"/>
      <c r="D196525" s="1"/>
      <c r="F196525" s="1"/>
      <c r="G196525" s="1"/>
    </row>
    <row r="196737" spans="1:7" x14ac:dyDescent="0.3">
      <c r="A196737" s="1"/>
      <c r="B196737" s="1"/>
      <c r="C196737" s="1"/>
      <c r="D196737" s="1"/>
      <c r="F196737" s="1"/>
      <c r="G196737" s="1"/>
    </row>
    <row r="196949" spans="1:7" x14ac:dyDescent="0.3">
      <c r="A196949" s="1"/>
      <c r="B196949" s="1"/>
      <c r="C196949" s="1"/>
      <c r="D196949" s="1"/>
      <c r="F196949" s="1"/>
      <c r="G196949" s="1"/>
    </row>
    <row r="197161" spans="1:7" x14ac:dyDescent="0.3">
      <c r="A197161" s="1"/>
      <c r="B197161" s="1"/>
      <c r="C197161" s="1"/>
      <c r="D197161" s="1"/>
      <c r="F197161" s="1"/>
      <c r="G197161" s="1"/>
    </row>
    <row r="197373" spans="1:7" x14ac:dyDescent="0.3">
      <c r="A197373" s="1"/>
      <c r="B197373" s="1"/>
      <c r="C197373" s="1"/>
      <c r="D197373" s="1"/>
      <c r="F197373" s="1"/>
      <c r="G197373" s="1"/>
    </row>
    <row r="197585" spans="1:7" x14ac:dyDescent="0.3">
      <c r="A197585" s="1"/>
      <c r="B197585" s="1"/>
      <c r="C197585" s="1"/>
      <c r="D197585" s="1"/>
      <c r="F197585" s="1"/>
      <c r="G197585" s="1"/>
    </row>
    <row r="197797" spans="1:7" x14ac:dyDescent="0.3">
      <c r="A197797" s="1"/>
      <c r="B197797" s="1"/>
      <c r="C197797" s="1"/>
      <c r="D197797" s="1"/>
      <c r="F197797" s="1"/>
      <c r="G197797" s="1"/>
    </row>
    <row r="198009" spans="1:7" x14ac:dyDescent="0.3">
      <c r="A198009" s="1"/>
      <c r="B198009" s="1"/>
      <c r="C198009" s="1"/>
      <c r="D198009" s="1"/>
      <c r="F198009" s="1"/>
      <c r="G198009" s="1"/>
    </row>
    <row r="198221" spans="1:7" x14ac:dyDescent="0.3">
      <c r="A198221" s="1"/>
      <c r="B198221" s="1"/>
      <c r="C198221" s="1"/>
      <c r="D198221" s="1"/>
      <c r="F198221" s="1"/>
      <c r="G198221" s="1"/>
    </row>
    <row r="198433" spans="1:7" x14ac:dyDescent="0.3">
      <c r="A198433" s="1"/>
      <c r="B198433" s="1"/>
      <c r="C198433" s="1"/>
      <c r="D198433" s="1"/>
      <c r="F198433" s="1"/>
      <c r="G198433" s="1"/>
    </row>
    <row r="198645" spans="1:7" x14ac:dyDescent="0.3">
      <c r="A198645" s="1"/>
      <c r="B198645" s="1"/>
      <c r="C198645" s="1"/>
      <c r="D198645" s="1"/>
      <c r="F198645" s="1"/>
      <c r="G198645" s="1"/>
    </row>
    <row r="198857" spans="1:7" x14ac:dyDescent="0.3">
      <c r="A198857" s="1"/>
      <c r="B198857" s="1"/>
      <c r="C198857" s="1"/>
      <c r="D198857" s="1"/>
      <c r="F198857" s="1"/>
      <c r="G198857" s="1"/>
    </row>
    <row r="199069" spans="1:7" x14ac:dyDescent="0.3">
      <c r="A199069" s="1"/>
      <c r="B199069" s="1"/>
      <c r="C199069" s="1"/>
      <c r="D199069" s="1"/>
      <c r="F199069" s="1"/>
      <c r="G199069" s="1"/>
    </row>
    <row r="199281" spans="1:7" x14ac:dyDescent="0.3">
      <c r="A199281" s="1"/>
      <c r="B199281" s="1"/>
      <c r="C199281" s="1"/>
      <c r="D199281" s="1"/>
      <c r="F199281" s="1"/>
      <c r="G199281" s="1"/>
    </row>
    <row r="199493" spans="1:7" x14ac:dyDescent="0.3">
      <c r="A199493" s="1"/>
      <c r="B199493" s="1"/>
      <c r="C199493" s="1"/>
      <c r="D199493" s="1"/>
      <c r="F199493" s="1"/>
      <c r="G199493" s="1"/>
    </row>
    <row r="199705" spans="1:7" x14ac:dyDescent="0.3">
      <c r="A199705" s="1"/>
      <c r="B199705" s="1"/>
      <c r="C199705" s="1"/>
      <c r="D199705" s="1"/>
      <c r="F199705" s="1"/>
      <c r="G199705" s="1"/>
    </row>
    <row r="199917" spans="1:7" x14ac:dyDescent="0.3">
      <c r="A199917" s="1"/>
      <c r="B199917" s="1"/>
      <c r="C199917" s="1"/>
      <c r="D199917" s="1"/>
      <c r="F199917" s="1"/>
      <c r="G199917" s="1"/>
    </row>
    <row r="200129" spans="1:7" x14ac:dyDescent="0.3">
      <c r="A200129" s="1"/>
      <c r="B200129" s="1"/>
      <c r="C200129" s="1"/>
      <c r="D200129" s="1"/>
      <c r="F200129" s="1"/>
      <c r="G200129" s="1"/>
    </row>
    <row r="200341" spans="1:7" x14ac:dyDescent="0.3">
      <c r="A200341" s="1"/>
      <c r="B200341" s="1"/>
      <c r="C200341" s="1"/>
      <c r="D200341" s="1"/>
      <c r="F200341" s="1"/>
      <c r="G200341" s="1"/>
    </row>
    <row r="200553" spans="1:7" x14ac:dyDescent="0.3">
      <c r="A200553" s="1"/>
      <c r="B200553" s="1"/>
      <c r="C200553" s="1"/>
      <c r="D200553" s="1"/>
      <c r="F200553" s="1"/>
      <c r="G200553" s="1"/>
    </row>
    <row r="200765" spans="1:7" x14ac:dyDescent="0.3">
      <c r="A200765" s="1"/>
      <c r="B200765" s="1"/>
      <c r="C200765" s="1"/>
      <c r="D200765" s="1"/>
      <c r="F200765" s="1"/>
      <c r="G200765" s="1"/>
    </row>
    <row r="200977" spans="1:7" x14ac:dyDescent="0.3">
      <c r="A200977" s="1"/>
      <c r="B200977" s="1"/>
      <c r="C200977" s="1"/>
      <c r="D200977" s="1"/>
      <c r="F200977" s="1"/>
      <c r="G200977" s="1"/>
    </row>
    <row r="201189" spans="1:7" x14ac:dyDescent="0.3">
      <c r="A201189" s="1"/>
      <c r="B201189" s="1"/>
      <c r="C201189" s="1"/>
      <c r="D201189" s="1"/>
      <c r="F201189" s="1"/>
      <c r="G201189" s="1"/>
    </row>
    <row r="201401" spans="1:7" x14ac:dyDescent="0.3">
      <c r="A201401" s="1"/>
      <c r="B201401" s="1"/>
      <c r="C201401" s="1"/>
      <c r="D201401" s="1"/>
      <c r="F201401" s="1"/>
      <c r="G201401" s="1"/>
    </row>
    <row r="201613" spans="1:7" x14ac:dyDescent="0.3">
      <c r="A201613" s="1"/>
      <c r="B201613" s="1"/>
      <c r="C201613" s="1"/>
      <c r="D201613" s="1"/>
      <c r="F201613" s="1"/>
      <c r="G201613" s="1"/>
    </row>
    <row r="201825" spans="1:7" x14ac:dyDescent="0.3">
      <c r="A201825" s="1"/>
      <c r="B201825" s="1"/>
      <c r="C201825" s="1"/>
      <c r="D201825" s="1"/>
      <c r="F201825" s="1"/>
      <c r="G201825" s="1"/>
    </row>
    <row r="202037" spans="1:7" x14ac:dyDescent="0.3">
      <c r="A202037" s="1"/>
      <c r="B202037" s="1"/>
      <c r="C202037" s="1"/>
      <c r="D202037" s="1"/>
      <c r="F202037" s="1"/>
      <c r="G202037" s="1"/>
    </row>
    <row r="202249" spans="1:7" x14ac:dyDescent="0.3">
      <c r="A202249" s="1"/>
      <c r="B202249" s="1"/>
      <c r="C202249" s="1"/>
      <c r="D202249" s="1"/>
      <c r="F202249" s="1"/>
      <c r="G202249" s="1"/>
    </row>
    <row r="202461" spans="1:7" x14ac:dyDescent="0.3">
      <c r="A202461" s="1"/>
      <c r="B202461" s="1"/>
      <c r="C202461" s="1"/>
      <c r="D202461" s="1"/>
      <c r="F202461" s="1"/>
      <c r="G202461" s="1"/>
    </row>
    <row r="202673" spans="1:7" x14ac:dyDescent="0.3">
      <c r="A202673" s="1"/>
      <c r="B202673" s="1"/>
      <c r="C202673" s="1"/>
      <c r="D202673" s="1"/>
      <c r="F202673" s="1"/>
      <c r="G202673" s="1"/>
    </row>
    <row r="202885" spans="1:7" x14ac:dyDescent="0.3">
      <c r="A202885" s="1"/>
      <c r="B202885" s="1"/>
      <c r="C202885" s="1"/>
      <c r="D202885" s="1"/>
      <c r="F202885" s="1"/>
      <c r="G202885" s="1"/>
    </row>
    <row r="203097" spans="1:7" x14ac:dyDescent="0.3">
      <c r="A203097" s="1"/>
      <c r="B203097" s="1"/>
      <c r="C203097" s="1"/>
      <c r="D203097" s="1"/>
      <c r="F203097" s="1"/>
      <c r="G203097" s="1"/>
    </row>
    <row r="203309" spans="1:7" x14ac:dyDescent="0.3">
      <c r="A203309" s="1"/>
      <c r="B203309" s="1"/>
      <c r="C203309" s="1"/>
      <c r="D203309" s="1"/>
      <c r="F203309" s="1"/>
      <c r="G203309" s="1"/>
    </row>
    <row r="203521" spans="1:7" x14ac:dyDescent="0.3">
      <c r="A203521" s="1"/>
      <c r="B203521" s="1"/>
      <c r="C203521" s="1"/>
      <c r="D203521" s="1"/>
      <c r="F203521" s="1"/>
      <c r="G203521" s="1"/>
    </row>
    <row r="203733" spans="1:7" x14ac:dyDescent="0.3">
      <c r="A203733" s="1"/>
      <c r="B203733" s="1"/>
      <c r="C203733" s="1"/>
      <c r="D203733" s="1"/>
      <c r="F203733" s="1"/>
      <c r="G203733" s="1"/>
    </row>
    <row r="203945" spans="1:7" x14ac:dyDescent="0.3">
      <c r="A203945" s="1"/>
      <c r="B203945" s="1"/>
      <c r="C203945" s="1"/>
      <c r="D203945" s="1"/>
      <c r="F203945" s="1"/>
      <c r="G203945" s="1"/>
    </row>
    <row r="204157" spans="1:7" x14ac:dyDescent="0.3">
      <c r="A204157" s="1"/>
      <c r="B204157" s="1"/>
      <c r="C204157" s="1"/>
      <c r="D204157" s="1"/>
      <c r="F204157" s="1"/>
      <c r="G204157" s="1"/>
    </row>
    <row r="204369" spans="1:7" x14ac:dyDescent="0.3">
      <c r="A204369" s="1"/>
      <c r="B204369" s="1"/>
      <c r="C204369" s="1"/>
      <c r="D204369" s="1"/>
      <c r="F204369" s="1"/>
      <c r="G204369" s="1"/>
    </row>
    <row r="204581" spans="1:7" x14ac:dyDescent="0.3">
      <c r="A204581" s="1"/>
      <c r="B204581" s="1"/>
      <c r="C204581" s="1"/>
      <c r="D204581" s="1"/>
      <c r="F204581" s="1"/>
      <c r="G204581" s="1"/>
    </row>
    <row r="204793" spans="1:7" x14ac:dyDescent="0.3">
      <c r="A204793" s="1"/>
      <c r="B204793" s="1"/>
      <c r="C204793" s="1"/>
      <c r="D204793" s="1"/>
      <c r="F204793" s="1"/>
      <c r="G204793" s="1"/>
    </row>
    <row r="205005" spans="1:7" x14ac:dyDescent="0.3">
      <c r="A205005" s="1"/>
      <c r="B205005" s="1"/>
      <c r="C205005" s="1"/>
      <c r="D205005" s="1"/>
      <c r="F205005" s="1"/>
      <c r="G205005" s="1"/>
    </row>
    <row r="205217" spans="1:7" x14ac:dyDescent="0.3">
      <c r="A205217" s="1"/>
      <c r="B205217" s="1"/>
      <c r="C205217" s="1"/>
      <c r="D205217" s="1"/>
      <c r="F205217" s="1"/>
      <c r="G205217" s="1"/>
    </row>
    <row r="205429" spans="1:7" x14ac:dyDescent="0.3">
      <c r="A205429" s="1"/>
      <c r="B205429" s="1"/>
      <c r="C205429" s="1"/>
      <c r="D205429" s="1"/>
      <c r="F205429" s="1"/>
      <c r="G205429" s="1"/>
    </row>
    <row r="205641" spans="1:7" x14ac:dyDescent="0.3">
      <c r="A205641" s="1"/>
      <c r="B205641" s="1"/>
      <c r="C205641" s="1"/>
      <c r="D205641" s="1"/>
      <c r="F205641" s="1"/>
      <c r="G205641" s="1"/>
    </row>
    <row r="205853" spans="1:7" x14ac:dyDescent="0.3">
      <c r="A205853" s="1"/>
      <c r="B205853" s="1"/>
      <c r="C205853" s="1"/>
      <c r="D205853" s="1"/>
      <c r="F205853" s="1"/>
      <c r="G205853" s="1"/>
    </row>
    <row r="206065" spans="1:7" x14ac:dyDescent="0.3">
      <c r="A206065" s="1"/>
      <c r="B206065" s="1"/>
      <c r="C206065" s="1"/>
      <c r="D206065" s="1"/>
      <c r="F206065" s="1"/>
      <c r="G206065" s="1"/>
    </row>
    <row r="206277" spans="1:7" x14ac:dyDescent="0.3">
      <c r="A206277" s="1"/>
      <c r="B206277" s="1"/>
      <c r="C206277" s="1"/>
      <c r="D206277" s="1"/>
      <c r="F206277" s="1"/>
      <c r="G206277" s="1"/>
    </row>
    <row r="206489" spans="1:7" x14ac:dyDescent="0.3">
      <c r="A206489" s="1"/>
      <c r="B206489" s="1"/>
      <c r="C206489" s="1"/>
      <c r="D206489" s="1"/>
      <c r="F206489" s="1"/>
      <c r="G206489" s="1"/>
    </row>
    <row r="206701" spans="1:7" x14ac:dyDescent="0.3">
      <c r="A206701" s="1"/>
      <c r="B206701" s="1"/>
      <c r="C206701" s="1"/>
      <c r="D206701" s="1"/>
      <c r="F206701" s="1"/>
      <c r="G206701" s="1"/>
    </row>
    <row r="206913" spans="1:7" x14ac:dyDescent="0.3">
      <c r="A206913" s="1"/>
      <c r="B206913" s="1"/>
      <c r="C206913" s="1"/>
      <c r="D206913" s="1"/>
      <c r="F206913" s="1"/>
      <c r="G206913" s="1"/>
    </row>
    <row r="207125" spans="1:7" x14ac:dyDescent="0.3">
      <c r="A207125" s="1"/>
      <c r="B207125" s="1"/>
      <c r="C207125" s="1"/>
      <c r="D207125" s="1"/>
      <c r="F207125" s="1"/>
      <c r="G207125" s="1"/>
    </row>
    <row r="207337" spans="1:7" x14ac:dyDescent="0.3">
      <c r="A207337" s="1"/>
      <c r="B207337" s="1"/>
      <c r="C207337" s="1"/>
      <c r="D207337" s="1"/>
      <c r="F207337" s="1"/>
      <c r="G207337" s="1"/>
    </row>
    <row r="207549" spans="1:7" x14ac:dyDescent="0.3">
      <c r="A207549" s="1"/>
      <c r="B207549" s="1"/>
      <c r="C207549" s="1"/>
      <c r="D207549" s="1"/>
      <c r="F207549" s="1"/>
      <c r="G207549" s="1"/>
    </row>
    <row r="207761" spans="1:7" x14ac:dyDescent="0.3">
      <c r="A207761" s="1"/>
      <c r="B207761" s="1"/>
      <c r="C207761" s="1"/>
      <c r="D207761" s="1"/>
      <c r="F207761" s="1"/>
      <c r="G207761" s="1"/>
    </row>
    <row r="207973" spans="1:7" x14ac:dyDescent="0.3">
      <c r="A207973" s="1"/>
      <c r="B207973" s="1"/>
      <c r="C207973" s="1"/>
      <c r="D207973" s="1"/>
      <c r="F207973" s="1"/>
      <c r="G207973" s="1"/>
    </row>
    <row r="208185" spans="1:7" x14ac:dyDescent="0.3">
      <c r="A208185" s="1"/>
      <c r="B208185" s="1"/>
      <c r="C208185" s="1"/>
      <c r="D208185" s="1"/>
      <c r="F208185" s="1"/>
      <c r="G208185" s="1"/>
    </row>
    <row r="208397" spans="1:7" x14ac:dyDescent="0.3">
      <c r="A208397" s="1"/>
      <c r="B208397" s="1"/>
      <c r="C208397" s="1"/>
      <c r="D208397" s="1"/>
      <c r="F208397" s="1"/>
      <c r="G208397" s="1"/>
    </row>
    <row r="208609" spans="1:7" x14ac:dyDescent="0.3">
      <c r="A208609" s="1"/>
      <c r="B208609" s="1"/>
      <c r="C208609" s="1"/>
      <c r="D208609" s="1"/>
      <c r="F208609" s="1"/>
      <c r="G208609" s="1"/>
    </row>
    <row r="208821" spans="1:7" x14ac:dyDescent="0.3">
      <c r="A208821" s="1"/>
      <c r="B208821" s="1"/>
      <c r="C208821" s="1"/>
      <c r="D208821" s="1"/>
      <c r="F208821" s="1"/>
      <c r="G208821" s="1"/>
    </row>
    <row r="209033" spans="1:7" x14ac:dyDescent="0.3">
      <c r="A209033" s="1"/>
      <c r="B209033" s="1"/>
      <c r="C209033" s="1"/>
      <c r="D209033" s="1"/>
      <c r="F209033" s="1"/>
      <c r="G209033" s="1"/>
    </row>
    <row r="209245" spans="1:7" x14ac:dyDescent="0.3">
      <c r="A209245" s="1"/>
      <c r="B209245" s="1"/>
      <c r="C209245" s="1"/>
      <c r="D209245" s="1"/>
      <c r="F209245" s="1"/>
      <c r="G209245" s="1"/>
    </row>
    <row r="209457" spans="1:7" x14ac:dyDescent="0.3">
      <c r="A209457" s="1"/>
      <c r="B209457" s="1"/>
      <c r="C209457" s="1"/>
      <c r="D209457" s="1"/>
      <c r="F209457" s="1"/>
      <c r="G209457" s="1"/>
    </row>
    <row r="209669" spans="1:7" x14ac:dyDescent="0.3">
      <c r="A209669" s="1"/>
      <c r="B209669" s="1"/>
      <c r="C209669" s="1"/>
      <c r="D209669" s="1"/>
      <c r="F209669" s="1"/>
      <c r="G209669" s="1"/>
    </row>
    <row r="209881" spans="1:7" x14ac:dyDescent="0.3">
      <c r="A209881" s="1"/>
      <c r="B209881" s="1"/>
      <c r="C209881" s="1"/>
      <c r="D209881" s="1"/>
      <c r="F209881" s="1"/>
      <c r="G209881" s="1"/>
    </row>
    <row r="210093" spans="1:7" x14ac:dyDescent="0.3">
      <c r="A210093" s="1"/>
      <c r="B210093" s="1"/>
      <c r="C210093" s="1"/>
      <c r="D210093" s="1"/>
      <c r="F210093" s="1"/>
      <c r="G210093" s="1"/>
    </row>
    <row r="210305" spans="1:7" x14ac:dyDescent="0.3">
      <c r="A210305" s="1"/>
      <c r="B210305" s="1"/>
      <c r="C210305" s="1"/>
      <c r="D210305" s="1"/>
      <c r="F210305" s="1"/>
      <c r="G210305" s="1"/>
    </row>
    <row r="210517" spans="1:7" x14ac:dyDescent="0.3">
      <c r="A210517" s="1"/>
      <c r="B210517" s="1"/>
      <c r="C210517" s="1"/>
      <c r="D210517" s="1"/>
      <c r="F210517" s="1"/>
      <c r="G210517" s="1"/>
    </row>
    <row r="210729" spans="1:7" x14ac:dyDescent="0.3">
      <c r="A210729" s="1"/>
      <c r="B210729" s="1"/>
      <c r="C210729" s="1"/>
      <c r="D210729" s="1"/>
      <c r="F210729" s="1"/>
      <c r="G210729" s="1"/>
    </row>
    <row r="210941" spans="1:7" x14ac:dyDescent="0.3">
      <c r="A210941" s="1"/>
      <c r="B210941" s="1"/>
      <c r="C210941" s="1"/>
      <c r="D210941" s="1"/>
      <c r="F210941" s="1"/>
      <c r="G210941" s="1"/>
    </row>
    <row r="211153" spans="1:7" x14ac:dyDescent="0.3">
      <c r="A211153" s="1"/>
      <c r="B211153" s="1"/>
      <c r="C211153" s="1"/>
      <c r="D211153" s="1"/>
      <c r="F211153" s="1"/>
      <c r="G211153" s="1"/>
    </row>
    <row r="211365" spans="1:7" x14ac:dyDescent="0.3">
      <c r="A211365" s="1"/>
      <c r="B211365" s="1"/>
      <c r="C211365" s="1"/>
      <c r="D211365" s="1"/>
      <c r="F211365" s="1"/>
      <c r="G211365" s="1"/>
    </row>
    <row r="211577" spans="1:7" x14ac:dyDescent="0.3">
      <c r="A211577" s="1"/>
      <c r="B211577" s="1"/>
      <c r="C211577" s="1"/>
      <c r="D211577" s="1"/>
      <c r="F211577" s="1"/>
      <c r="G211577" s="1"/>
    </row>
    <row r="211789" spans="1:7" x14ac:dyDescent="0.3">
      <c r="A211789" s="1"/>
      <c r="B211789" s="1"/>
      <c r="C211789" s="1"/>
      <c r="D211789" s="1"/>
      <c r="F211789" s="1"/>
      <c r="G211789" s="1"/>
    </row>
    <row r="212001" spans="1:7" x14ac:dyDescent="0.3">
      <c r="A212001" s="1"/>
      <c r="B212001" s="1"/>
      <c r="C212001" s="1"/>
      <c r="D212001" s="1"/>
      <c r="F212001" s="1"/>
      <c r="G212001" s="1"/>
    </row>
    <row r="212213" spans="1:7" x14ac:dyDescent="0.3">
      <c r="A212213" s="1"/>
      <c r="B212213" s="1"/>
      <c r="C212213" s="1"/>
      <c r="D212213" s="1"/>
      <c r="F212213" s="1"/>
      <c r="G212213" s="1"/>
    </row>
    <row r="212425" spans="1:7" x14ac:dyDescent="0.3">
      <c r="A212425" s="1"/>
      <c r="B212425" s="1"/>
      <c r="C212425" s="1"/>
      <c r="D212425" s="1"/>
      <c r="F212425" s="1"/>
      <c r="G212425" s="1"/>
    </row>
    <row r="212637" spans="1:7" x14ac:dyDescent="0.3">
      <c r="A212637" s="1"/>
      <c r="B212637" s="1"/>
      <c r="C212637" s="1"/>
      <c r="D212637" s="1"/>
      <c r="F212637" s="1"/>
      <c r="G212637" s="1"/>
    </row>
    <row r="212849" spans="1:7" x14ac:dyDescent="0.3">
      <c r="A212849" s="1"/>
      <c r="B212849" s="1"/>
      <c r="C212849" s="1"/>
      <c r="D212849" s="1"/>
      <c r="F212849" s="1"/>
      <c r="G212849" s="1"/>
    </row>
    <row r="213061" spans="1:7" x14ac:dyDescent="0.3">
      <c r="A213061" s="1"/>
      <c r="B213061" s="1"/>
      <c r="C213061" s="1"/>
      <c r="D213061" s="1"/>
      <c r="F213061" s="1"/>
      <c r="G213061" s="1"/>
    </row>
    <row r="213273" spans="1:7" x14ac:dyDescent="0.3">
      <c r="A213273" s="1"/>
      <c r="B213273" s="1"/>
      <c r="C213273" s="1"/>
      <c r="D213273" s="1"/>
      <c r="F213273" s="1"/>
      <c r="G213273" s="1"/>
    </row>
    <row r="213485" spans="1:7" x14ac:dyDescent="0.3">
      <c r="A213485" s="1"/>
      <c r="B213485" s="1"/>
      <c r="C213485" s="1"/>
      <c r="D213485" s="1"/>
      <c r="F213485" s="1"/>
      <c r="G213485" s="1"/>
    </row>
    <row r="213697" spans="1:7" x14ac:dyDescent="0.3">
      <c r="A213697" s="1"/>
      <c r="B213697" s="1"/>
      <c r="C213697" s="1"/>
      <c r="D213697" s="1"/>
      <c r="F213697" s="1"/>
      <c r="G213697" s="1"/>
    </row>
    <row r="213909" spans="1:7" x14ac:dyDescent="0.3">
      <c r="A213909" s="1"/>
      <c r="B213909" s="1"/>
      <c r="C213909" s="1"/>
      <c r="D213909" s="1"/>
      <c r="F213909" s="1"/>
      <c r="G213909" s="1"/>
    </row>
    <row r="214121" spans="1:7" x14ac:dyDescent="0.3">
      <c r="A214121" s="1"/>
      <c r="B214121" s="1"/>
      <c r="C214121" s="1"/>
      <c r="D214121" s="1"/>
      <c r="F214121" s="1"/>
      <c r="G214121" s="1"/>
    </row>
    <row r="214333" spans="1:7" x14ac:dyDescent="0.3">
      <c r="A214333" s="1"/>
      <c r="B214333" s="1"/>
      <c r="C214333" s="1"/>
      <c r="D214333" s="1"/>
      <c r="F214333" s="1"/>
      <c r="G214333" s="1"/>
    </row>
    <row r="214545" spans="1:7" x14ac:dyDescent="0.3">
      <c r="A214545" s="1"/>
      <c r="B214545" s="1"/>
      <c r="C214545" s="1"/>
      <c r="D214545" s="1"/>
      <c r="F214545" s="1"/>
      <c r="G214545" s="1"/>
    </row>
    <row r="214757" spans="1:7" x14ac:dyDescent="0.3">
      <c r="A214757" s="1"/>
      <c r="B214757" s="1"/>
      <c r="C214757" s="1"/>
      <c r="D214757" s="1"/>
      <c r="F214757" s="1"/>
      <c r="G214757" s="1"/>
    </row>
    <row r="214969" spans="1:7" x14ac:dyDescent="0.3">
      <c r="A214969" s="1"/>
      <c r="B214969" s="1"/>
      <c r="C214969" s="1"/>
      <c r="D214969" s="1"/>
      <c r="F214969" s="1"/>
      <c r="G214969" s="1"/>
    </row>
    <row r="215181" spans="1:7" x14ac:dyDescent="0.3">
      <c r="A215181" s="1"/>
      <c r="B215181" s="1"/>
      <c r="C215181" s="1"/>
      <c r="D215181" s="1"/>
      <c r="F215181" s="1"/>
      <c r="G215181" s="1"/>
    </row>
    <row r="215393" spans="1:7" x14ac:dyDescent="0.3">
      <c r="A215393" s="1"/>
      <c r="B215393" s="1"/>
      <c r="C215393" s="1"/>
      <c r="D215393" s="1"/>
      <c r="F215393" s="1"/>
      <c r="G215393" s="1"/>
    </row>
    <row r="215605" spans="1:7" x14ac:dyDescent="0.3">
      <c r="A215605" s="1"/>
      <c r="B215605" s="1"/>
      <c r="C215605" s="1"/>
      <c r="D215605" s="1"/>
      <c r="F215605" s="1"/>
      <c r="G215605" s="1"/>
    </row>
    <row r="215817" spans="1:7" x14ac:dyDescent="0.3">
      <c r="A215817" s="1"/>
      <c r="B215817" s="1"/>
      <c r="C215817" s="1"/>
      <c r="D215817" s="1"/>
      <c r="F215817" s="1"/>
      <c r="G215817" s="1"/>
    </row>
    <row r="216029" spans="1:7" x14ac:dyDescent="0.3">
      <c r="A216029" s="1"/>
      <c r="B216029" s="1"/>
      <c r="C216029" s="1"/>
      <c r="D216029" s="1"/>
      <c r="F216029" s="1"/>
      <c r="G216029" s="1"/>
    </row>
    <row r="216241" spans="1:7" x14ac:dyDescent="0.3">
      <c r="A216241" s="1"/>
      <c r="B216241" s="1"/>
      <c r="C216241" s="1"/>
      <c r="D216241" s="1"/>
      <c r="F216241" s="1"/>
      <c r="G216241" s="1"/>
    </row>
    <row r="216453" spans="1:7" x14ac:dyDescent="0.3">
      <c r="A216453" s="1"/>
      <c r="B216453" s="1"/>
      <c r="C216453" s="1"/>
      <c r="D216453" s="1"/>
      <c r="F216453" s="1"/>
      <c r="G216453" s="1"/>
    </row>
    <row r="216665" spans="1:7" x14ac:dyDescent="0.3">
      <c r="A216665" s="1"/>
      <c r="B216665" s="1"/>
      <c r="C216665" s="1"/>
      <c r="D216665" s="1"/>
      <c r="F216665" s="1"/>
      <c r="G216665" s="1"/>
    </row>
    <row r="216877" spans="1:7" x14ac:dyDescent="0.3">
      <c r="A216877" s="1"/>
      <c r="B216877" s="1"/>
      <c r="C216877" s="1"/>
      <c r="D216877" s="1"/>
      <c r="F216877" s="1"/>
      <c r="G216877" s="1"/>
    </row>
    <row r="217089" spans="1:7" x14ac:dyDescent="0.3">
      <c r="A217089" s="1"/>
      <c r="B217089" s="1"/>
      <c r="C217089" s="1"/>
      <c r="D217089" s="1"/>
      <c r="F217089" s="1"/>
      <c r="G217089" s="1"/>
    </row>
    <row r="217301" spans="1:7" x14ac:dyDescent="0.3">
      <c r="A217301" s="1"/>
      <c r="B217301" s="1"/>
      <c r="C217301" s="1"/>
      <c r="D217301" s="1"/>
      <c r="F217301" s="1"/>
      <c r="G217301" s="1"/>
    </row>
    <row r="217513" spans="1:7" x14ac:dyDescent="0.3">
      <c r="A217513" s="1"/>
      <c r="B217513" s="1"/>
      <c r="C217513" s="1"/>
      <c r="D217513" s="1"/>
      <c r="F217513" s="1"/>
      <c r="G217513" s="1"/>
    </row>
    <row r="217725" spans="1:7" x14ac:dyDescent="0.3">
      <c r="A217725" s="1"/>
      <c r="B217725" s="1"/>
      <c r="C217725" s="1"/>
      <c r="D217725" s="1"/>
      <c r="F217725" s="1"/>
      <c r="G217725" s="1"/>
    </row>
    <row r="217937" spans="1:7" x14ac:dyDescent="0.3">
      <c r="A217937" s="1"/>
      <c r="B217937" s="1"/>
      <c r="C217937" s="1"/>
      <c r="D217937" s="1"/>
      <c r="F217937" s="1"/>
      <c r="G217937" s="1"/>
    </row>
    <row r="218149" spans="1:7" x14ac:dyDescent="0.3">
      <c r="A218149" s="1"/>
      <c r="B218149" s="1"/>
      <c r="C218149" s="1"/>
      <c r="D218149" s="1"/>
      <c r="F218149" s="1"/>
      <c r="G218149" s="1"/>
    </row>
    <row r="218361" spans="1:7" x14ac:dyDescent="0.3">
      <c r="A218361" s="1"/>
      <c r="B218361" s="1"/>
      <c r="C218361" s="1"/>
      <c r="D218361" s="1"/>
      <c r="F218361" s="1"/>
      <c r="G218361" s="1"/>
    </row>
    <row r="218573" spans="1:7" x14ac:dyDescent="0.3">
      <c r="A218573" s="1"/>
      <c r="B218573" s="1"/>
      <c r="C218573" s="1"/>
      <c r="D218573" s="1"/>
      <c r="F218573" s="1"/>
      <c r="G218573" s="1"/>
    </row>
    <row r="218785" spans="1:7" x14ac:dyDescent="0.3">
      <c r="A218785" s="1"/>
      <c r="B218785" s="1"/>
      <c r="C218785" s="1"/>
      <c r="D218785" s="1"/>
      <c r="F218785" s="1"/>
      <c r="G218785" s="1"/>
    </row>
    <row r="218997" spans="1:7" x14ac:dyDescent="0.3">
      <c r="A218997" s="1"/>
      <c r="B218997" s="1"/>
      <c r="C218997" s="1"/>
      <c r="D218997" s="1"/>
      <c r="F218997" s="1"/>
      <c r="G218997" s="1"/>
    </row>
    <row r="219209" spans="1:7" x14ac:dyDescent="0.3">
      <c r="A219209" s="1"/>
      <c r="B219209" s="1"/>
      <c r="C219209" s="1"/>
      <c r="D219209" s="1"/>
      <c r="F219209" s="1"/>
      <c r="G219209" s="1"/>
    </row>
    <row r="219421" spans="1:7" x14ac:dyDescent="0.3">
      <c r="A219421" s="1"/>
      <c r="B219421" s="1"/>
      <c r="C219421" s="1"/>
      <c r="D219421" s="1"/>
      <c r="F219421" s="1"/>
      <c r="G219421" s="1"/>
    </row>
    <row r="219633" spans="1:7" x14ac:dyDescent="0.3">
      <c r="A219633" s="1"/>
      <c r="B219633" s="1"/>
      <c r="C219633" s="1"/>
      <c r="D219633" s="1"/>
      <c r="F219633" s="1"/>
      <c r="G219633" s="1"/>
    </row>
    <row r="219845" spans="1:7" x14ac:dyDescent="0.3">
      <c r="A219845" s="1"/>
      <c r="B219845" s="1"/>
      <c r="C219845" s="1"/>
      <c r="D219845" s="1"/>
      <c r="F219845" s="1"/>
      <c r="G219845" s="1"/>
    </row>
    <row r="220057" spans="1:7" x14ac:dyDescent="0.3">
      <c r="A220057" s="1"/>
      <c r="B220057" s="1"/>
      <c r="C220057" s="1"/>
      <c r="D220057" s="1"/>
      <c r="F220057" s="1"/>
      <c r="G220057" s="1"/>
    </row>
    <row r="220269" spans="1:7" x14ac:dyDescent="0.3">
      <c r="A220269" s="1"/>
      <c r="B220269" s="1"/>
      <c r="C220269" s="1"/>
      <c r="D220269" s="1"/>
      <c r="F220269" s="1"/>
      <c r="G220269" s="1"/>
    </row>
    <row r="220481" spans="1:7" x14ac:dyDescent="0.3">
      <c r="A220481" s="1"/>
      <c r="B220481" s="1"/>
      <c r="C220481" s="1"/>
      <c r="D220481" s="1"/>
      <c r="F220481" s="1"/>
      <c r="G220481" s="1"/>
    </row>
    <row r="220693" spans="1:7" x14ac:dyDescent="0.3">
      <c r="A220693" s="1"/>
      <c r="B220693" s="1"/>
      <c r="C220693" s="1"/>
      <c r="D220693" s="1"/>
      <c r="F220693" s="1"/>
      <c r="G220693" s="1"/>
    </row>
    <row r="220905" spans="1:7" x14ac:dyDescent="0.3">
      <c r="A220905" s="1"/>
      <c r="B220905" s="1"/>
      <c r="C220905" s="1"/>
      <c r="D220905" s="1"/>
      <c r="F220905" s="1"/>
      <c r="G220905" s="1"/>
    </row>
    <row r="221117" spans="1:7" x14ac:dyDescent="0.3">
      <c r="A221117" s="1"/>
      <c r="B221117" s="1"/>
      <c r="C221117" s="1"/>
      <c r="D221117" s="1"/>
      <c r="F221117" s="1"/>
      <c r="G221117" s="1"/>
    </row>
    <row r="221329" spans="1:7" x14ac:dyDescent="0.3">
      <c r="A221329" s="1"/>
      <c r="B221329" s="1"/>
      <c r="C221329" s="1"/>
      <c r="D221329" s="1"/>
      <c r="F221329" s="1"/>
      <c r="G221329" s="1"/>
    </row>
    <row r="221541" spans="1:7" x14ac:dyDescent="0.3">
      <c r="A221541" s="1"/>
      <c r="B221541" s="1"/>
      <c r="C221541" s="1"/>
      <c r="D221541" s="1"/>
      <c r="F221541" s="1"/>
      <c r="G221541" s="1"/>
    </row>
    <row r="221753" spans="1:7" x14ac:dyDescent="0.3">
      <c r="A221753" s="1"/>
      <c r="B221753" s="1"/>
      <c r="C221753" s="1"/>
      <c r="D221753" s="1"/>
      <c r="F221753" s="1"/>
      <c r="G221753" s="1"/>
    </row>
    <row r="221965" spans="1:7" x14ac:dyDescent="0.3">
      <c r="A221965" s="1"/>
      <c r="B221965" s="1"/>
      <c r="C221965" s="1"/>
      <c r="D221965" s="1"/>
      <c r="F221965" s="1"/>
      <c r="G221965" s="1"/>
    </row>
    <row r="222177" spans="1:7" x14ac:dyDescent="0.3">
      <c r="A222177" s="1"/>
      <c r="B222177" s="1"/>
      <c r="C222177" s="1"/>
      <c r="D222177" s="1"/>
      <c r="F222177" s="1"/>
      <c r="G222177" s="1"/>
    </row>
    <row r="222389" spans="1:7" x14ac:dyDescent="0.3">
      <c r="A222389" s="1"/>
      <c r="B222389" s="1"/>
      <c r="C222389" s="1"/>
      <c r="D222389" s="1"/>
      <c r="F222389" s="1"/>
      <c r="G222389" s="1"/>
    </row>
    <row r="222601" spans="1:7" x14ac:dyDescent="0.3">
      <c r="A222601" s="1"/>
      <c r="B222601" s="1"/>
      <c r="C222601" s="1"/>
      <c r="D222601" s="1"/>
      <c r="F222601" s="1"/>
      <c r="G222601" s="1"/>
    </row>
    <row r="222813" spans="1:7" x14ac:dyDescent="0.3">
      <c r="A222813" s="1"/>
      <c r="B222813" s="1"/>
      <c r="C222813" s="1"/>
      <c r="D222813" s="1"/>
      <c r="F222813" s="1"/>
      <c r="G222813" s="1"/>
    </row>
    <row r="223025" spans="1:7" x14ac:dyDescent="0.3">
      <c r="A223025" s="1"/>
      <c r="B223025" s="1"/>
      <c r="C223025" s="1"/>
      <c r="D223025" s="1"/>
      <c r="F223025" s="1"/>
      <c r="G223025" s="1"/>
    </row>
    <row r="223237" spans="1:7" x14ac:dyDescent="0.3">
      <c r="A223237" s="1"/>
      <c r="B223237" s="1"/>
      <c r="C223237" s="1"/>
      <c r="D223237" s="1"/>
      <c r="F223237" s="1"/>
      <c r="G223237" s="1"/>
    </row>
    <row r="223449" spans="1:7" x14ac:dyDescent="0.3">
      <c r="A223449" s="1"/>
      <c r="B223449" s="1"/>
      <c r="C223449" s="1"/>
      <c r="D223449" s="1"/>
      <c r="F223449" s="1"/>
      <c r="G223449" s="1"/>
    </row>
    <row r="223661" spans="1:7" x14ac:dyDescent="0.3">
      <c r="A223661" s="1"/>
      <c r="B223661" s="1"/>
      <c r="C223661" s="1"/>
      <c r="D223661" s="1"/>
      <c r="F223661" s="1"/>
      <c r="G223661" s="1"/>
    </row>
    <row r="223873" spans="1:7" x14ac:dyDescent="0.3">
      <c r="A223873" s="1"/>
      <c r="B223873" s="1"/>
      <c r="C223873" s="1"/>
      <c r="D223873" s="1"/>
      <c r="F223873" s="1"/>
      <c r="G223873" s="1"/>
    </row>
    <row r="224085" spans="1:7" x14ac:dyDescent="0.3">
      <c r="A224085" s="1"/>
      <c r="B224085" s="1"/>
      <c r="C224085" s="1"/>
      <c r="D224085" s="1"/>
      <c r="F224085" s="1"/>
      <c r="G224085" s="1"/>
    </row>
    <row r="224297" spans="1:7" x14ac:dyDescent="0.3">
      <c r="A224297" s="1"/>
      <c r="B224297" s="1"/>
      <c r="C224297" s="1"/>
      <c r="D224297" s="1"/>
      <c r="F224297" s="1"/>
      <c r="G224297" s="1"/>
    </row>
    <row r="224509" spans="1:7" x14ac:dyDescent="0.3">
      <c r="A224509" s="1"/>
      <c r="B224509" s="1"/>
      <c r="C224509" s="1"/>
      <c r="D224509" s="1"/>
      <c r="F224509" s="1"/>
      <c r="G224509" s="1"/>
    </row>
    <row r="224721" spans="1:7" x14ac:dyDescent="0.3">
      <c r="A224721" s="1"/>
      <c r="B224721" s="1"/>
      <c r="C224721" s="1"/>
      <c r="D224721" s="1"/>
      <c r="F224721" s="1"/>
      <c r="G224721" s="1"/>
    </row>
    <row r="224933" spans="1:7" x14ac:dyDescent="0.3">
      <c r="A224933" s="1"/>
      <c r="B224933" s="1"/>
      <c r="C224933" s="1"/>
      <c r="D224933" s="1"/>
      <c r="F224933" s="1"/>
      <c r="G224933" s="1"/>
    </row>
    <row r="225145" spans="1:7" x14ac:dyDescent="0.3">
      <c r="A225145" s="1"/>
      <c r="B225145" s="1"/>
      <c r="C225145" s="1"/>
      <c r="D225145" s="1"/>
      <c r="F225145" s="1"/>
      <c r="G225145" s="1"/>
    </row>
    <row r="225357" spans="1:7" x14ac:dyDescent="0.3">
      <c r="A225357" s="1"/>
      <c r="B225357" s="1"/>
      <c r="C225357" s="1"/>
      <c r="D225357" s="1"/>
      <c r="F225357" s="1"/>
      <c r="G225357" s="1"/>
    </row>
    <row r="225569" spans="1:7" x14ac:dyDescent="0.3">
      <c r="A225569" s="1"/>
      <c r="B225569" s="1"/>
      <c r="C225569" s="1"/>
      <c r="D225569" s="1"/>
      <c r="F225569" s="1"/>
      <c r="G225569" s="1"/>
    </row>
    <row r="225781" spans="1:7" x14ac:dyDescent="0.3">
      <c r="A225781" s="1"/>
      <c r="B225781" s="1"/>
      <c r="C225781" s="1"/>
      <c r="D225781" s="1"/>
      <c r="F225781" s="1"/>
      <c r="G225781" s="1"/>
    </row>
    <row r="225993" spans="1:7" x14ac:dyDescent="0.3">
      <c r="A225993" s="1"/>
      <c r="B225993" s="1"/>
      <c r="C225993" s="1"/>
      <c r="D225993" s="1"/>
      <c r="F225993" s="1"/>
      <c r="G225993" s="1"/>
    </row>
    <row r="226205" spans="1:7" x14ac:dyDescent="0.3">
      <c r="A226205" s="1"/>
      <c r="B226205" s="1"/>
      <c r="C226205" s="1"/>
      <c r="D226205" s="1"/>
      <c r="F226205" s="1"/>
      <c r="G226205" s="1"/>
    </row>
    <row r="226417" spans="1:7" x14ac:dyDescent="0.3">
      <c r="A226417" s="1"/>
      <c r="B226417" s="1"/>
      <c r="C226417" s="1"/>
      <c r="D226417" s="1"/>
      <c r="F226417" s="1"/>
      <c r="G226417" s="1"/>
    </row>
    <row r="226629" spans="1:7" x14ac:dyDescent="0.3">
      <c r="A226629" s="1"/>
      <c r="B226629" s="1"/>
      <c r="C226629" s="1"/>
      <c r="D226629" s="1"/>
      <c r="F226629" s="1"/>
      <c r="G226629" s="1"/>
    </row>
    <row r="226841" spans="1:7" x14ac:dyDescent="0.3">
      <c r="A226841" s="1"/>
      <c r="B226841" s="1"/>
      <c r="C226841" s="1"/>
      <c r="D226841" s="1"/>
      <c r="F226841" s="1"/>
      <c r="G226841" s="1"/>
    </row>
    <row r="227053" spans="1:7" x14ac:dyDescent="0.3">
      <c r="A227053" s="1"/>
      <c r="B227053" s="1"/>
      <c r="C227053" s="1"/>
      <c r="D227053" s="1"/>
      <c r="F227053" s="1"/>
      <c r="G227053" s="1"/>
    </row>
    <row r="227265" spans="1:7" x14ac:dyDescent="0.3">
      <c r="A227265" s="1"/>
      <c r="B227265" s="1"/>
      <c r="C227265" s="1"/>
      <c r="D227265" s="1"/>
      <c r="F227265" s="1"/>
      <c r="G227265" s="1"/>
    </row>
    <row r="227477" spans="1:7" x14ac:dyDescent="0.3">
      <c r="A227477" s="1"/>
      <c r="B227477" s="1"/>
      <c r="C227477" s="1"/>
      <c r="D227477" s="1"/>
      <c r="F227477" s="1"/>
      <c r="G227477" s="1"/>
    </row>
    <row r="227689" spans="1:7" x14ac:dyDescent="0.3">
      <c r="A227689" s="1"/>
      <c r="B227689" s="1"/>
      <c r="C227689" s="1"/>
      <c r="D227689" s="1"/>
      <c r="F227689" s="1"/>
      <c r="G227689" s="1"/>
    </row>
    <row r="227901" spans="1:7" x14ac:dyDescent="0.3">
      <c r="A227901" s="1"/>
      <c r="B227901" s="1"/>
      <c r="C227901" s="1"/>
      <c r="D227901" s="1"/>
      <c r="F227901" s="1"/>
      <c r="G227901" s="1"/>
    </row>
    <row r="228113" spans="1:7" x14ac:dyDescent="0.3">
      <c r="A228113" s="1"/>
      <c r="B228113" s="1"/>
      <c r="C228113" s="1"/>
      <c r="D228113" s="1"/>
      <c r="F228113" s="1"/>
      <c r="G228113" s="1"/>
    </row>
    <row r="228325" spans="1:7" x14ac:dyDescent="0.3">
      <c r="A228325" s="1"/>
      <c r="B228325" s="1"/>
      <c r="C228325" s="1"/>
      <c r="D228325" s="1"/>
      <c r="F228325" s="1"/>
      <c r="G228325" s="1"/>
    </row>
    <row r="228537" spans="1:7" x14ac:dyDescent="0.3">
      <c r="A228537" s="1"/>
      <c r="B228537" s="1"/>
      <c r="C228537" s="1"/>
      <c r="D228537" s="1"/>
      <c r="F228537" s="1"/>
      <c r="G228537" s="1"/>
    </row>
    <row r="228749" spans="1:7" x14ac:dyDescent="0.3">
      <c r="A228749" s="1"/>
      <c r="B228749" s="1"/>
      <c r="C228749" s="1"/>
      <c r="D228749" s="1"/>
      <c r="F228749" s="1"/>
      <c r="G228749" s="1"/>
    </row>
    <row r="228961" spans="1:7" x14ac:dyDescent="0.3">
      <c r="A228961" s="1"/>
      <c r="B228961" s="1"/>
      <c r="C228961" s="1"/>
      <c r="D228961" s="1"/>
      <c r="F228961" s="1"/>
      <c r="G228961" s="1"/>
    </row>
    <row r="229173" spans="1:7" x14ac:dyDescent="0.3">
      <c r="A229173" s="1"/>
      <c r="B229173" s="1"/>
      <c r="C229173" s="1"/>
      <c r="D229173" s="1"/>
      <c r="F229173" s="1"/>
      <c r="G229173" s="1"/>
    </row>
    <row r="229385" spans="1:7" x14ac:dyDescent="0.3">
      <c r="A229385" s="1"/>
      <c r="B229385" s="1"/>
      <c r="C229385" s="1"/>
      <c r="D229385" s="1"/>
      <c r="F229385" s="1"/>
      <c r="G229385" s="1"/>
    </row>
    <row r="229597" spans="1:7" x14ac:dyDescent="0.3">
      <c r="A229597" s="1"/>
      <c r="B229597" s="1"/>
      <c r="C229597" s="1"/>
      <c r="D229597" s="1"/>
      <c r="F229597" s="1"/>
      <c r="G229597" s="1"/>
    </row>
    <row r="229809" spans="1:7" x14ac:dyDescent="0.3">
      <c r="A229809" s="1"/>
      <c r="B229809" s="1"/>
      <c r="C229809" s="1"/>
      <c r="D229809" s="1"/>
      <c r="F229809" s="1"/>
      <c r="G229809" s="1"/>
    </row>
    <row r="230021" spans="1:7" x14ac:dyDescent="0.3">
      <c r="A230021" s="1"/>
      <c r="B230021" s="1"/>
      <c r="C230021" s="1"/>
      <c r="D230021" s="1"/>
      <c r="F230021" s="1"/>
      <c r="G230021" s="1"/>
    </row>
    <row r="230233" spans="1:7" x14ac:dyDescent="0.3">
      <c r="A230233" s="1"/>
      <c r="B230233" s="1"/>
      <c r="C230233" s="1"/>
      <c r="D230233" s="1"/>
      <c r="F230233" s="1"/>
      <c r="G230233" s="1"/>
    </row>
    <row r="230445" spans="1:7" x14ac:dyDescent="0.3">
      <c r="A230445" s="1"/>
      <c r="B230445" s="1"/>
      <c r="C230445" s="1"/>
      <c r="D230445" s="1"/>
      <c r="F230445" s="1"/>
      <c r="G230445" s="1"/>
    </row>
    <row r="230657" spans="1:7" x14ac:dyDescent="0.3">
      <c r="A230657" s="1"/>
      <c r="B230657" s="1"/>
      <c r="C230657" s="1"/>
      <c r="D230657" s="1"/>
      <c r="F230657" s="1"/>
      <c r="G230657" s="1"/>
    </row>
    <row r="230869" spans="1:7" x14ac:dyDescent="0.3">
      <c r="A230869" s="1"/>
      <c r="B230869" s="1"/>
      <c r="C230869" s="1"/>
      <c r="D230869" s="1"/>
      <c r="F230869" s="1"/>
      <c r="G230869" s="1"/>
    </row>
    <row r="231081" spans="1:7" x14ac:dyDescent="0.3">
      <c r="A231081" s="1"/>
      <c r="B231081" s="1"/>
      <c r="C231081" s="1"/>
      <c r="D231081" s="1"/>
      <c r="F231081" s="1"/>
      <c r="G231081" s="1"/>
    </row>
    <row r="231293" spans="1:7" x14ac:dyDescent="0.3">
      <c r="A231293" s="1"/>
      <c r="B231293" s="1"/>
      <c r="C231293" s="1"/>
      <c r="D231293" s="1"/>
      <c r="F231293" s="1"/>
      <c r="G231293" s="1"/>
    </row>
    <row r="231505" spans="1:7" x14ac:dyDescent="0.3">
      <c r="A231505" s="1"/>
      <c r="B231505" s="1"/>
      <c r="C231505" s="1"/>
      <c r="D231505" s="1"/>
      <c r="F231505" s="1"/>
      <c r="G231505" s="1"/>
    </row>
    <row r="231717" spans="1:7" x14ac:dyDescent="0.3">
      <c r="A231717" s="1"/>
      <c r="B231717" s="1"/>
      <c r="C231717" s="1"/>
      <c r="D231717" s="1"/>
      <c r="F231717" s="1"/>
      <c r="G231717" s="1"/>
    </row>
    <row r="231929" spans="1:7" x14ac:dyDescent="0.3">
      <c r="A231929" s="1"/>
      <c r="B231929" s="1"/>
      <c r="C231929" s="1"/>
      <c r="D231929" s="1"/>
      <c r="F231929" s="1"/>
      <c r="G231929" s="1"/>
    </row>
    <row r="232141" spans="1:7" x14ac:dyDescent="0.3">
      <c r="A232141" s="1"/>
      <c r="B232141" s="1"/>
      <c r="C232141" s="1"/>
      <c r="D232141" s="1"/>
      <c r="F232141" s="1"/>
      <c r="G232141" s="1"/>
    </row>
    <row r="232353" spans="1:7" x14ac:dyDescent="0.3">
      <c r="A232353" s="1"/>
      <c r="B232353" s="1"/>
      <c r="C232353" s="1"/>
      <c r="D232353" s="1"/>
      <c r="F232353" s="1"/>
      <c r="G232353" s="1"/>
    </row>
    <row r="232565" spans="1:7" x14ac:dyDescent="0.3">
      <c r="A232565" s="1"/>
      <c r="B232565" s="1"/>
      <c r="C232565" s="1"/>
      <c r="D232565" s="1"/>
      <c r="F232565" s="1"/>
      <c r="G232565" s="1"/>
    </row>
    <row r="232777" spans="1:7" x14ac:dyDescent="0.3">
      <c r="A232777" s="1"/>
      <c r="B232777" s="1"/>
      <c r="C232777" s="1"/>
      <c r="D232777" s="1"/>
      <c r="F232777" s="1"/>
      <c r="G232777" s="1"/>
    </row>
    <row r="232989" spans="1:7" x14ac:dyDescent="0.3">
      <c r="A232989" s="1"/>
      <c r="B232989" s="1"/>
      <c r="C232989" s="1"/>
      <c r="D232989" s="1"/>
      <c r="F232989" s="1"/>
      <c r="G232989" s="1"/>
    </row>
    <row r="233201" spans="1:7" x14ac:dyDescent="0.3">
      <c r="A233201" s="1"/>
      <c r="B233201" s="1"/>
      <c r="C233201" s="1"/>
      <c r="D233201" s="1"/>
      <c r="F233201" s="1"/>
      <c r="G233201" s="1"/>
    </row>
    <row r="233413" spans="1:7" x14ac:dyDescent="0.3">
      <c r="A233413" s="1"/>
      <c r="B233413" s="1"/>
      <c r="C233413" s="1"/>
      <c r="D233413" s="1"/>
      <c r="F233413" s="1"/>
      <c r="G233413" s="1"/>
    </row>
    <row r="233625" spans="1:7" x14ac:dyDescent="0.3">
      <c r="A233625" s="1"/>
      <c r="B233625" s="1"/>
      <c r="C233625" s="1"/>
      <c r="D233625" s="1"/>
      <c r="F233625" s="1"/>
      <c r="G233625" s="1"/>
    </row>
    <row r="233837" spans="1:7" x14ac:dyDescent="0.3">
      <c r="A233837" s="1"/>
      <c r="B233837" s="1"/>
      <c r="C233837" s="1"/>
      <c r="D233837" s="1"/>
      <c r="F233837" s="1"/>
      <c r="G233837" s="1"/>
    </row>
    <row r="234049" spans="1:7" x14ac:dyDescent="0.3">
      <c r="A234049" s="1"/>
      <c r="B234049" s="1"/>
      <c r="C234049" s="1"/>
      <c r="D234049" s="1"/>
      <c r="F234049" s="1"/>
      <c r="G234049" s="1"/>
    </row>
    <row r="234261" spans="1:7" x14ac:dyDescent="0.3">
      <c r="A234261" s="1"/>
      <c r="B234261" s="1"/>
      <c r="C234261" s="1"/>
      <c r="D234261" s="1"/>
      <c r="F234261" s="1"/>
      <c r="G234261" s="1"/>
    </row>
    <row r="234473" spans="1:7" x14ac:dyDescent="0.3">
      <c r="A234473" s="1"/>
      <c r="B234473" s="1"/>
      <c r="C234473" s="1"/>
      <c r="D234473" s="1"/>
      <c r="F234473" s="1"/>
      <c r="G234473" s="1"/>
    </row>
    <row r="234685" spans="1:7" x14ac:dyDescent="0.3">
      <c r="A234685" s="1"/>
      <c r="B234685" s="1"/>
      <c r="C234685" s="1"/>
      <c r="D234685" s="1"/>
      <c r="F234685" s="1"/>
      <c r="G234685" s="1"/>
    </row>
    <row r="234897" spans="1:7" x14ac:dyDescent="0.3">
      <c r="A234897" s="1"/>
      <c r="B234897" s="1"/>
      <c r="C234897" s="1"/>
      <c r="D234897" s="1"/>
      <c r="F234897" s="1"/>
      <c r="G234897" s="1"/>
    </row>
    <row r="235109" spans="1:7" x14ac:dyDescent="0.3">
      <c r="A235109" s="1"/>
      <c r="B235109" s="1"/>
      <c r="C235109" s="1"/>
      <c r="D235109" s="1"/>
      <c r="F235109" s="1"/>
      <c r="G235109" s="1"/>
    </row>
    <row r="235321" spans="1:7" x14ac:dyDescent="0.3">
      <c r="A235321" s="1"/>
      <c r="B235321" s="1"/>
      <c r="C235321" s="1"/>
      <c r="D235321" s="1"/>
      <c r="F235321" s="1"/>
      <c r="G235321" s="1"/>
    </row>
    <row r="235533" spans="1:7" x14ac:dyDescent="0.3">
      <c r="A235533" s="1"/>
      <c r="B235533" s="1"/>
      <c r="C235533" s="1"/>
      <c r="D235533" s="1"/>
      <c r="F235533" s="1"/>
      <c r="G235533" s="1"/>
    </row>
    <row r="235745" spans="1:7" x14ac:dyDescent="0.3">
      <c r="A235745" s="1"/>
      <c r="B235745" s="1"/>
      <c r="C235745" s="1"/>
      <c r="D235745" s="1"/>
      <c r="F235745" s="1"/>
      <c r="G235745" s="1"/>
    </row>
    <row r="235957" spans="1:7" x14ac:dyDescent="0.3">
      <c r="A235957" s="1"/>
      <c r="B235957" s="1"/>
      <c r="C235957" s="1"/>
      <c r="D235957" s="1"/>
      <c r="F235957" s="1"/>
      <c r="G235957" s="1"/>
    </row>
    <row r="236169" spans="1:7" x14ac:dyDescent="0.3">
      <c r="A236169" s="1"/>
      <c r="B236169" s="1"/>
      <c r="C236169" s="1"/>
      <c r="D236169" s="1"/>
      <c r="F236169" s="1"/>
      <c r="G236169" s="1"/>
    </row>
    <row r="236381" spans="1:7" x14ac:dyDescent="0.3">
      <c r="A236381" s="1"/>
      <c r="B236381" s="1"/>
      <c r="C236381" s="1"/>
      <c r="D236381" s="1"/>
      <c r="F236381" s="1"/>
      <c r="G236381" s="1"/>
    </row>
    <row r="236593" spans="1:7" x14ac:dyDescent="0.3">
      <c r="A236593" s="1"/>
      <c r="B236593" s="1"/>
      <c r="C236593" s="1"/>
      <c r="D236593" s="1"/>
      <c r="F236593" s="1"/>
      <c r="G236593" s="1"/>
    </row>
    <row r="236805" spans="1:7" x14ac:dyDescent="0.3">
      <c r="A236805" s="1"/>
      <c r="B236805" s="1"/>
      <c r="C236805" s="1"/>
      <c r="D236805" s="1"/>
      <c r="F236805" s="1"/>
      <c r="G236805" s="1"/>
    </row>
    <row r="237017" spans="1:7" x14ac:dyDescent="0.3">
      <c r="A237017" s="1"/>
      <c r="B237017" s="1"/>
      <c r="C237017" s="1"/>
      <c r="D237017" s="1"/>
      <c r="F237017" s="1"/>
      <c r="G237017" s="1"/>
    </row>
    <row r="237229" spans="1:7" x14ac:dyDescent="0.3">
      <c r="A237229" s="1"/>
      <c r="B237229" s="1"/>
      <c r="C237229" s="1"/>
      <c r="D237229" s="1"/>
      <c r="F237229" s="1"/>
      <c r="G237229" s="1"/>
    </row>
    <row r="237441" spans="1:7" x14ac:dyDescent="0.3">
      <c r="A237441" s="1"/>
      <c r="B237441" s="1"/>
      <c r="C237441" s="1"/>
      <c r="D237441" s="1"/>
      <c r="F237441" s="1"/>
      <c r="G237441" s="1"/>
    </row>
    <row r="237653" spans="1:7" x14ac:dyDescent="0.3">
      <c r="A237653" s="1"/>
      <c r="B237653" s="1"/>
      <c r="C237653" s="1"/>
      <c r="D237653" s="1"/>
      <c r="F237653" s="1"/>
      <c r="G237653" s="1"/>
    </row>
    <row r="237865" spans="1:7" x14ac:dyDescent="0.3">
      <c r="A237865" s="1"/>
      <c r="B237865" s="1"/>
      <c r="C237865" s="1"/>
      <c r="D237865" s="1"/>
      <c r="F237865" s="1"/>
      <c r="G237865" s="1"/>
    </row>
    <row r="238077" spans="1:7" x14ac:dyDescent="0.3">
      <c r="A238077" s="1"/>
      <c r="B238077" s="1"/>
      <c r="C238077" s="1"/>
      <c r="D238077" s="1"/>
      <c r="F238077" s="1"/>
      <c r="G238077" s="1"/>
    </row>
    <row r="238289" spans="1:7" x14ac:dyDescent="0.3">
      <c r="A238289" s="1"/>
      <c r="B238289" s="1"/>
      <c r="C238289" s="1"/>
      <c r="D238289" s="1"/>
      <c r="F238289" s="1"/>
      <c r="G238289" s="1"/>
    </row>
    <row r="238501" spans="1:7" x14ac:dyDescent="0.3">
      <c r="A238501" s="1"/>
      <c r="B238501" s="1"/>
      <c r="C238501" s="1"/>
      <c r="D238501" s="1"/>
      <c r="F238501" s="1"/>
      <c r="G238501" s="1"/>
    </row>
    <row r="238713" spans="1:7" x14ac:dyDescent="0.3">
      <c r="A238713" s="1"/>
      <c r="B238713" s="1"/>
      <c r="C238713" s="1"/>
      <c r="D238713" s="1"/>
      <c r="F238713" s="1"/>
      <c r="G238713" s="1"/>
    </row>
    <row r="238925" spans="1:7" x14ac:dyDescent="0.3">
      <c r="A238925" s="1"/>
      <c r="B238925" s="1"/>
      <c r="C238925" s="1"/>
      <c r="D238925" s="1"/>
      <c r="F238925" s="1"/>
      <c r="G238925" s="1"/>
    </row>
    <row r="239137" spans="1:7" x14ac:dyDescent="0.3">
      <c r="A239137" s="1"/>
      <c r="B239137" s="1"/>
      <c r="C239137" s="1"/>
      <c r="D239137" s="1"/>
      <c r="F239137" s="1"/>
      <c r="G239137" s="1"/>
    </row>
    <row r="239349" spans="1:7" x14ac:dyDescent="0.3">
      <c r="A239349" s="1"/>
      <c r="B239349" s="1"/>
      <c r="C239349" s="1"/>
      <c r="D239349" s="1"/>
      <c r="F239349" s="1"/>
      <c r="G239349" s="1"/>
    </row>
    <row r="239561" spans="1:7" x14ac:dyDescent="0.3">
      <c r="A239561" s="1"/>
      <c r="B239561" s="1"/>
      <c r="C239561" s="1"/>
      <c r="D239561" s="1"/>
      <c r="F239561" s="1"/>
      <c r="G239561" s="1"/>
    </row>
    <row r="239773" spans="1:7" x14ac:dyDescent="0.3">
      <c r="A239773" s="1"/>
      <c r="B239773" s="1"/>
      <c r="C239773" s="1"/>
      <c r="D239773" s="1"/>
      <c r="F239773" s="1"/>
      <c r="G239773" s="1"/>
    </row>
    <row r="239985" spans="1:7" x14ac:dyDescent="0.3">
      <c r="A239985" s="1"/>
      <c r="B239985" s="1"/>
      <c r="C239985" s="1"/>
      <c r="D239985" s="1"/>
      <c r="F239985" s="1"/>
      <c r="G239985" s="1"/>
    </row>
    <row r="240197" spans="1:7" x14ac:dyDescent="0.3">
      <c r="A240197" s="1"/>
      <c r="B240197" s="1"/>
      <c r="C240197" s="1"/>
      <c r="D240197" s="1"/>
      <c r="F240197" s="1"/>
      <c r="G240197" s="1"/>
    </row>
    <row r="240409" spans="1:7" x14ac:dyDescent="0.3">
      <c r="A240409" s="1"/>
      <c r="B240409" s="1"/>
      <c r="C240409" s="1"/>
      <c r="D240409" s="1"/>
      <c r="F240409" s="1"/>
      <c r="G240409" s="1"/>
    </row>
    <row r="240621" spans="1:7" x14ac:dyDescent="0.3">
      <c r="A240621" s="1"/>
      <c r="B240621" s="1"/>
      <c r="C240621" s="1"/>
      <c r="D240621" s="1"/>
      <c r="F240621" s="1"/>
      <c r="G240621" s="1"/>
    </row>
    <row r="240833" spans="1:7" x14ac:dyDescent="0.3">
      <c r="A240833" s="1"/>
      <c r="B240833" s="1"/>
      <c r="C240833" s="1"/>
      <c r="D240833" s="1"/>
      <c r="F240833" s="1"/>
      <c r="G240833" s="1"/>
    </row>
    <row r="241045" spans="1:7" x14ac:dyDescent="0.3">
      <c r="A241045" s="1"/>
      <c r="B241045" s="1"/>
      <c r="C241045" s="1"/>
      <c r="D241045" s="1"/>
      <c r="F241045" s="1"/>
      <c r="G241045" s="1"/>
    </row>
    <row r="241257" spans="1:7" x14ac:dyDescent="0.3">
      <c r="A241257" s="1"/>
      <c r="B241257" s="1"/>
      <c r="C241257" s="1"/>
      <c r="D241257" s="1"/>
      <c r="F241257" s="1"/>
      <c r="G241257" s="1"/>
    </row>
    <row r="241469" spans="1:7" x14ac:dyDescent="0.3">
      <c r="A241469" s="1"/>
      <c r="B241469" s="1"/>
      <c r="C241469" s="1"/>
      <c r="D241469" s="1"/>
      <c r="F241469" s="1"/>
      <c r="G241469" s="1"/>
    </row>
    <row r="241681" spans="1:7" x14ac:dyDescent="0.3">
      <c r="A241681" s="1"/>
      <c r="B241681" s="1"/>
      <c r="C241681" s="1"/>
      <c r="D241681" s="1"/>
      <c r="F241681" s="1"/>
      <c r="G241681" s="1"/>
    </row>
    <row r="241893" spans="1:7" x14ac:dyDescent="0.3">
      <c r="A241893" s="1"/>
      <c r="B241893" s="1"/>
      <c r="C241893" s="1"/>
      <c r="D241893" s="1"/>
      <c r="F241893" s="1"/>
      <c r="G241893" s="1"/>
    </row>
    <row r="242105" spans="1:7" x14ac:dyDescent="0.3">
      <c r="A242105" s="1"/>
      <c r="B242105" s="1"/>
      <c r="C242105" s="1"/>
      <c r="D242105" s="1"/>
      <c r="F242105" s="1"/>
      <c r="G242105" s="1"/>
    </row>
    <row r="242317" spans="1:7" x14ac:dyDescent="0.3">
      <c r="A242317" s="1"/>
      <c r="B242317" s="1"/>
      <c r="C242317" s="1"/>
      <c r="D242317" s="1"/>
      <c r="F242317" s="1"/>
      <c r="G242317" s="1"/>
    </row>
    <row r="242529" spans="1:7" x14ac:dyDescent="0.3">
      <c r="A242529" s="1"/>
      <c r="B242529" s="1"/>
      <c r="C242529" s="1"/>
      <c r="D242529" s="1"/>
      <c r="F242529" s="1"/>
      <c r="G242529" s="1"/>
    </row>
    <row r="242741" spans="1:7" x14ac:dyDescent="0.3">
      <c r="A242741" s="1"/>
      <c r="B242741" s="1"/>
      <c r="C242741" s="1"/>
      <c r="D242741" s="1"/>
      <c r="F242741" s="1"/>
      <c r="G242741" s="1"/>
    </row>
    <row r="242953" spans="1:7" x14ac:dyDescent="0.3">
      <c r="A242953" s="1"/>
      <c r="B242953" s="1"/>
      <c r="C242953" s="1"/>
      <c r="D242953" s="1"/>
      <c r="F242953" s="1"/>
      <c r="G242953" s="1"/>
    </row>
    <row r="243165" spans="1:7" x14ac:dyDescent="0.3">
      <c r="A243165" s="1"/>
      <c r="B243165" s="1"/>
      <c r="C243165" s="1"/>
      <c r="D243165" s="1"/>
      <c r="F243165" s="1"/>
      <c r="G243165" s="1"/>
    </row>
    <row r="243377" spans="1:7" x14ac:dyDescent="0.3">
      <c r="A243377" s="1"/>
      <c r="B243377" s="1"/>
      <c r="C243377" s="1"/>
      <c r="D243377" s="1"/>
      <c r="F243377" s="1"/>
      <c r="G243377" s="1"/>
    </row>
    <row r="243589" spans="1:7" x14ac:dyDescent="0.3">
      <c r="A243589" s="1"/>
      <c r="B243589" s="1"/>
      <c r="C243589" s="1"/>
      <c r="D243589" s="1"/>
      <c r="F243589" s="1"/>
      <c r="G243589" s="1"/>
    </row>
    <row r="243801" spans="1:7" x14ac:dyDescent="0.3">
      <c r="A243801" s="1"/>
      <c r="B243801" s="1"/>
      <c r="C243801" s="1"/>
      <c r="D243801" s="1"/>
      <c r="F243801" s="1"/>
      <c r="G243801" s="1"/>
    </row>
    <row r="244013" spans="1:7" x14ac:dyDescent="0.3">
      <c r="A244013" s="1"/>
      <c r="B244013" s="1"/>
      <c r="C244013" s="1"/>
      <c r="D244013" s="1"/>
      <c r="F244013" s="1"/>
      <c r="G244013" s="1"/>
    </row>
    <row r="244225" spans="1:7" x14ac:dyDescent="0.3">
      <c r="A244225" s="1"/>
      <c r="B244225" s="1"/>
      <c r="C244225" s="1"/>
      <c r="D244225" s="1"/>
      <c r="F244225" s="1"/>
      <c r="G244225" s="1"/>
    </row>
    <row r="244437" spans="1:7" x14ac:dyDescent="0.3">
      <c r="A244437" s="1"/>
      <c r="B244437" s="1"/>
      <c r="C244437" s="1"/>
      <c r="D244437" s="1"/>
      <c r="F244437" s="1"/>
      <c r="G244437" s="1"/>
    </row>
    <row r="244649" spans="1:7" x14ac:dyDescent="0.3">
      <c r="A244649" s="1"/>
      <c r="B244649" s="1"/>
      <c r="C244649" s="1"/>
      <c r="D244649" s="1"/>
      <c r="F244649" s="1"/>
      <c r="G244649" s="1"/>
    </row>
    <row r="244861" spans="1:7" x14ac:dyDescent="0.3">
      <c r="A244861" s="1"/>
      <c r="B244861" s="1"/>
      <c r="C244861" s="1"/>
      <c r="D244861" s="1"/>
      <c r="F244861" s="1"/>
      <c r="G244861" s="1"/>
    </row>
    <row r="245073" spans="1:7" x14ac:dyDescent="0.3">
      <c r="A245073" s="1"/>
      <c r="B245073" s="1"/>
      <c r="C245073" s="1"/>
      <c r="D245073" s="1"/>
      <c r="F245073" s="1"/>
      <c r="G245073" s="1"/>
    </row>
    <row r="245285" spans="1:7" x14ac:dyDescent="0.3">
      <c r="A245285" s="1"/>
      <c r="B245285" s="1"/>
      <c r="C245285" s="1"/>
      <c r="D245285" s="1"/>
      <c r="F245285" s="1"/>
      <c r="G245285" s="1"/>
    </row>
    <row r="245497" spans="1:7" x14ac:dyDescent="0.3">
      <c r="A245497" s="1"/>
      <c r="B245497" s="1"/>
      <c r="C245497" s="1"/>
      <c r="D245497" s="1"/>
      <c r="F245497" s="1"/>
      <c r="G245497" s="1"/>
    </row>
    <row r="245709" spans="1:7" x14ac:dyDescent="0.3">
      <c r="A245709" s="1"/>
      <c r="B245709" s="1"/>
      <c r="C245709" s="1"/>
      <c r="D245709" s="1"/>
      <c r="F245709" s="1"/>
      <c r="G245709" s="1"/>
    </row>
    <row r="245921" spans="1:7" x14ac:dyDescent="0.3">
      <c r="A245921" s="1"/>
      <c r="B245921" s="1"/>
      <c r="C245921" s="1"/>
      <c r="D245921" s="1"/>
      <c r="F245921" s="1"/>
      <c r="G245921" s="1"/>
    </row>
    <row r="246133" spans="1:7" x14ac:dyDescent="0.3">
      <c r="A246133" s="1"/>
      <c r="B246133" s="1"/>
      <c r="C246133" s="1"/>
      <c r="D246133" s="1"/>
      <c r="F246133" s="1"/>
      <c r="G246133" s="1"/>
    </row>
    <row r="246345" spans="1:7" x14ac:dyDescent="0.3">
      <c r="A246345" s="1"/>
      <c r="B246345" s="1"/>
      <c r="C246345" s="1"/>
      <c r="D246345" s="1"/>
      <c r="F246345" s="1"/>
      <c r="G246345" s="1"/>
    </row>
    <row r="246557" spans="1:7" x14ac:dyDescent="0.3">
      <c r="A246557" s="1"/>
      <c r="B246557" s="1"/>
      <c r="C246557" s="1"/>
      <c r="D246557" s="1"/>
      <c r="F246557" s="1"/>
      <c r="G246557" s="1"/>
    </row>
    <row r="246769" spans="1:7" x14ac:dyDescent="0.3">
      <c r="A246769" s="1"/>
      <c r="B246769" s="1"/>
      <c r="C246769" s="1"/>
      <c r="D246769" s="1"/>
      <c r="F246769" s="1"/>
      <c r="G246769" s="1"/>
    </row>
    <row r="246981" spans="1:7" x14ac:dyDescent="0.3">
      <c r="A246981" s="1"/>
      <c r="B246981" s="1"/>
      <c r="C246981" s="1"/>
      <c r="D246981" s="1"/>
      <c r="F246981" s="1"/>
      <c r="G246981" s="1"/>
    </row>
    <row r="247193" spans="1:7" x14ac:dyDescent="0.3">
      <c r="A247193" s="1"/>
      <c r="B247193" s="1"/>
      <c r="C247193" s="1"/>
      <c r="D247193" s="1"/>
      <c r="F247193" s="1"/>
      <c r="G247193" s="1"/>
    </row>
    <row r="247405" spans="1:7" x14ac:dyDescent="0.3">
      <c r="A247405" s="1"/>
      <c r="B247405" s="1"/>
      <c r="C247405" s="1"/>
      <c r="D247405" s="1"/>
      <c r="F247405" s="1"/>
      <c r="G247405" s="1"/>
    </row>
    <row r="247617" spans="1:7" x14ac:dyDescent="0.3">
      <c r="A247617" s="1"/>
      <c r="B247617" s="1"/>
      <c r="C247617" s="1"/>
      <c r="D247617" s="1"/>
      <c r="F247617" s="1"/>
      <c r="G247617" s="1"/>
    </row>
    <row r="247829" spans="1:7" x14ac:dyDescent="0.3">
      <c r="A247829" s="1"/>
      <c r="B247829" s="1"/>
      <c r="C247829" s="1"/>
      <c r="D247829" s="1"/>
      <c r="F247829" s="1"/>
      <c r="G247829" s="1"/>
    </row>
    <row r="248041" spans="1:7" x14ac:dyDescent="0.3">
      <c r="A248041" s="1"/>
      <c r="B248041" s="1"/>
      <c r="C248041" s="1"/>
      <c r="D248041" s="1"/>
      <c r="F248041" s="1"/>
      <c r="G248041" s="1"/>
    </row>
    <row r="248253" spans="1:7" x14ac:dyDescent="0.3">
      <c r="A248253" s="1"/>
      <c r="B248253" s="1"/>
      <c r="C248253" s="1"/>
      <c r="D248253" s="1"/>
      <c r="F248253" s="1"/>
      <c r="G248253" s="1"/>
    </row>
    <row r="248465" spans="1:7" x14ac:dyDescent="0.3">
      <c r="A248465" s="1"/>
      <c r="B248465" s="1"/>
      <c r="C248465" s="1"/>
      <c r="D248465" s="1"/>
      <c r="F248465" s="1"/>
      <c r="G248465" s="1"/>
    </row>
    <row r="248677" spans="1:7" x14ac:dyDescent="0.3">
      <c r="A248677" s="1"/>
      <c r="B248677" s="1"/>
      <c r="C248677" s="1"/>
      <c r="D248677" s="1"/>
      <c r="F248677" s="1"/>
      <c r="G248677" s="1"/>
    </row>
    <row r="248889" spans="1:7" x14ac:dyDescent="0.3">
      <c r="A248889" s="1"/>
      <c r="B248889" s="1"/>
      <c r="C248889" s="1"/>
      <c r="D248889" s="1"/>
      <c r="F248889" s="1"/>
      <c r="G248889" s="1"/>
    </row>
    <row r="249101" spans="1:7" x14ac:dyDescent="0.3">
      <c r="A249101" s="1"/>
      <c r="B249101" s="1"/>
      <c r="C249101" s="1"/>
      <c r="D249101" s="1"/>
      <c r="F249101" s="1"/>
      <c r="G249101" s="1"/>
    </row>
    <row r="249313" spans="1:7" x14ac:dyDescent="0.3">
      <c r="A249313" s="1"/>
      <c r="B249313" s="1"/>
      <c r="C249313" s="1"/>
      <c r="D249313" s="1"/>
      <c r="F249313" s="1"/>
      <c r="G249313" s="1"/>
    </row>
    <row r="249525" spans="1:7" x14ac:dyDescent="0.3">
      <c r="A249525" s="1"/>
      <c r="B249525" s="1"/>
      <c r="C249525" s="1"/>
      <c r="D249525" s="1"/>
      <c r="F249525" s="1"/>
      <c r="G249525" s="1"/>
    </row>
    <row r="249737" spans="1:7" x14ac:dyDescent="0.3">
      <c r="A249737" s="1"/>
      <c r="B249737" s="1"/>
      <c r="C249737" s="1"/>
      <c r="D249737" s="1"/>
      <c r="F249737" s="1"/>
      <c r="G249737" s="1"/>
    </row>
    <row r="249949" spans="1:7" x14ac:dyDescent="0.3">
      <c r="A249949" s="1"/>
      <c r="B249949" s="1"/>
      <c r="C249949" s="1"/>
      <c r="D249949" s="1"/>
      <c r="F249949" s="1"/>
      <c r="G249949" s="1"/>
    </row>
    <row r="250161" spans="1:7" x14ac:dyDescent="0.3">
      <c r="A250161" s="1"/>
      <c r="B250161" s="1"/>
      <c r="C250161" s="1"/>
      <c r="D250161" s="1"/>
      <c r="F250161" s="1"/>
      <c r="G250161" s="1"/>
    </row>
    <row r="250373" spans="1:7" x14ac:dyDescent="0.3">
      <c r="A250373" s="1"/>
      <c r="B250373" s="1"/>
      <c r="C250373" s="1"/>
      <c r="D250373" s="1"/>
      <c r="F250373" s="1"/>
      <c r="G250373" s="1"/>
    </row>
    <row r="250585" spans="1:7" x14ac:dyDescent="0.3">
      <c r="A250585" s="1"/>
      <c r="B250585" s="1"/>
      <c r="C250585" s="1"/>
      <c r="D250585" s="1"/>
      <c r="F250585" s="1"/>
      <c r="G250585" s="1"/>
    </row>
    <row r="250797" spans="1:7" x14ac:dyDescent="0.3">
      <c r="A250797" s="1"/>
      <c r="B250797" s="1"/>
      <c r="C250797" s="1"/>
      <c r="D250797" s="1"/>
      <c r="F250797" s="1"/>
      <c r="G250797" s="1"/>
    </row>
    <row r="251009" spans="1:7" x14ac:dyDescent="0.3">
      <c r="A251009" s="1"/>
      <c r="B251009" s="1"/>
      <c r="C251009" s="1"/>
      <c r="D251009" s="1"/>
      <c r="F251009" s="1"/>
      <c r="G251009" s="1"/>
    </row>
    <row r="251221" spans="1:7" x14ac:dyDescent="0.3">
      <c r="A251221" s="1"/>
      <c r="B251221" s="1"/>
      <c r="C251221" s="1"/>
      <c r="D251221" s="1"/>
      <c r="F251221" s="1"/>
      <c r="G251221" s="1"/>
    </row>
    <row r="251433" spans="1:7" x14ac:dyDescent="0.3">
      <c r="A251433" s="1"/>
      <c r="B251433" s="1"/>
      <c r="C251433" s="1"/>
      <c r="D251433" s="1"/>
      <c r="F251433" s="1"/>
      <c r="G251433" s="1"/>
    </row>
    <row r="251645" spans="1:7" x14ac:dyDescent="0.3">
      <c r="A251645" s="1"/>
      <c r="B251645" s="1"/>
      <c r="C251645" s="1"/>
      <c r="D251645" s="1"/>
      <c r="F251645" s="1"/>
      <c r="G251645" s="1"/>
    </row>
    <row r="251857" spans="1:7" x14ac:dyDescent="0.3">
      <c r="A251857" s="1"/>
      <c r="B251857" s="1"/>
      <c r="C251857" s="1"/>
      <c r="D251857" s="1"/>
      <c r="F251857" s="1"/>
      <c r="G251857" s="1"/>
    </row>
    <row r="252069" spans="1:7" x14ac:dyDescent="0.3">
      <c r="A252069" s="1"/>
      <c r="B252069" s="1"/>
      <c r="C252069" s="1"/>
      <c r="D252069" s="1"/>
      <c r="F252069" s="1"/>
      <c r="G252069" s="1"/>
    </row>
    <row r="252281" spans="1:7" x14ac:dyDescent="0.3">
      <c r="A252281" s="1"/>
      <c r="B252281" s="1"/>
      <c r="C252281" s="1"/>
      <c r="D252281" s="1"/>
      <c r="F252281" s="1"/>
      <c r="G252281" s="1"/>
    </row>
    <row r="252493" spans="1:7" x14ac:dyDescent="0.3">
      <c r="A252493" s="1"/>
      <c r="B252493" s="1"/>
      <c r="C252493" s="1"/>
      <c r="D252493" s="1"/>
      <c r="F252493" s="1"/>
      <c r="G252493" s="1"/>
    </row>
    <row r="252705" spans="1:7" x14ac:dyDescent="0.3">
      <c r="A252705" s="1"/>
      <c r="B252705" s="1"/>
      <c r="C252705" s="1"/>
      <c r="D252705" s="1"/>
      <c r="F252705" s="1"/>
      <c r="G252705" s="1"/>
    </row>
    <row r="252917" spans="1:7" x14ac:dyDescent="0.3">
      <c r="A252917" s="1"/>
      <c r="B252917" s="1"/>
      <c r="C252917" s="1"/>
      <c r="D252917" s="1"/>
      <c r="F252917" s="1"/>
      <c r="G252917" s="1"/>
    </row>
    <row r="253129" spans="1:7" x14ac:dyDescent="0.3">
      <c r="A253129" s="1"/>
      <c r="B253129" s="1"/>
      <c r="C253129" s="1"/>
      <c r="D253129" s="1"/>
      <c r="F253129" s="1"/>
      <c r="G253129" s="1"/>
    </row>
    <row r="253341" spans="1:7" x14ac:dyDescent="0.3">
      <c r="A253341" s="1"/>
      <c r="B253341" s="1"/>
      <c r="C253341" s="1"/>
      <c r="D253341" s="1"/>
      <c r="F253341" s="1"/>
      <c r="G253341" s="1"/>
    </row>
    <row r="253553" spans="1:7" x14ac:dyDescent="0.3">
      <c r="A253553" s="1"/>
      <c r="B253553" s="1"/>
      <c r="C253553" s="1"/>
      <c r="D253553" s="1"/>
      <c r="F253553" s="1"/>
      <c r="G253553" s="1"/>
    </row>
    <row r="253765" spans="1:7" x14ac:dyDescent="0.3">
      <c r="A253765" s="1"/>
      <c r="B253765" s="1"/>
      <c r="C253765" s="1"/>
      <c r="D253765" s="1"/>
      <c r="F253765" s="1"/>
      <c r="G253765" s="1"/>
    </row>
    <row r="253977" spans="1:7" x14ac:dyDescent="0.3">
      <c r="A253977" s="1"/>
      <c r="B253977" s="1"/>
      <c r="C253977" s="1"/>
      <c r="D253977" s="1"/>
      <c r="F253977" s="1"/>
      <c r="G253977" s="1"/>
    </row>
    <row r="254189" spans="1:7" x14ac:dyDescent="0.3">
      <c r="A254189" s="1"/>
      <c r="B254189" s="1"/>
      <c r="C254189" s="1"/>
      <c r="D254189" s="1"/>
      <c r="F254189" s="1"/>
      <c r="G254189" s="1"/>
    </row>
    <row r="254401" spans="1:7" x14ac:dyDescent="0.3">
      <c r="A254401" s="1"/>
      <c r="B254401" s="1"/>
      <c r="C254401" s="1"/>
      <c r="D254401" s="1"/>
      <c r="F254401" s="1"/>
      <c r="G254401" s="1"/>
    </row>
    <row r="254613" spans="1:7" x14ac:dyDescent="0.3">
      <c r="A254613" s="1"/>
      <c r="B254613" s="1"/>
      <c r="C254613" s="1"/>
      <c r="D254613" s="1"/>
      <c r="F254613" s="1"/>
      <c r="G254613" s="1"/>
    </row>
    <row r="254825" spans="1:7" x14ac:dyDescent="0.3">
      <c r="A254825" s="1"/>
      <c r="B254825" s="1"/>
      <c r="C254825" s="1"/>
      <c r="D254825" s="1"/>
      <c r="F254825" s="1"/>
      <c r="G254825" s="1"/>
    </row>
    <row r="255037" spans="1:7" x14ac:dyDescent="0.3">
      <c r="A255037" s="1"/>
      <c r="B255037" s="1"/>
      <c r="C255037" s="1"/>
      <c r="D255037" s="1"/>
      <c r="F255037" s="1"/>
      <c r="G255037" s="1"/>
    </row>
    <row r="255249" spans="1:7" x14ac:dyDescent="0.3">
      <c r="A255249" s="1"/>
      <c r="B255249" s="1"/>
      <c r="C255249" s="1"/>
      <c r="D255249" s="1"/>
      <c r="F255249" s="1"/>
      <c r="G255249" s="1"/>
    </row>
    <row r="255461" spans="1:7" x14ac:dyDescent="0.3">
      <c r="A255461" s="1"/>
      <c r="B255461" s="1"/>
      <c r="C255461" s="1"/>
      <c r="D255461" s="1"/>
      <c r="F255461" s="1"/>
      <c r="G255461" s="1"/>
    </row>
    <row r="255673" spans="1:7" x14ac:dyDescent="0.3">
      <c r="A255673" s="1"/>
      <c r="B255673" s="1"/>
      <c r="C255673" s="1"/>
      <c r="D255673" s="1"/>
      <c r="F255673" s="1"/>
      <c r="G255673" s="1"/>
    </row>
    <row r="255885" spans="1:7" x14ac:dyDescent="0.3">
      <c r="A255885" s="1"/>
      <c r="B255885" s="1"/>
      <c r="C255885" s="1"/>
      <c r="D255885" s="1"/>
      <c r="F255885" s="1"/>
      <c r="G255885" s="1"/>
    </row>
    <row r="256097" spans="1:7" x14ac:dyDescent="0.3">
      <c r="A256097" s="1"/>
      <c r="B256097" s="1"/>
      <c r="C256097" s="1"/>
      <c r="D256097" s="1"/>
      <c r="F256097" s="1"/>
      <c r="G256097" s="1"/>
    </row>
    <row r="256309" spans="1:7" x14ac:dyDescent="0.3">
      <c r="A256309" s="1"/>
      <c r="B256309" s="1"/>
      <c r="C256309" s="1"/>
      <c r="D256309" s="1"/>
      <c r="F256309" s="1"/>
      <c r="G256309" s="1"/>
    </row>
    <row r="256521" spans="1:7" x14ac:dyDescent="0.3">
      <c r="A256521" s="1"/>
      <c r="B256521" s="1"/>
      <c r="C256521" s="1"/>
      <c r="D256521" s="1"/>
      <c r="F256521" s="1"/>
      <c r="G256521" s="1"/>
    </row>
    <row r="256733" spans="1:7" x14ac:dyDescent="0.3">
      <c r="A256733" s="1"/>
      <c r="B256733" s="1"/>
      <c r="C256733" s="1"/>
      <c r="D256733" s="1"/>
      <c r="F256733" s="1"/>
      <c r="G256733" s="1"/>
    </row>
    <row r="256945" spans="1:7" x14ac:dyDescent="0.3">
      <c r="A256945" s="1"/>
      <c r="B256945" s="1"/>
      <c r="C256945" s="1"/>
      <c r="D256945" s="1"/>
      <c r="F256945" s="1"/>
      <c r="G256945" s="1"/>
    </row>
    <row r="257157" spans="1:7" x14ac:dyDescent="0.3">
      <c r="A257157" s="1"/>
      <c r="B257157" s="1"/>
      <c r="C257157" s="1"/>
      <c r="D257157" s="1"/>
      <c r="F257157" s="1"/>
      <c r="G257157" s="1"/>
    </row>
    <row r="257369" spans="1:7" x14ac:dyDescent="0.3">
      <c r="A257369" s="1"/>
      <c r="B257369" s="1"/>
      <c r="C257369" s="1"/>
      <c r="D257369" s="1"/>
      <c r="F257369" s="1"/>
      <c r="G257369" s="1"/>
    </row>
    <row r="257581" spans="1:7" x14ac:dyDescent="0.3">
      <c r="A257581" s="1"/>
      <c r="B257581" s="1"/>
      <c r="C257581" s="1"/>
      <c r="D257581" s="1"/>
      <c r="F257581" s="1"/>
      <c r="G257581" s="1"/>
    </row>
    <row r="257793" spans="1:7" x14ac:dyDescent="0.3">
      <c r="A257793" s="1"/>
      <c r="B257793" s="1"/>
      <c r="C257793" s="1"/>
      <c r="D257793" s="1"/>
      <c r="F257793" s="1"/>
      <c r="G257793" s="1"/>
    </row>
    <row r="258005" spans="1:7" x14ac:dyDescent="0.3">
      <c r="A258005" s="1"/>
      <c r="B258005" s="1"/>
      <c r="C258005" s="1"/>
      <c r="D258005" s="1"/>
      <c r="F258005" s="1"/>
      <c r="G258005" s="1"/>
    </row>
    <row r="258217" spans="1:7" x14ac:dyDescent="0.3">
      <c r="A258217" s="1"/>
      <c r="B258217" s="1"/>
      <c r="C258217" s="1"/>
      <c r="D258217" s="1"/>
      <c r="F258217" s="1"/>
      <c r="G258217" s="1"/>
    </row>
    <row r="258429" spans="1:7" x14ac:dyDescent="0.3">
      <c r="A258429" s="1"/>
      <c r="B258429" s="1"/>
      <c r="C258429" s="1"/>
      <c r="D258429" s="1"/>
      <c r="F258429" s="1"/>
      <c r="G258429" s="1"/>
    </row>
    <row r="258641" spans="1:7" x14ac:dyDescent="0.3">
      <c r="A258641" s="1"/>
      <c r="B258641" s="1"/>
      <c r="C258641" s="1"/>
      <c r="D258641" s="1"/>
      <c r="F258641" s="1"/>
      <c r="G258641" s="1"/>
    </row>
    <row r="258853" spans="1:7" x14ac:dyDescent="0.3">
      <c r="A258853" s="1"/>
      <c r="B258853" s="1"/>
      <c r="C258853" s="1"/>
      <c r="D258853" s="1"/>
      <c r="F258853" s="1"/>
      <c r="G258853" s="1"/>
    </row>
    <row r="259065" spans="1:7" x14ac:dyDescent="0.3">
      <c r="A259065" s="1"/>
      <c r="B259065" s="1"/>
      <c r="C259065" s="1"/>
      <c r="D259065" s="1"/>
      <c r="F259065" s="1"/>
      <c r="G259065" s="1"/>
    </row>
    <row r="259277" spans="1:7" x14ac:dyDescent="0.3">
      <c r="A259277" s="1"/>
      <c r="B259277" s="1"/>
      <c r="C259277" s="1"/>
      <c r="D259277" s="1"/>
      <c r="F259277" s="1"/>
      <c r="G259277" s="1"/>
    </row>
    <row r="259489" spans="1:7" x14ac:dyDescent="0.3">
      <c r="A259489" s="1"/>
      <c r="B259489" s="1"/>
      <c r="C259489" s="1"/>
      <c r="D259489" s="1"/>
      <c r="F259489" s="1"/>
      <c r="G259489" s="1"/>
    </row>
    <row r="259701" spans="1:7" x14ac:dyDescent="0.3">
      <c r="A259701" s="1"/>
      <c r="B259701" s="1"/>
      <c r="C259701" s="1"/>
      <c r="D259701" s="1"/>
      <c r="F259701" s="1"/>
      <c r="G259701" s="1"/>
    </row>
    <row r="259913" spans="1:7" x14ac:dyDescent="0.3">
      <c r="A259913" s="1"/>
      <c r="B259913" s="1"/>
      <c r="C259913" s="1"/>
      <c r="D259913" s="1"/>
      <c r="F259913" s="1"/>
      <c r="G259913" s="1"/>
    </row>
    <row r="260125" spans="1:7" x14ac:dyDescent="0.3">
      <c r="A260125" s="1"/>
      <c r="B260125" s="1"/>
      <c r="C260125" s="1"/>
      <c r="D260125" s="1"/>
      <c r="F260125" s="1"/>
      <c r="G260125" s="1"/>
    </row>
    <row r="260337" spans="1:7" x14ac:dyDescent="0.3">
      <c r="A260337" s="1"/>
      <c r="B260337" s="1"/>
      <c r="C260337" s="1"/>
      <c r="D260337" s="1"/>
      <c r="F260337" s="1"/>
      <c r="G260337" s="1"/>
    </row>
    <row r="260549" spans="1:7" x14ac:dyDescent="0.3">
      <c r="A260549" s="1"/>
      <c r="B260549" s="1"/>
      <c r="C260549" s="1"/>
      <c r="D260549" s="1"/>
      <c r="F260549" s="1"/>
      <c r="G260549" s="1"/>
    </row>
    <row r="260761" spans="1:7" x14ac:dyDescent="0.3">
      <c r="A260761" s="1"/>
      <c r="B260761" s="1"/>
      <c r="C260761" s="1"/>
      <c r="D260761" s="1"/>
      <c r="F260761" s="1"/>
      <c r="G260761" s="1"/>
    </row>
    <row r="260973" spans="1:7" x14ac:dyDescent="0.3">
      <c r="A260973" s="1"/>
      <c r="B260973" s="1"/>
      <c r="C260973" s="1"/>
      <c r="D260973" s="1"/>
      <c r="F260973" s="1"/>
      <c r="G260973" s="1"/>
    </row>
    <row r="261185" spans="1:7" x14ac:dyDescent="0.3">
      <c r="A261185" s="1"/>
      <c r="B261185" s="1"/>
      <c r="C261185" s="1"/>
      <c r="D261185" s="1"/>
      <c r="F261185" s="1"/>
      <c r="G261185" s="1"/>
    </row>
    <row r="261397" spans="1:7" x14ac:dyDescent="0.3">
      <c r="A261397" s="1"/>
      <c r="B261397" s="1"/>
      <c r="C261397" s="1"/>
      <c r="D261397" s="1"/>
      <c r="F261397" s="1"/>
      <c r="G261397" s="1"/>
    </row>
    <row r="261609" spans="1:7" x14ac:dyDescent="0.3">
      <c r="A261609" s="1"/>
      <c r="B261609" s="1"/>
      <c r="C261609" s="1"/>
      <c r="D261609" s="1"/>
      <c r="F261609" s="1"/>
      <c r="G261609" s="1"/>
    </row>
    <row r="261821" spans="1:7" x14ac:dyDescent="0.3">
      <c r="A261821" s="1"/>
      <c r="B261821" s="1"/>
      <c r="C261821" s="1"/>
      <c r="D261821" s="1"/>
      <c r="F261821" s="1"/>
      <c r="G261821" s="1"/>
    </row>
    <row r="262033" spans="1:7" x14ac:dyDescent="0.3">
      <c r="A262033" s="1"/>
      <c r="B262033" s="1"/>
      <c r="C262033" s="1"/>
      <c r="D262033" s="1"/>
      <c r="F262033" s="1"/>
      <c r="G262033" s="1"/>
    </row>
    <row r="262245" spans="1:7" x14ac:dyDescent="0.3">
      <c r="A262245" s="1"/>
      <c r="B262245" s="1"/>
      <c r="C262245" s="1"/>
      <c r="D262245" s="1"/>
      <c r="F262245" s="1"/>
      <c r="G262245" s="1"/>
    </row>
    <row r="262457" spans="1:7" x14ac:dyDescent="0.3">
      <c r="A262457" s="1"/>
      <c r="B262457" s="1"/>
      <c r="C262457" s="1"/>
      <c r="D262457" s="1"/>
      <c r="F262457" s="1"/>
      <c r="G262457" s="1"/>
    </row>
    <row r="262669" spans="1:7" x14ac:dyDescent="0.3">
      <c r="A262669" s="1"/>
      <c r="B262669" s="1"/>
      <c r="C262669" s="1"/>
      <c r="D262669" s="1"/>
      <c r="F262669" s="1"/>
      <c r="G262669" s="1"/>
    </row>
    <row r="262881" spans="1:7" x14ac:dyDescent="0.3">
      <c r="A262881" s="1"/>
      <c r="B262881" s="1"/>
      <c r="C262881" s="1"/>
      <c r="D262881" s="1"/>
      <c r="F262881" s="1"/>
      <c r="G262881" s="1"/>
    </row>
    <row r="263093" spans="1:7" x14ac:dyDescent="0.3">
      <c r="A263093" s="1"/>
      <c r="B263093" s="1"/>
      <c r="C263093" s="1"/>
      <c r="D263093" s="1"/>
      <c r="F263093" s="1"/>
      <c r="G263093" s="1"/>
    </row>
    <row r="263305" spans="1:7" x14ac:dyDescent="0.3">
      <c r="A263305" s="1"/>
      <c r="B263305" s="1"/>
      <c r="C263305" s="1"/>
      <c r="D263305" s="1"/>
      <c r="F263305" s="1"/>
      <c r="G263305" s="1"/>
    </row>
    <row r="263517" spans="1:7" x14ac:dyDescent="0.3">
      <c r="A263517" s="1"/>
      <c r="B263517" s="1"/>
      <c r="C263517" s="1"/>
      <c r="D263517" s="1"/>
      <c r="F263517" s="1"/>
      <c r="G263517" s="1"/>
    </row>
    <row r="263729" spans="1:7" x14ac:dyDescent="0.3">
      <c r="A263729" s="1"/>
      <c r="B263729" s="1"/>
      <c r="C263729" s="1"/>
      <c r="D263729" s="1"/>
      <c r="F263729" s="1"/>
      <c r="G263729" s="1"/>
    </row>
    <row r="263941" spans="1:7" x14ac:dyDescent="0.3">
      <c r="A263941" s="1"/>
      <c r="B263941" s="1"/>
      <c r="C263941" s="1"/>
      <c r="D263941" s="1"/>
      <c r="F263941" s="1"/>
      <c r="G263941" s="1"/>
    </row>
    <row r="264153" spans="1:7" x14ac:dyDescent="0.3">
      <c r="A264153" s="1"/>
      <c r="B264153" s="1"/>
      <c r="C264153" s="1"/>
      <c r="D264153" s="1"/>
      <c r="F264153" s="1"/>
      <c r="G264153" s="1"/>
    </row>
    <row r="264365" spans="1:7" x14ac:dyDescent="0.3">
      <c r="A264365" s="1"/>
      <c r="B264365" s="1"/>
      <c r="C264365" s="1"/>
      <c r="D264365" s="1"/>
      <c r="F264365" s="1"/>
      <c r="G264365" s="1"/>
    </row>
    <row r="264577" spans="1:7" x14ac:dyDescent="0.3">
      <c r="A264577" s="1"/>
      <c r="B264577" s="1"/>
      <c r="C264577" s="1"/>
      <c r="D264577" s="1"/>
      <c r="F264577" s="1"/>
      <c r="G264577" s="1"/>
    </row>
    <row r="264789" spans="1:7" x14ac:dyDescent="0.3">
      <c r="A264789" s="1"/>
      <c r="B264789" s="1"/>
      <c r="C264789" s="1"/>
      <c r="D264789" s="1"/>
      <c r="F264789" s="1"/>
      <c r="G264789" s="1"/>
    </row>
    <row r="265001" spans="1:7" x14ac:dyDescent="0.3">
      <c r="A265001" s="1"/>
      <c r="B265001" s="1"/>
      <c r="C265001" s="1"/>
      <c r="D265001" s="1"/>
      <c r="F265001" s="1"/>
      <c r="G265001" s="1"/>
    </row>
    <row r="265213" spans="1:7" x14ac:dyDescent="0.3">
      <c r="A265213" s="1"/>
      <c r="B265213" s="1"/>
      <c r="C265213" s="1"/>
      <c r="D265213" s="1"/>
      <c r="F265213" s="1"/>
      <c r="G265213" s="1"/>
    </row>
    <row r="265425" spans="1:7" x14ac:dyDescent="0.3">
      <c r="A265425" s="1"/>
      <c r="B265425" s="1"/>
      <c r="C265425" s="1"/>
      <c r="D265425" s="1"/>
      <c r="F265425" s="1"/>
      <c r="G265425" s="1"/>
    </row>
    <row r="265637" spans="1:7" x14ac:dyDescent="0.3">
      <c r="A265637" s="1"/>
      <c r="B265637" s="1"/>
      <c r="C265637" s="1"/>
      <c r="D265637" s="1"/>
      <c r="F265637" s="1"/>
      <c r="G265637" s="1"/>
    </row>
    <row r="265849" spans="1:7" x14ac:dyDescent="0.3">
      <c r="A265849" s="1"/>
      <c r="B265849" s="1"/>
      <c r="C265849" s="1"/>
      <c r="D265849" s="1"/>
      <c r="F265849" s="1"/>
      <c r="G265849" s="1"/>
    </row>
    <row r="266061" spans="1:7" x14ac:dyDescent="0.3">
      <c r="A266061" s="1"/>
      <c r="B266061" s="1"/>
      <c r="C266061" s="1"/>
      <c r="D266061" s="1"/>
      <c r="F266061" s="1"/>
      <c r="G266061" s="1"/>
    </row>
    <row r="266273" spans="1:7" x14ac:dyDescent="0.3">
      <c r="A266273" s="1"/>
      <c r="B266273" s="1"/>
      <c r="C266273" s="1"/>
      <c r="D266273" s="1"/>
      <c r="F266273" s="1"/>
      <c r="G266273" s="1"/>
    </row>
    <row r="266485" spans="1:7" x14ac:dyDescent="0.3">
      <c r="A266485" s="1"/>
      <c r="B266485" s="1"/>
      <c r="C266485" s="1"/>
      <c r="D266485" s="1"/>
      <c r="F266485" s="1"/>
      <c r="G266485" s="1"/>
    </row>
    <row r="266697" spans="1:7" x14ac:dyDescent="0.3">
      <c r="A266697" s="1"/>
      <c r="B266697" s="1"/>
      <c r="C266697" s="1"/>
      <c r="D266697" s="1"/>
      <c r="F266697" s="1"/>
      <c r="G266697" s="1"/>
    </row>
    <row r="266909" spans="1:7" x14ac:dyDescent="0.3">
      <c r="A266909" s="1"/>
      <c r="B266909" s="1"/>
      <c r="C266909" s="1"/>
      <c r="D266909" s="1"/>
      <c r="F266909" s="1"/>
      <c r="G266909" s="1"/>
    </row>
    <row r="267121" spans="1:7" x14ac:dyDescent="0.3">
      <c r="A267121" s="1"/>
      <c r="B267121" s="1"/>
      <c r="C267121" s="1"/>
      <c r="D267121" s="1"/>
      <c r="F267121" s="1"/>
      <c r="G267121" s="1"/>
    </row>
    <row r="267333" spans="1:7" x14ac:dyDescent="0.3">
      <c r="A267333" s="1"/>
      <c r="B267333" s="1"/>
      <c r="C267333" s="1"/>
      <c r="D267333" s="1"/>
      <c r="F267333" s="1"/>
      <c r="G267333" s="1"/>
    </row>
    <row r="267545" spans="1:7" x14ac:dyDescent="0.3">
      <c r="A267545" s="1"/>
      <c r="B267545" s="1"/>
      <c r="C267545" s="1"/>
      <c r="D267545" s="1"/>
      <c r="F267545" s="1"/>
      <c r="G267545" s="1"/>
    </row>
    <row r="267757" spans="1:7" x14ac:dyDescent="0.3">
      <c r="A267757" s="1"/>
      <c r="B267757" s="1"/>
      <c r="C267757" s="1"/>
      <c r="D267757" s="1"/>
      <c r="F267757" s="1"/>
      <c r="G267757" s="1"/>
    </row>
    <row r="267969" spans="1:7" x14ac:dyDescent="0.3">
      <c r="A267969" s="1"/>
      <c r="B267969" s="1"/>
      <c r="C267969" s="1"/>
      <c r="D267969" s="1"/>
      <c r="F267969" s="1"/>
      <c r="G267969" s="1"/>
    </row>
    <row r="268181" spans="1:7" x14ac:dyDescent="0.3">
      <c r="A268181" s="1"/>
      <c r="B268181" s="1"/>
      <c r="C268181" s="1"/>
      <c r="D268181" s="1"/>
      <c r="F268181" s="1"/>
      <c r="G268181" s="1"/>
    </row>
    <row r="268393" spans="1:7" x14ac:dyDescent="0.3">
      <c r="A268393" s="1"/>
      <c r="B268393" s="1"/>
      <c r="C268393" s="1"/>
      <c r="D268393" s="1"/>
      <c r="F268393" s="1"/>
      <c r="G268393" s="1"/>
    </row>
    <row r="268605" spans="1:7" x14ac:dyDescent="0.3">
      <c r="A268605" s="1"/>
      <c r="B268605" s="1"/>
      <c r="C268605" s="1"/>
      <c r="D268605" s="1"/>
      <c r="F268605" s="1"/>
      <c r="G268605" s="1"/>
    </row>
    <row r="268817" spans="1:7" x14ac:dyDescent="0.3">
      <c r="A268817" s="1"/>
      <c r="B268817" s="1"/>
      <c r="C268817" s="1"/>
      <c r="D268817" s="1"/>
      <c r="F268817" s="1"/>
      <c r="G268817" s="1"/>
    </row>
    <row r="269029" spans="1:7" x14ac:dyDescent="0.3">
      <c r="A269029" s="1"/>
      <c r="B269029" s="1"/>
      <c r="C269029" s="1"/>
      <c r="D269029" s="1"/>
      <c r="F269029" s="1"/>
      <c r="G269029" s="1"/>
    </row>
    <row r="269241" spans="1:7" x14ac:dyDescent="0.3">
      <c r="A269241" s="1"/>
      <c r="B269241" s="1"/>
      <c r="C269241" s="1"/>
      <c r="D269241" s="1"/>
      <c r="F269241" s="1"/>
      <c r="G269241" s="1"/>
    </row>
    <row r="269453" spans="1:7" x14ac:dyDescent="0.3">
      <c r="A269453" s="1"/>
      <c r="B269453" s="1"/>
      <c r="C269453" s="1"/>
      <c r="D269453" s="1"/>
      <c r="F269453" s="1"/>
      <c r="G269453" s="1"/>
    </row>
    <row r="269665" spans="1:7" x14ac:dyDescent="0.3">
      <c r="A269665" s="1"/>
      <c r="B269665" s="1"/>
      <c r="C269665" s="1"/>
      <c r="D269665" s="1"/>
      <c r="F269665" s="1"/>
      <c r="G269665" s="1"/>
    </row>
    <row r="269877" spans="1:7" x14ac:dyDescent="0.3">
      <c r="A269877" s="1"/>
      <c r="B269877" s="1"/>
      <c r="C269877" s="1"/>
      <c r="D269877" s="1"/>
      <c r="F269877" s="1"/>
      <c r="G269877" s="1"/>
    </row>
    <row r="270089" spans="1:7" x14ac:dyDescent="0.3">
      <c r="A270089" s="1"/>
      <c r="B270089" s="1"/>
      <c r="C270089" s="1"/>
      <c r="D270089" s="1"/>
      <c r="F270089" s="1"/>
      <c r="G270089" s="1"/>
    </row>
    <row r="270301" spans="1:7" x14ac:dyDescent="0.3">
      <c r="A270301" s="1"/>
      <c r="B270301" s="1"/>
      <c r="C270301" s="1"/>
      <c r="D270301" s="1"/>
      <c r="F270301" s="1"/>
      <c r="G270301" s="1"/>
    </row>
    <row r="270513" spans="1:7" x14ac:dyDescent="0.3">
      <c r="A270513" s="1"/>
      <c r="B270513" s="1"/>
      <c r="C270513" s="1"/>
      <c r="D270513" s="1"/>
      <c r="F270513" s="1"/>
      <c r="G270513" s="1"/>
    </row>
    <row r="270725" spans="1:7" x14ac:dyDescent="0.3">
      <c r="A270725" s="1"/>
      <c r="B270725" s="1"/>
      <c r="C270725" s="1"/>
      <c r="D270725" s="1"/>
      <c r="F270725" s="1"/>
      <c r="G270725" s="1"/>
    </row>
    <row r="270937" spans="1:7" x14ac:dyDescent="0.3">
      <c r="A270937" s="1"/>
      <c r="B270937" s="1"/>
      <c r="C270937" s="1"/>
      <c r="D270937" s="1"/>
      <c r="F270937" s="1"/>
      <c r="G270937" s="1"/>
    </row>
    <row r="271149" spans="1:7" x14ac:dyDescent="0.3">
      <c r="A271149" s="1"/>
      <c r="B271149" s="1"/>
      <c r="C271149" s="1"/>
      <c r="D271149" s="1"/>
      <c r="F271149" s="1"/>
      <c r="G271149" s="1"/>
    </row>
    <row r="271361" spans="1:7" x14ac:dyDescent="0.3">
      <c r="A271361" s="1"/>
      <c r="B271361" s="1"/>
      <c r="C271361" s="1"/>
      <c r="D271361" s="1"/>
      <c r="F271361" s="1"/>
      <c r="G271361" s="1"/>
    </row>
    <row r="271573" spans="1:7" x14ac:dyDescent="0.3">
      <c r="A271573" s="1"/>
      <c r="B271573" s="1"/>
      <c r="C271573" s="1"/>
      <c r="D271573" s="1"/>
      <c r="F271573" s="1"/>
      <c r="G271573" s="1"/>
    </row>
    <row r="271785" spans="1:7" x14ac:dyDescent="0.3">
      <c r="A271785" s="1"/>
      <c r="B271785" s="1"/>
      <c r="C271785" s="1"/>
      <c r="D271785" s="1"/>
      <c r="F271785" s="1"/>
      <c r="G271785" s="1"/>
    </row>
    <row r="271997" spans="1:7" x14ac:dyDescent="0.3">
      <c r="A271997" s="1"/>
      <c r="B271997" s="1"/>
      <c r="C271997" s="1"/>
      <c r="D271997" s="1"/>
      <c r="F271997" s="1"/>
      <c r="G271997" s="1"/>
    </row>
    <row r="272209" spans="1:7" x14ac:dyDescent="0.3">
      <c r="A272209" s="1"/>
      <c r="B272209" s="1"/>
      <c r="C272209" s="1"/>
      <c r="D272209" s="1"/>
      <c r="F272209" s="1"/>
      <c r="G272209" s="1"/>
    </row>
    <row r="272421" spans="1:7" x14ac:dyDescent="0.3">
      <c r="A272421" s="1"/>
      <c r="B272421" s="1"/>
      <c r="C272421" s="1"/>
      <c r="D272421" s="1"/>
      <c r="F272421" s="1"/>
      <c r="G272421" s="1"/>
    </row>
    <row r="272633" spans="1:7" x14ac:dyDescent="0.3">
      <c r="A272633" s="1"/>
      <c r="B272633" s="1"/>
      <c r="C272633" s="1"/>
      <c r="D272633" s="1"/>
      <c r="F272633" s="1"/>
      <c r="G272633" s="1"/>
    </row>
    <row r="272845" spans="1:7" x14ac:dyDescent="0.3">
      <c r="A272845" s="1"/>
      <c r="B272845" s="1"/>
      <c r="C272845" s="1"/>
      <c r="D272845" s="1"/>
      <c r="F272845" s="1"/>
      <c r="G272845" s="1"/>
    </row>
    <row r="273057" spans="1:7" x14ac:dyDescent="0.3">
      <c r="A273057" s="1"/>
      <c r="B273057" s="1"/>
      <c r="C273057" s="1"/>
      <c r="D273057" s="1"/>
      <c r="F273057" s="1"/>
      <c r="G273057" s="1"/>
    </row>
    <row r="273269" spans="1:7" x14ac:dyDescent="0.3">
      <c r="A273269" s="1"/>
      <c r="B273269" s="1"/>
      <c r="C273269" s="1"/>
      <c r="D273269" s="1"/>
      <c r="F273269" s="1"/>
      <c r="G273269" s="1"/>
    </row>
    <row r="273481" spans="1:7" x14ac:dyDescent="0.3">
      <c r="A273481" s="1"/>
      <c r="B273481" s="1"/>
      <c r="C273481" s="1"/>
      <c r="D273481" s="1"/>
      <c r="F273481" s="1"/>
      <c r="G273481" s="1"/>
    </row>
    <row r="273693" spans="1:7" x14ac:dyDescent="0.3">
      <c r="A273693" s="1"/>
      <c r="B273693" s="1"/>
      <c r="C273693" s="1"/>
      <c r="D273693" s="1"/>
      <c r="F273693" s="1"/>
      <c r="G273693" s="1"/>
    </row>
    <row r="273905" spans="1:7" x14ac:dyDescent="0.3">
      <c r="A273905" s="1"/>
      <c r="B273905" s="1"/>
      <c r="C273905" s="1"/>
      <c r="D273905" s="1"/>
      <c r="F273905" s="1"/>
      <c r="G273905" s="1"/>
    </row>
    <row r="274117" spans="1:7" x14ac:dyDescent="0.3">
      <c r="A274117" s="1"/>
      <c r="B274117" s="1"/>
      <c r="C274117" s="1"/>
      <c r="D274117" s="1"/>
      <c r="F274117" s="1"/>
      <c r="G274117" s="1"/>
    </row>
    <row r="274329" spans="1:7" x14ac:dyDescent="0.3">
      <c r="A274329" s="1"/>
      <c r="B274329" s="1"/>
      <c r="C274329" s="1"/>
      <c r="D274329" s="1"/>
      <c r="F274329" s="1"/>
      <c r="G274329" s="1"/>
    </row>
    <row r="274541" spans="1:7" x14ac:dyDescent="0.3">
      <c r="A274541" s="1"/>
      <c r="B274541" s="1"/>
      <c r="C274541" s="1"/>
      <c r="D274541" s="1"/>
      <c r="F274541" s="1"/>
      <c r="G274541" s="1"/>
    </row>
    <row r="274753" spans="1:7" x14ac:dyDescent="0.3">
      <c r="A274753" s="1"/>
      <c r="B274753" s="1"/>
      <c r="C274753" s="1"/>
      <c r="D274753" s="1"/>
      <c r="F274753" s="1"/>
      <c r="G274753" s="1"/>
    </row>
    <row r="274965" spans="1:7" x14ac:dyDescent="0.3">
      <c r="A274965" s="1"/>
      <c r="B274965" s="1"/>
      <c r="C274965" s="1"/>
      <c r="D274965" s="1"/>
      <c r="F274965" s="1"/>
      <c r="G274965" s="1"/>
    </row>
    <row r="275177" spans="1:7" x14ac:dyDescent="0.3">
      <c r="A275177" s="1"/>
      <c r="B275177" s="1"/>
      <c r="C275177" s="1"/>
      <c r="D275177" s="1"/>
      <c r="F275177" s="1"/>
      <c r="G275177" s="1"/>
    </row>
    <row r="275389" spans="1:7" x14ac:dyDescent="0.3">
      <c r="A275389" s="1"/>
      <c r="B275389" s="1"/>
      <c r="C275389" s="1"/>
      <c r="D275389" s="1"/>
      <c r="F275389" s="1"/>
      <c r="G275389" s="1"/>
    </row>
    <row r="275601" spans="1:7" x14ac:dyDescent="0.3">
      <c r="A275601" s="1"/>
      <c r="B275601" s="1"/>
      <c r="C275601" s="1"/>
      <c r="D275601" s="1"/>
      <c r="F275601" s="1"/>
      <c r="G275601" s="1"/>
    </row>
    <row r="275813" spans="1:7" x14ac:dyDescent="0.3">
      <c r="A275813" s="1"/>
      <c r="B275813" s="1"/>
      <c r="C275813" s="1"/>
      <c r="D275813" s="1"/>
      <c r="F275813" s="1"/>
      <c r="G275813" s="1"/>
    </row>
    <row r="276025" spans="1:7" x14ac:dyDescent="0.3">
      <c r="A276025" s="1"/>
      <c r="B276025" s="1"/>
      <c r="C276025" s="1"/>
      <c r="D276025" s="1"/>
      <c r="F276025" s="1"/>
      <c r="G276025" s="1"/>
    </row>
    <row r="276237" spans="1:7" x14ac:dyDescent="0.3">
      <c r="A276237" s="1"/>
      <c r="B276237" s="1"/>
      <c r="C276237" s="1"/>
      <c r="D276237" s="1"/>
      <c r="F276237" s="1"/>
      <c r="G276237" s="1"/>
    </row>
    <row r="276449" spans="1:7" x14ac:dyDescent="0.3">
      <c r="A276449" s="1"/>
      <c r="B276449" s="1"/>
      <c r="C276449" s="1"/>
      <c r="D276449" s="1"/>
      <c r="F276449" s="1"/>
      <c r="G276449" s="1"/>
    </row>
    <row r="276661" spans="1:7" x14ac:dyDescent="0.3">
      <c r="A276661" s="1"/>
      <c r="B276661" s="1"/>
      <c r="C276661" s="1"/>
      <c r="D276661" s="1"/>
      <c r="F276661" s="1"/>
      <c r="G276661" s="1"/>
    </row>
    <row r="276873" spans="1:7" x14ac:dyDescent="0.3">
      <c r="A276873" s="1"/>
      <c r="B276873" s="1"/>
      <c r="C276873" s="1"/>
      <c r="D276873" s="1"/>
      <c r="F276873" s="1"/>
      <c r="G276873" s="1"/>
    </row>
    <row r="277085" spans="1:7" x14ac:dyDescent="0.3">
      <c r="A277085" s="1"/>
      <c r="B277085" s="1"/>
      <c r="C277085" s="1"/>
      <c r="D277085" s="1"/>
      <c r="F277085" s="1"/>
      <c r="G277085" s="1"/>
    </row>
    <row r="277297" spans="1:7" x14ac:dyDescent="0.3">
      <c r="A277297" s="1"/>
      <c r="B277297" s="1"/>
      <c r="C277297" s="1"/>
      <c r="D277297" s="1"/>
      <c r="F277297" s="1"/>
      <c r="G277297" s="1"/>
    </row>
    <row r="277509" spans="1:7" x14ac:dyDescent="0.3">
      <c r="A277509" s="1"/>
      <c r="B277509" s="1"/>
      <c r="C277509" s="1"/>
      <c r="D277509" s="1"/>
      <c r="F277509" s="1"/>
      <c r="G277509" s="1"/>
    </row>
    <row r="277721" spans="1:7" x14ac:dyDescent="0.3">
      <c r="A277721" s="1"/>
      <c r="B277721" s="1"/>
      <c r="C277721" s="1"/>
      <c r="D277721" s="1"/>
      <c r="F277721" s="1"/>
      <c r="G277721" s="1"/>
    </row>
    <row r="277933" spans="1:7" x14ac:dyDescent="0.3">
      <c r="A277933" s="1"/>
      <c r="B277933" s="1"/>
      <c r="C277933" s="1"/>
      <c r="D277933" s="1"/>
      <c r="F277933" s="1"/>
      <c r="G277933" s="1"/>
    </row>
    <row r="278145" spans="1:7" x14ac:dyDescent="0.3">
      <c r="A278145" s="1"/>
      <c r="B278145" s="1"/>
      <c r="C278145" s="1"/>
      <c r="D278145" s="1"/>
      <c r="F278145" s="1"/>
      <c r="G278145" s="1"/>
    </row>
    <row r="278357" spans="1:7" x14ac:dyDescent="0.3">
      <c r="A278357" s="1"/>
      <c r="B278357" s="1"/>
      <c r="C278357" s="1"/>
      <c r="D278357" s="1"/>
      <c r="F278357" s="1"/>
      <c r="G278357" s="1"/>
    </row>
    <row r="278569" spans="1:7" x14ac:dyDescent="0.3">
      <c r="A278569" s="1"/>
      <c r="B278569" s="1"/>
      <c r="C278569" s="1"/>
      <c r="D278569" s="1"/>
      <c r="F278569" s="1"/>
      <c r="G278569" s="1"/>
    </row>
    <row r="278781" spans="1:7" x14ac:dyDescent="0.3">
      <c r="A278781" s="1"/>
      <c r="B278781" s="1"/>
      <c r="C278781" s="1"/>
      <c r="D278781" s="1"/>
      <c r="F278781" s="1"/>
      <c r="G278781" s="1"/>
    </row>
    <row r="278993" spans="1:7" x14ac:dyDescent="0.3">
      <c r="A278993" s="1"/>
      <c r="B278993" s="1"/>
      <c r="C278993" s="1"/>
      <c r="D278993" s="1"/>
      <c r="F278993" s="1"/>
      <c r="G278993" s="1"/>
    </row>
    <row r="279205" spans="1:7" x14ac:dyDescent="0.3">
      <c r="A279205" s="1"/>
      <c r="B279205" s="1"/>
      <c r="C279205" s="1"/>
      <c r="D279205" s="1"/>
      <c r="F279205" s="1"/>
      <c r="G279205" s="1"/>
    </row>
    <row r="279417" spans="1:7" x14ac:dyDescent="0.3">
      <c r="A279417" s="1"/>
      <c r="B279417" s="1"/>
      <c r="C279417" s="1"/>
      <c r="D279417" s="1"/>
      <c r="F279417" s="1"/>
      <c r="G279417" s="1"/>
    </row>
    <row r="279629" spans="1:7" x14ac:dyDescent="0.3">
      <c r="A279629" s="1"/>
      <c r="B279629" s="1"/>
      <c r="C279629" s="1"/>
      <c r="D279629" s="1"/>
      <c r="F279629" s="1"/>
      <c r="G279629" s="1"/>
    </row>
    <row r="279841" spans="1:7" x14ac:dyDescent="0.3">
      <c r="A279841" s="1"/>
      <c r="B279841" s="1"/>
      <c r="C279841" s="1"/>
      <c r="D279841" s="1"/>
      <c r="F279841" s="1"/>
      <c r="G279841" s="1"/>
    </row>
    <row r="280053" spans="1:7" x14ac:dyDescent="0.3">
      <c r="A280053" s="1"/>
      <c r="B280053" s="1"/>
      <c r="C280053" s="1"/>
      <c r="D280053" s="1"/>
      <c r="F280053" s="1"/>
      <c r="G280053" s="1"/>
    </row>
    <row r="280265" spans="1:7" x14ac:dyDescent="0.3">
      <c r="A280265" s="1"/>
      <c r="B280265" s="1"/>
      <c r="C280265" s="1"/>
      <c r="D280265" s="1"/>
      <c r="F280265" s="1"/>
      <c r="G280265" s="1"/>
    </row>
    <row r="280477" spans="1:7" x14ac:dyDescent="0.3">
      <c r="A280477" s="1"/>
      <c r="B280477" s="1"/>
      <c r="C280477" s="1"/>
      <c r="D280477" s="1"/>
      <c r="F280477" s="1"/>
      <c r="G280477" s="1"/>
    </row>
    <row r="280689" spans="1:7" x14ac:dyDescent="0.3">
      <c r="A280689" s="1"/>
      <c r="B280689" s="1"/>
      <c r="C280689" s="1"/>
      <c r="D280689" s="1"/>
      <c r="F280689" s="1"/>
      <c r="G280689" s="1"/>
    </row>
    <row r="280901" spans="1:7" x14ac:dyDescent="0.3">
      <c r="A280901" s="1"/>
      <c r="B280901" s="1"/>
      <c r="C280901" s="1"/>
      <c r="D280901" s="1"/>
      <c r="F280901" s="1"/>
      <c r="G280901" s="1"/>
    </row>
    <row r="281113" spans="1:7" x14ac:dyDescent="0.3">
      <c r="A281113" s="1"/>
      <c r="B281113" s="1"/>
      <c r="C281113" s="1"/>
      <c r="D281113" s="1"/>
      <c r="F281113" s="1"/>
      <c r="G281113" s="1"/>
    </row>
    <row r="281325" spans="1:7" x14ac:dyDescent="0.3">
      <c r="A281325" s="1"/>
      <c r="B281325" s="1"/>
      <c r="C281325" s="1"/>
      <c r="D281325" s="1"/>
      <c r="F281325" s="1"/>
      <c r="G281325" s="1"/>
    </row>
    <row r="281537" spans="1:7" x14ac:dyDescent="0.3">
      <c r="A281537" s="1"/>
      <c r="B281537" s="1"/>
      <c r="C281537" s="1"/>
      <c r="D281537" s="1"/>
      <c r="F281537" s="1"/>
      <c r="G281537" s="1"/>
    </row>
    <row r="281749" spans="1:7" x14ac:dyDescent="0.3">
      <c r="A281749" s="1"/>
      <c r="B281749" s="1"/>
      <c r="C281749" s="1"/>
      <c r="D281749" s="1"/>
      <c r="F281749" s="1"/>
      <c r="G281749" s="1"/>
    </row>
    <row r="281961" spans="1:7" x14ac:dyDescent="0.3">
      <c r="A281961" s="1"/>
      <c r="B281961" s="1"/>
      <c r="C281961" s="1"/>
      <c r="D281961" s="1"/>
      <c r="F281961" s="1"/>
      <c r="G281961" s="1"/>
    </row>
    <row r="282173" spans="1:7" x14ac:dyDescent="0.3">
      <c r="A282173" s="1"/>
      <c r="B282173" s="1"/>
      <c r="C282173" s="1"/>
      <c r="D282173" s="1"/>
      <c r="F282173" s="1"/>
      <c r="G282173" s="1"/>
    </row>
    <row r="282385" spans="1:7" x14ac:dyDescent="0.3">
      <c r="A282385" s="1"/>
      <c r="B282385" s="1"/>
      <c r="C282385" s="1"/>
      <c r="D282385" s="1"/>
      <c r="F282385" s="1"/>
      <c r="G282385" s="1"/>
    </row>
    <row r="282597" spans="1:7" x14ac:dyDescent="0.3">
      <c r="A282597" s="1"/>
      <c r="B282597" s="1"/>
      <c r="C282597" s="1"/>
      <c r="D282597" s="1"/>
      <c r="F282597" s="1"/>
      <c r="G282597" s="1"/>
    </row>
    <row r="282809" spans="1:7" x14ac:dyDescent="0.3">
      <c r="A282809" s="1"/>
      <c r="B282809" s="1"/>
      <c r="C282809" s="1"/>
      <c r="D282809" s="1"/>
      <c r="F282809" s="1"/>
      <c r="G282809" s="1"/>
    </row>
    <row r="283021" spans="1:7" x14ac:dyDescent="0.3">
      <c r="A283021" s="1"/>
      <c r="B283021" s="1"/>
      <c r="C283021" s="1"/>
      <c r="D283021" s="1"/>
      <c r="F283021" s="1"/>
      <c r="G283021" s="1"/>
    </row>
    <row r="283233" spans="1:7" x14ac:dyDescent="0.3">
      <c r="A283233" s="1"/>
      <c r="B283233" s="1"/>
      <c r="C283233" s="1"/>
      <c r="D283233" s="1"/>
      <c r="F283233" s="1"/>
      <c r="G283233" s="1"/>
    </row>
    <row r="283445" spans="1:7" x14ac:dyDescent="0.3">
      <c r="A283445" s="1"/>
      <c r="B283445" s="1"/>
      <c r="C283445" s="1"/>
      <c r="D283445" s="1"/>
      <c r="F283445" s="1"/>
      <c r="G283445" s="1"/>
    </row>
    <row r="283657" spans="1:7" x14ac:dyDescent="0.3">
      <c r="A283657" s="1"/>
      <c r="B283657" s="1"/>
      <c r="C283657" s="1"/>
      <c r="D283657" s="1"/>
      <c r="F283657" s="1"/>
      <c r="G283657" s="1"/>
    </row>
    <row r="283869" spans="1:7" x14ac:dyDescent="0.3">
      <c r="A283869" s="1"/>
      <c r="B283869" s="1"/>
      <c r="C283869" s="1"/>
      <c r="D283869" s="1"/>
      <c r="F283869" s="1"/>
      <c r="G283869" s="1"/>
    </row>
    <row r="284081" spans="1:7" x14ac:dyDescent="0.3">
      <c r="A284081" s="1"/>
      <c r="B284081" s="1"/>
      <c r="C284081" s="1"/>
      <c r="D284081" s="1"/>
      <c r="F284081" s="1"/>
      <c r="G284081" s="1"/>
    </row>
    <row r="284293" spans="1:7" x14ac:dyDescent="0.3">
      <c r="A284293" s="1"/>
      <c r="B284293" s="1"/>
      <c r="C284293" s="1"/>
      <c r="D284293" s="1"/>
      <c r="F284293" s="1"/>
      <c r="G284293" s="1"/>
    </row>
    <row r="284505" spans="1:7" x14ac:dyDescent="0.3">
      <c r="A284505" s="1"/>
      <c r="B284505" s="1"/>
      <c r="C284505" s="1"/>
      <c r="D284505" s="1"/>
      <c r="F284505" s="1"/>
      <c r="G284505" s="1"/>
    </row>
    <row r="284717" spans="1:7" x14ac:dyDescent="0.3">
      <c r="A284717" s="1"/>
      <c r="B284717" s="1"/>
      <c r="C284717" s="1"/>
      <c r="D284717" s="1"/>
      <c r="F284717" s="1"/>
      <c r="G284717" s="1"/>
    </row>
    <row r="284929" spans="1:7" x14ac:dyDescent="0.3">
      <c r="A284929" s="1"/>
      <c r="B284929" s="1"/>
      <c r="C284929" s="1"/>
      <c r="D284929" s="1"/>
      <c r="F284929" s="1"/>
      <c r="G284929" s="1"/>
    </row>
    <row r="285141" spans="1:7" x14ac:dyDescent="0.3">
      <c r="A285141" s="1"/>
      <c r="B285141" s="1"/>
      <c r="C285141" s="1"/>
      <c r="D285141" s="1"/>
      <c r="F285141" s="1"/>
      <c r="G285141" s="1"/>
    </row>
    <row r="285353" spans="1:7" x14ac:dyDescent="0.3">
      <c r="A285353" s="1"/>
      <c r="B285353" s="1"/>
      <c r="C285353" s="1"/>
      <c r="D285353" s="1"/>
      <c r="F285353" s="1"/>
      <c r="G285353" s="1"/>
    </row>
    <row r="285565" spans="1:7" x14ac:dyDescent="0.3">
      <c r="A285565" s="1"/>
      <c r="B285565" s="1"/>
      <c r="C285565" s="1"/>
      <c r="D285565" s="1"/>
      <c r="F285565" s="1"/>
      <c r="G285565" s="1"/>
    </row>
    <row r="285777" spans="1:7" x14ac:dyDescent="0.3">
      <c r="A285777" s="1"/>
      <c r="B285777" s="1"/>
      <c r="C285777" s="1"/>
      <c r="D285777" s="1"/>
      <c r="F285777" s="1"/>
      <c r="G285777" s="1"/>
    </row>
    <row r="285989" spans="1:7" x14ac:dyDescent="0.3">
      <c r="A285989" s="1"/>
      <c r="B285989" s="1"/>
      <c r="C285989" s="1"/>
      <c r="D285989" s="1"/>
      <c r="F285989" s="1"/>
      <c r="G285989" s="1"/>
    </row>
    <row r="286201" spans="1:7" x14ac:dyDescent="0.3">
      <c r="A286201" s="1"/>
      <c r="B286201" s="1"/>
      <c r="C286201" s="1"/>
      <c r="D286201" s="1"/>
      <c r="F286201" s="1"/>
      <c r="G286201" s="1"/>
    </row>
    <row r="286413" spans="1:7" x14ac:dyDescent="0.3">
      <c r="A286413" s="1"/>
      <c r="B286413" s="1"/>
      <c r="C286413" s="1"/>
      <c r="D286413" s="1"/>
      <c r="F286413" s="1"/>
      <c r="G286413" s="1"/>
    </row>
    <row r="286625" spans="1:7" x14ac:dyDescent="0.3">
      <c r="A286625" s="1"/>
      <c r="B286625" s="1"/>
      <c r="C286625" s="1"/>
      <c r="D286625" s="1"/>
      <c r="F286625" s="1"/>
      <c r="G286625" s="1"/>
    </row>
    <row r="286837" spans="1:7" x14ac:dyDescent="0.3">
      <c r="A286837" s="1"/>
      <c r="B286837" s="1"/>
      <c r="C286837" s="1"/>
      <c r="D286837" s="1"/>
      <c r="F286837" s="1"/>
      <c r="G286837" s="1"/>
    </row>
    <row r="287049" spans="1:7" x14ac:dyDescent="0.3">
      <c r="A287049" s="1"/>
      <c r="B287049" s="1"/>
      <c r="C287049" s="1"/>
      <c r="D287049" s="1"/>
      <c r="F287049" s="1"/>
      <c r="G287049" s="1"/>
    </row>
    <row r="287261" spans="1:7" x14ac:dyDescent="0.3">
      <c r="A287261" s="1"/>
      <c r="B287261" s="1"/>
      <c r="C287261" s="1"/>
      <c r="D287261" s="1"/>
      <c r="F287261" s="1"/>
      <c r="G287261" s="1"/>
    </row>
    <row r="287473" spans="1:7" x14ac:dyDescent="0.3">
      <c r="A287473" s="1"/>
      <c r="B287473" s="1"/>
      <c r="C287473" s="1"/>
      <c r="D287473" s="1"/>
      <c r="F287473" s="1"/>
      <c r="G287473" s="1"/>
    </row>
    <row r="287685" spans="1:7" x14ac:dyDescent="0.3">
      <c r="A287685" s="1"/>
      <c r="B287685" s="1"/>
      <c r="C287685" s="1"/>
      <c r="D287685" s="1"/>
      <c r="F287685" s="1"/>
      <c r="G287685" s="1"/>
    </row>
    <row r="287897" spans="1:7" x14ac:dyDescent="0.3">
      <c r="A287897" s="1"/>
      <c r="B287897" s="1"/>
      <c r="C287897" s="1"/>
      <c r="D287897" s="1"/>
      <c r="F287897" s="1"/>
      <c r="G287897" s="1"/>
    </row>
    <row r="288109" spans="1:7" x14ac:dyDescent="0.3">
      <c r="A288109" s="1"/>
      <c r="B288109" s="1"/>
      <c r="C288109" s="1"/>
      <c r="D288109" s="1"/>
      <c r="F288109" s="1"/>
      <c r="G288109" s="1"/>
    </row>
    <row r="288321" spans="1:7" x14ac:dyDescent="0.3">
      <c r="A288321" s="1"/>
      <c r="B288321" s="1"/>
      <c r="C288321" s="1"/>
      <c r="D288321" s="1"/>
      <c r="F288321" s="1"/>
      <c r="G288321" s="1"/>
    </row>
    <row r="288533" spans="1:7" x14ac:dyDescent="0.3">
      <c r="A288533" s="1"/>
      <c r="B288533" s="1"/>
      <c r="C288533" s="1"/>
      <c r="D288533" s="1"/>
      <c r="F288533" s="1"/>
      <c r="G288533" s="1"/>
    </row>
    <row r="288745" spans="1:7" x14ac:dyDescent="0.3">
      <c r="A288745" s="1"/>
      <c r="B288745" s="1"/>
      <c r="C288745" s="1"/>
      <c r="D288745" s="1"/>
      <c r="F288745" s="1"/>
      <c r="G288745" s="1"/>
    </row>
    <row r="288957" spans="1:7" x14ac:dyDescent="0.3">
      <c r="A288957" s="1"/>
      <c r="B288957" s="1"/>
      <c r="C288957" s="1"/>
      <c r="D288957" s="1"/>
      <c r="F288957" s="1"/>
      <c r="G288957" s="1"/>
    </row>
    <row r="289169" spans="1:7" x14ac:dyDescent="0.3">
      <c r="A289169" s="1"/>
      <c r="B289169" s="1"/>
      <c r="C289169" s="1"/>
      <c r="D289169" s="1"/>
      <c r="F289169" s="1"/>
      <c r="G289169" s="1"/>
    </row>
    <row r="289381" spans="1:7" x14ac:dyDescent="0.3">
      <c r="A289381" s="1"/>
      <c r="B289381" s="1"/>
      <c r="C289381" s="1"/>
      <c r="D289381" s="1"/>
      <c r="F289381" s="1"/>
      <c r="G289381" s="1"/>
    </row>
    <row r="289593" spans="1:7" x14ac:dyDescent="0.3">
      <c r="A289593" s="1"/>
      <c r="B289593" s="1"/>
      <c r="C289593" s="1"/>
      <c r="D289593" s="1"/>
      <c r="F289593" s="1"/>
      <c r="G289593" s="1"/>
    </row>
    <row r="289805" spans="1:7" x14ac:dyDescent="0.3">
      <c r="A289805" s="1"/>
      <c r="B289805" s="1"/>
      <c r="C289805" s="1"/>
      <c r="D289805" s="1"/>
      <c r="F289805" s="1"/>
      <c r="G289805" s="1"/>
    </row>
    <row r="290017" spans="1:7" x14ac:dyDescent="0.3">
      <c r="A290017" s="1"/>
      <c r="B290017" s="1"/>
      <c r="C290017" s="1"/>
      <c r="D290017" s="1"/>
      <c r="F290017" s="1"/>
      <c r="G290017" s="1"/>
    </row>
    <row r="290229" spans="1:7" x14ac:dyDescent="0.3">
      <c r="A290229" s="1"/>
      <c r="B290229" s="1"/>
      <c r="C290229" s="1"/>
      <c r="D290229" s="1"/>
      <c r="F290229" s="1"/>
      <c r="G290229" s="1"/>
    </row>
    <row r="290441" spans="1:7" x14ac:dyDescent="0.3">
      <c r="A290441" s="1"/>
      <c r="B290441" s="1"/>
      <c r="C290441" s="1"/>
      <c r="D290441" s="1"/>
      <c r="F290441" s="1"/>
      <c r="G290441" s="1"/>
    </row>
    <row r="290653" spans="1:7" x14ac:dyDescent="0.3">
      <c r="A290653" s="1"/>
      <c r="B290653" s="1"/>
      <c r="C290653" s="1"/>
      <c r="D290653" s="1"/>
      <c r="F290653" s="1"/>
      <c r="G290653" s="1"/>
    </row>
    <row r="290865" spans="1:7" x14ac:dyDescent="0.3">
      <c r="A290865" s="1"/>
      <c r="B290865" s="1"/>
      <c r="C290865" s="1"/>
      <c r="D290865" s="1"/>
      <c r="F290865" s="1"/>
      <c r="G290865" s="1"/>
    </row>
    <row r="291077" spans="1:7" x14ac:dyDescent="0.3">
      <c r="A291077" s="1"/>
      <c r="B291077" s="1"/>
      <c r="C291077" s="1"/>
      <c r="D291077" s="1"/>
      <c r="F291077" s="1"/>
      <c r="G291077" s="1"/>
    </row>
    <row r="291289" spans="1:7" x14ac:dyDescent="0.3">
      <c r="A291289" s="1"/>
      <c r="B291289" s="1"/>
      <c r="C291289" s="1"/>
      <c r="D291289" s="1"/>
      <c r="F291289" s="1"/>
      <c r="G291289" s="1"/>
    </row>
    <row r="291501" spans="1:7" x14ac:dyDescent="0.3">
      <c r="A291501" s="1"/>
      <c r="B291501" s="1"/>
      <c r="C291501" s="1"/>
      <c r="D291501" s="1"/>
      <c r="F291501" s="1"/>
      <c r="G291501" s="1"/>
    </row>
    <row r="291713" spans="1:7" x14ac:dyDescent="0.3">
      <c r="A291713" s="1"/>
      <c r="B291713" s="1"/>
      <c r="C291713" s="1"/>
      <c r="D291713" s="1"/>
      <c r="F291713" s="1"/>
      <c r="G291713" s="1"/>
    </row>
    <row r="291925" spans="1:7" x14ac:dyDescent="0.3">
      <c r="A291925" s="1"/>
      <c r="B291925" s="1"/>
      <c r="C291925" s="1"/>
      <c r="D291925" s="1"/>
      <c r="F291925" s="1"/>
      <c r="G291925" s="1"/>
    </row>
    <row r="292137" spans="1:7" x14ac:dyDescent="0.3">
      <c r="A292137" s="1"/>
      <c r="B292137" s="1"/>
      <c r="C292137" s="1"/>
      <c r="D292137" s="1"/>
      <c r="F292137" s="1"/>
      <c r="G292137" s="1"/>
    </row>
    <row r="292349" spans="1:7" x14ac:dyDescent="0.3">
      <c r="A292349" s="1"/>
      <c r="B292349" s="1"/>
      <c r="C292349" s="1"/>
      <c r="D292349" s="1"/>
      <c r="F292349" s="1"/>
      <c r="G292349" s="1"/>
    </row>
    <row r="292561" spans="1:7" x14ac:dyDescent="0.3">
      <c r="A292561" s="1"/>
      <c r="B292561" s="1"/>
      <c r="C292561" s="1"/>
      <c r="D292561" s="1"/>
      <c r="F292561" s="1"/>
      <c r="G292561" s="1"/>
    </row>
    <row r="292773" spans="1:7" x14ac:dyDescent="0.3">
      <c r="A292773" s="1"/>
      <c r="B292773" s="1"/>
      <c r="C292773" s="1"/>
      <c r="D292773" s="1"/>
      <c r="F292773" s="1"/>
      <c r="G292773" s="1"/>
    </row>
    <row r="292985" spans="1:7" x14ac:dyDescent="0.3">
      <c r="A292985" s="1"/>
      <c r="B292985" s="1"/>
      <c r="C292985" s="1"/>
      <c r="D292985" s="1"/>
      <c r="F292985" s="1"/>
      <c r="G292985" s="1"/>
    </row>
    <row r="293197" spans="1:7" x14ac:dyDescent="0.3">
      <c r="A293197" s="1"/>
      <c r="B293197" s="1"/>
      <c r="C293197" s="1"/>
      <c r="D293197" s="1"/>
      <c r="F293197" s="1"/>
      <c r="G293197" s="1"/>
    </row>
    <row r="293409" spans="1:7" x14ac:dyDescent="0.3">
      <c r="A293409" s="1"/>
      <c r="B293409" s="1"/>
      <c r="C293409" s="1"/>
      <c r="D293409" s="1"/>
      <c r="F293409" s="1"/>
      <c r="G293409" s="1"/>
    </row>
    <row r="293621" spans="1:7" x14ac:dyDescent="0.3">
      <c r="A293621" s="1"/>
      <c r="B293621" s="1"/>
      <c r="C293621" s="1"/>
      <c r="D293621" s="1"/>
      <c r="F293621" s="1"/>
      <c r="G293621" s="1"/>
    </row>
    <row r="293833" spans="1:7" x14ac:dyDescent="0.3">
      <c r="A293833" s="1"/>
      <c r="B293833" s="1"/>
      <c r="C293833" s="1"/>
      <c r="D293833" s="1"/>
      <c r="F293833" s="1"/>
      <c r="G293833" s="1"/>
    </row>
    <row r="294045" spans="1:7" x14ac:dyDescent="0.3">
      <c r="A294045" s="1"/>
      <c r="B294045" s="1"/>
      <c r="C294045" s="1"/>
      <c r="D294045" s="1"/>
      <c r="F294045" s="1"/>
      <c r="G294045" s="1"/>
    </row>
    <row r="294257" spans="1:7" x14ac:dyDescent="0.3">
      <c r="A294257" s="1"/>
      <c r="B294257" s="1"/>
      <c r="C294257" s="1"/>
      <c r="D294257" s="1"/>
      <c r="F294257" s="1"/>
      <c r="G294257" s="1"/>
    </row>
    <row r="294469" spans="1:7" x14ac:dyDescent="0.3">
      <c r="A294469" s="1"/>
      <c r="B294469" s="1"/>
      <c r="C294469" s="1"/>
      <c r="D294469" s="1"/>
      <c r="F294469" s="1"/>
      <c r="G294469" s="1"/>
    </row>
    <row r="294681" spans="1:7" x14ac:dyDescent="0.3">
      <c r="A294681" s="1"/>
      <c r="B294681" s="1"/>
      <c r="C294681" s="1"/>
      <c r="D294681" s="1"/>
      <c r="F294681" s="1"/>
      <c r="G294681" s="1"/>
    </row>
    <row r="294893" spans="1:7" x14ac:dyDescent="0.3">
      <c r="A294893" s="1"/>
      <c r="B294893" s="1"/>
      <c r="C294893" s="1"/>
      <c r="D294893" s="1"/>
      <c r="F294893" s="1"/>
      <c r="G294893" s="1"/>
    </row>
    <row r="295105" spans="1:7" x14ac:dyDescent="0.3">
      <c r="A295105" s="1"/>
      <c r="B295105" s="1"/>
      <c r="C295105" s="1"/>
      <c r="D295105" s="1"/>
      <c r="F295105" s="1"/>
      <c r="G295105" s="1"/>
    </row>
    <row r="295317" spans="1:7" x14ac:dyDescent="0.3">
      <c r="A295317" s="1"/>
      <c r="B295317" s="1"/>
      <c r="C295317" s="1"/>
      <c r="D295317" s="1"/>
      <c r="F295317" s="1"/>
      <c r="G295317" s="1"/>
    </row>
    <row r="295529" spans="1:7" x14ac:dyDescent="0.3">
      <c r="A295529" s="1"/>
      <c r="B295529" s="1"/>
      <c r="C295529" s="1"/>
      <c r="D295529" s="1"/>
      <c r="F295529" s="1"/>
      <c r="G295529" s="1"/>
    </row>
    <row r="295741" spans="1:7" x14ac:dyDescent="0.3">
      <c r="A295741" s="1"/>
      <c r="B295741" s="1"/>
      <c r="C295741" s="1"/>
      <c r="D295741" s="1"/>
      <c r="F295741" s="1"/>
      <c r="G295741" s="1"/>
    </row>
    <row r="295953" spans="1:7" x14ac:dyDescent="0.3">
      <c r="A295953" s="1"/>
      <c r="B295953" s="1"/>
      <c r="C295953" s="1"/>
      <c r="D295953" s="1"/>
      <c r="F295953" s="1"/>
      <c r="G295953" s="1"/>
    </row>
    <row r="296165" spans="1:7" x14ac:dyDescent="0.3">
      <c r="A296165" s="1"/>
      <c r="B296165" s="1"/>
      <c r="C296165" s="1"/>
      <c r="D296165" s="1"/>
      <c r="F296165" s="1"/>
      <c r="G296165" s="1"/>
    </row>
    <row r="296377" spans="1:7" x14ac:dyDescent="0.3">
      <c r="A296377" s="1"/>
      <c r="B296377" s="1"/>
      <c r="C296377" s="1"/>
      <c r="D296377" s="1"/>
      <c r="F296377" s="1"/>
      <c r="G296377" s="1"/>
    </row>
    <row r="296589" spans="1:7" x14ac:dyDescent="0.3">
      <c r="A296589" s="1"/>
      <c r="B296589" s="1"/>
      <c r="C296589" s="1"/>
      <c r="D296589" s="1"/>
      <c r="F296589" s="1"/>
      <c r="G296589" s="1"/>
    </row>
    <row r="296801" spans="1:7" x14ac:dyDescent="0.3">
      <c r="A296801" s="1"/>
      <c r="B296801" s="1"/>
      <c r="C296801" s="1"/>
      <c r="D296801" s="1"/>
      <c r="F296801" s="1"/>
      <c r="G296801" s="1"/>
    </row>
    <row r="297013" spans="1:7" x14ac:dyDescent="0.3">
      <c r="A297013" s="1"/>
      <c r="B297013" s="1"/>
      <c r="C297013" s="1"/>
      <c r="D297013" s="1"/>
      <c r="F297013" s="1"/>
      <c r="G297013" s="1"/>
    </row>
    <row r="297225" spans="1:7" x14ac:dyDescent="0.3">
      <c r="A297225" s="1"/>
      <c r="B297225" s="1"/>
      <c r="C297225" s="1"/>
      <c r="D297225" s="1"/>
      <c r="F297225" s="1"/>
      <c r="G297225" s="1"/>
    </row>
    <row r="297437" spans="1:7" x14ac:dyDescent="0.3">
      <c r="A297437" s="1"/>
      <c r="B297437" s="1"/>
      <c r="C297437" s="1"/>
      <c r="D297437" s="1"/>
      <c r="F297437" s="1"/>
      <c r="G297437" s="1"/>
    </row>
    <row r="297649" spans="1:7" x14ac:dyDescent="0.3">
      <c r="A297649" s="1"/>
      <c r="B297649" s="1"/>
      <c r="C297649" s="1"/>
      <c r="D297649" s="1"/>
      <c r="F297649" s="1"/>
      <c r="G297649" s="1"/>
    </row>
    <row r="297861" spans="1:7" x14ac:dyDescent="0.3">
      <c r="A297861" s="1"/>
      <c r="B297861" s="1"/>
      <c r="C297861" s="1"/>
      <c r="D297861" s="1"/>
      <c r="F297861" s="1"/>
      <c r="G297861" s="1"/>
    </row>
    <row r="298073" spans="1:7" x14ac:dyDescent="0.3">
      <c r="A298073" s="1"/>
      <c r="B298073" s="1"/>
      <c r="C298073" s="1"/>
      <c r="D298073" s="1"/>
      <c r="F298073" s="1"/>
      <c r="G298073" s="1"/>
    </row>
    <row r="298285" spans="1:7" x14ac:dyDescent="0.3">
      <c r="A298285" s="1"/>
      <c r="B298285" s="1"/>
      <c r="C298285" s="1"/>
      <c r="D298285" s="1"/>
      <c r="F298285" s="1"/>
      <c r="G298285" s="1"/>
    </row>
    <row r="298497" spans="1:7" x14ac:dyDescent="0.3">
      <c r="A298497" s="1"/>
      <c r="B298497" s="1"/>
      <c r="C298497" s="1"/>
      <c r="D298497" s="1"/>
      <c r="F298497" s="1"/>
      <c r="G298497" s="1"/>
    </row>
    <row r="298709" spans="1:7" x14ac:dyDescent="0.3">
      <c r="A298709" s="1"/>
      <c r="B298709" s="1"/>
      <c r="C298709" s="1"/>
      <c r="D298709" s="1"/>
      <c r="F298709" s="1"/>
      <c r="G298709" s="1"/>
    </row>
    <row r="298921" spans="1:7" x14ac:dyDescent="0.3">
      <c r="A298921" s="1"/>
      <c r="B298921" s="1"/>
      <c r="C298921" s="1"/>
      <c r="D298921" s="1"/>
      <c r="F298921" s="1"/>
      <c r="G298921" s="1"/>
    </row>
    <row r="299133" spans="1:7" x14ac:dyDescent="0.3">
      <c r="A299133" s="1"/>
      <c r="B299133" s="1"/>
      <c r="C299133" s="1"/>
      <c r="D299133" s="1"/>
      <c r="F299133" s="1"/>
      <c r="G299133" s="1"/>
    </row>
    <row r="299345" spans="1:7" x14ac:dyDescent="0.3">
      <c r="A299345" s="1"/>
      <c r="B299345" s="1"/>
      <c r="C299345" s="1"/>
      <c r="D299345" s="1"/>
      <c r="F299345" s="1"/>
      <c r="G299345" s="1"/>
    </row>
    <row r="299557" spans="1:7" x14ac:dyDescent="0.3">
      <c r="A299557" s="1"/>
      <c r="B299557" s="1"/>
      <c r="C299557" s="1"/>
      <c r="D299557" s="1"/>
      <c r="F299557" s="1"/>
      <c r="G299557" s="1"/>
    </row>
    <row r="299769" spans="1:7" x14ac:dyDescent="0.3">
      <c r="A299769" s="1"/>
      <c r="B299769" s="1"/>
      <c r="C299769" s="1"/>
      <c r="D299769" s="1"/>
      <c r="F299769" s="1"/>
      <c r="G299769" s="1"/>
    </row>
    <row r="299981" spans="1:7" x14ac:dyDescent="0.3">
      <c r="A299981" s="1"/>
      <c r="B299981" s="1"/>
      <c r="C299981" s="1"/>
      <c r="D299981" s="1"/>
      <c r="F299981" s="1"/>
      <c r="G299981" s="1"/>
    </row>
    <row r="300193" spans="1:7" x14ac:dyDescent="0.3">
      <c r="A300193" s="1"/>
      <c r="B300193" s="1"/>
      <c r="C300193" s="1"/>
      <c r="D300193" s="1"/>
      <c r="F300193" s="1"/>
      <c r="G300193" s="1"/>
    </row>
    <row r="300405" spans="1:7" x14ac:dyDescent="0.3">
      <c r="A300405" s="1"/>
      <c r="B300405" s="1"/>
      <c r="C300405" s="1"/>
      <c r="D300405" s="1"/>
      <c r="F300405" s="1"/>
      <c r="G300405" s="1"/>
    </row>
    <row r="300617" spans="1:7" x14ac:dyDescent="0.3">
      <c r="A300617" s="1"/>
      <c r="B300617" s="1"/>
      <c r="C300617" s="1"/>
      <c r="D300617" s="1"/>
      <c r="F300617" s="1"/>
      <c r="G300617" s="1"/>
    </row>
    <row r="300829" spans="1:7" x14ac:dyDescent="0.3">
      <c r="A300829" s="1"/>
      <c r="B300829" s="1"/>
      <c r="C300829" s="1"/>
      <c r="D300829" s="1"/>
      <c r="F300829" s="1"/>
      <c r="G300829" s="1"/>
    </row>
    <row r="301041" spans="1:7" x14ac:dyDescent="0.3">
      <c r="A301041" s="1"/>
      <c r="B301041" s="1"/>
      <c r="C301041" s="1"/>
      <c r="D301041" s="1"/>
      <c r="F301041" s="1"/>
      <c r="G301041" s="1"/>
    </row>
    <row r="301253" spans="1:7" x14ac:dyDescent="0.3">
      <c r="A301253" s="1"/>
      <c r="B301253" s="1"/>
      <c r="C301253" s="1"/>
      <c r="D301253" s="1"/>
      <c r="F301253" s="1"/>
      <c r="G301253" s="1"/>
    </row>
    <row r="301465" spans="1:7" x14ac:dyDescent="0.3">
      <c r="A301465" s="1"/>
      <c r="B301465" s="1"/>
      <c r="C301465" s="1"/>
      <c r="D301465" s="1"/>
      <c r="F301465" s="1"/>
      <c r="G301465" s="1"/>
    </row>
    <row r="301677" spans="1:7" x14ac:dyDescent="0.3">
      <c r="A301677" s="1"/>
      <c r="B301677" s="1"/>
      <c r="C301677" s="1"/>
      <c r="D301677" s="1"/>
      <c r="F301677" s="1"/>
      <c r="G301677" s="1"/>
    </row>
    <row r="301889" spans="1:7" x14ac:dyDescent="0.3">
      <c r="A301889" s="1"/>
      <c r="B301889" s="1"/>
      <c r="C301889" s="1"/>
      <c r="D301889" s="1"/>
      <c r="F301889" s="1"/>
      <c r="G301889" s="1"/>
    </row>
    <row r="302101" spans="1:7" x14ac:dyDescent="0.3">
      <c r="A302101" s="1"/>
      <c r="B302101" s="1"/>
      <c r="C302101" s="1"/>
      <c r="D302101" s="1"/>
      <c r="F302101" s="1"/>
      <c r="G302101" s="1"/>
    </row>
    <row r="302313" spans="1:7" x14ac:dyDescent="0.3">
      <c r="A302313" s="1"/>
      <c r="B302313" s="1"/>
      <c r="C302313" s="1"/>
      <c r="D302313" s="1"/>
      <c r="F302313" s="1"/>
      <c r="G302313" s="1"/>
    </row>
    <row r="302525" spans="1:7" x14ac:dyDescent="0.3">
      <c r="A302525" s="1"/>
      <c r="B302525" s="1"/>
      <c r="C302525" s="1"/>
      <c r="D302525" s="1"/>
      <c r="F302525" s="1"/>
      <c r="G302525" s="1"/>
    </row>
    <row r="302737" spans="1:7" x14ac:dyDescent="0.3">
      <c r="A302737" s="1"/>
      <c r="B302737" s="1"/>
      <c r="C302737" s="1"/>
      <c r="D302737" s="1"/>
      <c r="F302737" s="1"/>
      <c r="G302737" s="1"/>
    </row>
    <row r="302949" spans="1:7" x14ac:dyDescent="0.3">
      <c r="A302949" s="1"/>
      <c r="B302949" s="1"/>
      <c r="C302949" s="1"/>
      <c r="D302949" s="1"/>
      <c r="F302949" s="1"/>
      <c r="G302949" s="1"/>
    </row>
    <row r="303161" spans="1:7" x14ac:dyDescent="0.3">
      <c r="A303161" s="1"/>
      <c r="B303161" s="1"/>
      <c r="C303161" s="1"/>
      <c r="D303161" s="1"/>
      <c r="F303161" s="1"/>
      <c r="G303161" s="1"/>
    </row>
    <row r="303373" spans="1:7" x14ac:dyDescent="0.3">
      <c r="A303373" s="1"/>
      <c r="B303373" s="1"/>
      <c r="C303373" s="1"/>
      <c r="D303373" s="1"/>
      <c r="F303373" s="1"/>
      <c r="G303373" s="1"/>
    </row>
    <row r="303585" spans="1:7" x14ac:dyDescent="0.3">
      <c r="A303585" s="1"/>
      <c r="B303585" s="1"/>
      <c r="C303585" s="1"/>
      <c r="D303585" s="1"/>
      <c r="F303585" s="1"/>
      <c r="G303585" s="1"/>
    </row>
    <row r="303797" spans="1:7" x14ac:dyDescent="0.3">
      <c r="A303797" s="1"/>
      <c r="B303797" s="1"/>
      <c r="C303797" s="1"/>
      <c r="D303797" s="1"/>
      <c r="F303797" s="1"/>
      <c r="G303797" s="1"/>
    </row>
    <row r="304009" spans="1:7" x14ac:dyDescent="0.3">
      <c r="A304009" s="1"/>
      <c r="B304009" s="1"/>
      <c r="C304009" s="1"/>
      <c r="D304009" s="1"/>
      <c r="F304009" s="1"/>
      <c r="G304009" s="1"/>
    </row>
    <row r="304221" spans="1:7" x14ac:dyDescent="0.3">
      <c r="A304221" s="1"/>
      <c r="B304221" s="1"/>
      <c r="C304221" s="1"/>
      <c r="D304221" s="1"/>
      <c r="F304221" s="1"/>
      <c r="G304221" s="1"/>
    </row>
    <row r="304433" spans="1:7" x14ac:dyDescent="0.3">
      <c r="A304433" s="1"/>
      <c r="B304433" s="1"/>
      <c r="C304433" s="1"/>
      <c r="D304433" s="1"/>
      <c r="F304433" s="1"/>
      <c r="G304433" s="1"/>
    </row>
    <row r="304645" spans="1:7" x14ac:dyDescent="0.3">
      <c r="A304645" s="1"/>
      <c r="B304645" s="1"/>
      <c r="C304645" s="1"/>
      <c r="D304645" s="1"/>
      <c r="F304645" s="1"/>
      <c r="G304645" s="1"/>
    </row>
    <row r="304857" spans="1:7" x14ac:dyDescent="0.3">
      <c r="A304857" s="1"/>
      <c r="B304857" s="1"/>
      <c r="C304857" s="1"/>
      <c r="D304857" s="1"/>
      <c r="F304857" s="1"/>
      <c r="G304857" s="1"/>
    </row>
    <row r="305069" spans="1:7" x14ac:dyDescent="0.3">
      <c r="A305069" s="1"/>
      <c r="B305069" s="1"/>
      <c r="C305069" s="1"/>
      <c r="D305069" s="1"/>
      <c r="F305069" s="1"/>
      <c r="G305069" s="1"/>
    </row>
    <row r="305281" spans="1:7" x14ac:dyDescent="0.3">
      <c r="A305281" s="1"/>
      <c r="B305281" s="1"/>
      <c r="C305281" s="1"/>
      <c r="D305281" s="1"/>
      <c r="F305281" s="1"/>
      <c r="G305281" s="1"/>
    </row>
    <row r="305493" spans="1:7" x14ac:dyDescent="0.3">
      <c r="A305493" s="1"/>
      <c r="B305493" s="1"/>
      <c r="C305493" s="1"/>
      <c r="D305493" s="1"/>
      <c r="F305493" s="1"/>
      <c r="G305493" s="1"/>
    </row>
    <row r="305705" spans="1:7" x14ac:dyDescent="0.3">
      <c r="A305705" s="1"/>
      <c r="B305705" s="1"/>
      <c r="C305705" s="1"/>
      <c r="D305705" s="1"/>
      <c r="F305705" s="1"/>
      <c r="G305705" s="1"/>
    </row>
    <row r="305917" spans="1:7" x14ac:dyDescent="0.3">
      <c r="A305917" s="1"/>
      <c r="B305917" s="1"/>
      <c r="C305917" s="1"/>
      <c r="D305917" s="1"/>
      <c r="F305917" s="1"/>
      <c r="G305917" s="1"/>
    </row>
    <row r="306129" spans="1:7" x14ac:dyDescent="0.3">
      <c r="A306129" s="1"/>
      <c r="B306129" s="1"/>
      <c r="C306129" s="1"/>
      <c r="D306129" s="1"/>
      <c r="F306129" s="1"/>
      <c r="G306129" s="1"/>
    </row>
    <row r="306341" spans="1:7" x14ac:dyDescent="0.3">
      <c r="A306341" s="1"/>
      <c r="B306341" s="1"/>
      <c r="C306341" s="1"/>
      <c r="D306341" s="1"/>
      <c r="F306341" s="1"/>
      <c r="G306341" s="1"/>
    </row>
    <row r="306553" spans="1:7" x14ac:dyDescent="0.3">
      <c r="A306553" s="1"/>
      <c r="B306553" s="1"/>
      <c r="C306553" s="1"/>
      <c r="D306553" s="1"/>
      <c r="F306553" s="1"/>
      <c r="G306553" s="1"/>
    </row>
    <row r="306765" spans="1:7" x14ac:dyDescent="0.3">
      <c r="A306765" s="1"/>
      <c r="B306765" s="1"/>
      <c r="C306765" s="1"/>
      <c r="D306765" s="1"/>
      <c r="F306765" s="1"/>
      <c r="G306765" s="1"/>
    </row>
    <row r="306977" spans="1:7" x14ac:dyDescent="0.3">
      <c r="A306977" s="1"/>
      <c r="B306977" s="1"/>
      <c r="C306977" s="1"/>
      <c r="D306977" s="1"/>
      <c r="F306977" s="1"/>
      <c r="G306977" s="1"/>
    </row>
    <row r="307189" spans="1:7" x14ac:dyDescent="0.3">
      <c r="A307189" s="1"/>
      <c r="B307189" s="1"/>
      <c r="C307189" s="1"/>
      <c r="D307189" s="1"/>
      <c r="F307189" s="1"/>
      <c r="G307189" s="1"/>
    </row>
    <row r="307401" spans="1:7" x14ac:dyDescent="0.3">
      <c r="A307401" s="1"/>
      <c r="B307401" s="1"/>
      <c r="C307401" s="1"/>
      <c r="D307401" s="1"/>
      <c r="F307401" s="1"/>
      <c r="G307401" s="1"/>
    </row>
    <row r="307613" spans="1:7" x14ac:dyDescent="0.3">
      <c r="A307613" s="1"/>
      <c r="B307613" s="1"/>
      <c r="C307613" s="1"/>
      <c r="D307613" s="1"/>
      <c r="F307613" s="1"/>
      <c r="G307613" s="1"/>
    </row>
    <row r="307825" spans="1:7" x14ac:dyDescent="0.3">
      <c r="A307825" s="1"/>
      <c r="B307825" s="1"/>
      <c r="C307825" s="1"/>
      <c r="D307825" s="1"/>
      <c r="F307825" s="1"/>
      <c r="G307825" s="1"/>
    </row>
    <row r="308037" spans="1:7" x14ac:dyDescent="0.3">
      <c r="A308037" s="1"/>
      <c r="B308037" s="1"/>
      <c r="C308037" s="1"/>
      <c r="D308037" s="1"/>
      <c r="F308037" s="1"/>
      <c r="G308037" s="1"/>
    </row>
    <row r="308249" spans="1:7" x14ac:dyDescent="0.3">
      <c r="A308249" s="1"/>
      <c r="B308249" s="1"/>
      <c r="C308249" s="1"/>
      <c r="D308249" s="1"/>
      <c r="F308249" s="1"/>
      <c r="G308249" s="1"/>
    </row>
    <row r="308461" spans="1:7" x14ac:dyDescent="0.3">
      <c r="A308461" s="1"/>
      <c r="B308461" s="1"/>
      <c r="C308461" s="1"/>
      <c r="D308461" s="1"/>
      <c r="F308461" s="1"/>
      <c r="G308461" s="1"/>
    </row>
    <row r="308673" spans="1:7" x14ac:dyDescent="0.3">
      <c r="A308673" s="1"/>
      <c r="B308673" s="1"/>
      <c r="C308673" s="1"/>
      <c r="D308673" s="1"/>
      <c r="F308673" s="1"/>
      <c r="G308673" s="1"/>
    </row>
    <row r="308885" spans="1:7" x14ac:dyDescent="0.3">
      <c r="A308885" s="1"/>
      <c r="B308885" s="1"/>
      <c r="C308885" s="1"/>
      <c r="D308885" s="1"/>
      <c r="F308885" s="1"/>
      <c r="G308885" s="1"/>
    </row>
    <row r="309097" spans="1:7" x14ac:dyDescent="0.3">
      <c r="A309097" s="1"/>
      <c r="B309097" s="1"/>
      <c r="C309097" s="1"/>
      <c r="D309097" s="1"/>
      <c r="F309097" s="1"/>
      <c r="G309097" s="1"/>
    </row>
    <row r="309309" spans="1:7" x14ac:dyDescent="0.3">
      <c r="A309309" s="1"/>
      <c r="B309309" s="1"/>
      <c r="C309309" s="1"/>
      <c r="D309309" s="1"/>
      <c r="F309309" s="1"/>
      <c r="G309309" s="1"/>
    </row>
    <row r="309521" spans="1:7" x14ac:dyDescent="0.3">
      <c r="A309521" s="1"/>
      <c r="B309521" s="1"/>
      <c r="C309521" s="1"/>
      <c r="D309521" s="1"/>
      <c r="F309521" s="1"/>
      <c r="G309521" s="1"/>
    </row>
    <row r="309733" spans="1:7" x14ac:dyDescent="0.3">
      <c r="A309733" s="1"/>
      <c r="B309733" s="1"/>
      <c r="C309733" s="1"/>
      <c r="D309733" s="1"/>
      <c r="F309733" s="1"/>
      <c r="G309733" s="1"/>
    </row>
    <row r="309945" spans="1:7" x14ac:dyDescent="0.3">
      <c r="A309945" s="1"/>
      <c r="B309945" s="1"/>
      <c r="C309945" s="1"/>
      <c r="D309945" s="1"/>
      <c r="F309945" s="1"/>
      <c r="G309945" s="1"/>
    </row>
    <row r="310157" spans="1:7" x14ac:dyDescent="0.3">
      <c r="A310157" s="1"/>
      <c r="B310157" s="1"/>
      <c r="C310157" s="1"/>
      <c r="D310157" s="1"/>
      <c r="F310157" s="1"/>
      <c r="G310157" s="1"/>
    </row>
    <row r="310369" spans="1:7" x14ac:dyDescent="0.3">
      <c r="A310369" s="1"/>
      <c r="B310369" s="1"/>
      <c r="C310369" s="1"/>
      <c r="D310369" s="1"/>
      <c r="F310369" s="1"/>
      <c r="G310369" s="1"/>
    </row>
    <row r="310581" spans="1:7" x14ac:dyDescent="0.3">
      <c r="A310581" s="1"/>
      <c r="B310581" s="1"/>
      <c r="C310581" s="1"/>
      <c r="D310581" s="1"/>
      <c r="F310581" s="1"/>
      <c r="G310581" s="1"/>
    </row>
    <row r="310793" spans="1:7" x14ac:dyDescent="0.3">
      <c r="A310793" s="1"/>
      <c r="B310793" s="1"/>
      <c r="C310793" s="1"/>
      <c r="D310793" s="1"/>
      <c r="F310793" s="1"/>
      <c r="G310793" s="1"/>
    </row>
    <row r="311005" spans="1:7" x14ac:dyDescent="0.3">
      <c r="A311005" s="1"/>
      <c r="B311005" s="1"/>
      <c r="C311005" s="1"/>
      <c r="D311005" s="1"/>
      <c r="F311005" s="1"/>
      <c r="G311005" s="1"/>
    </row>
    <row r="311217" spans="1:7" x14ac:dyDescent="0.3">
      <c r="A311217" s="1"/>
      <c r="B311217" s="1"/>
      <c r="C311217" s="1"/>
      <c r="D311217" s="1"/>
      <c r="F311217" s="1"/>
      <c r="G311217" s="1"/>
    </row>
    <row r="311429" spans="1:7" x14ac:dyDescent="0.3">
      <c r="A311429" s="1"/>
      <c r="B311429" s="1"/>
      <c r="C311429" s="1"/>
      <c r="D311429" s="1"/>
      <c r="F311429" s="1"/>
      <c r="G311429" s="1"/>
    </row>
    <row r="311641" spans="1:7" x14ac:dyDescent="0.3">
      <c r="A311641" s="1"/>
      <c r="B311641" s="1"/>
      <c r="C311641" s="1"/>
      <c r="D311641" s="1"/>
      <c r="F311641" s="1"/>
      <c r="G311641" s="1"/>
    </row>
    <row r="311853" spans="1:7" x14ac:dyDescent="0.3">
      <c r="A311853" s="1"/>
      <c r="B311853" s="1"/>
      <c r="C311853" s="1"/>
      <c r="D311853" s="1"/>
      <c r="F311853" s="1"/>
      <c r="G311853" s="1"/>
    </row>
    <row r="312065" spans="1:7" x14ac:dyDescent="0.3">
      <c r="A312065" s="1"/>
      <c r="B312065" s="1"/>
      <c r="C312065" s="1"/>
      <c r="D312065" s="1"/>
      <c r="F312065" s="1"/>
      <c r="G312065" s="1"/>
    </row>
    <row r="312277" spans="1:7" x14ac:dyDescent="0.3">
      <c r="A312277" s="1"/>
      <c r="B312277" s="1"/>
      <c r="C312277" s="1"/>
      <c r="D312277" s="1"/>
      <c r="F312277" s="1"/>
      <c r="G312277" s="1"/>
    </row>
    <row r="312489" spans="1:7" x14ac:dyDescent="0.3">
      <c r="A312489" s="1"/>
      <c r="B312489" s="1"/>
      <c r="C312489" s="1"/>
      <c r="D312489" s="1"/>
      <c r="F312489" s="1"/>
      <c r="G312489" s="1"/>
    </row>
    <row r="312701" spans="1:7" x14ac:dyDescent="0.3">
      <c r="A312701" s="1"/>
      <c r="B312701" s="1"/>
      <c r="C312701" s="1"/>
      <c r="D312701" s="1"/>
      <c r="F312701" s="1"/>
      <c r="G312701" s="1"/>
    </row>
    <row r="312913" spans="1:7" x14ac:dyDescent="0.3">
      <c r="A312913" s="1"/>
      <c r="B312913" s="1"/>
      <c r="C312913" s="1"/>
      <c r="D312913" s="1"/>
      <c r="F312913" s="1"/>
      <c r="G312913" s="1"/>
    </row>
    <row r="313125" spans="1:7" x14ac:dyDescent="0.3">
      <c r="A313125" s="1"/>
      <c r="B313125" s="1"/>
      <c r="C313125" s="1"/>
      <c r="D313125" s="1"/>
      <c r="F313125" s="1"/>
      <c r="G313125" s="1"/>
    </row>
    <row r="313337" spans="1:7" x14ac:dyDescent="0.3">
      <c r="A313337" s="1"/>
      <c r="B313337" s="1"/>
      <c r="C313337" s="1"/>
      <c r="D313337" s="1"/>
      <c r="F313337" s="1"/>
      <c r="G313337" s="1"/>
    </row>
    <row r="313549" spans="1:7" x14ac:dyDescent="0.3">
      <c r="A313549" s="1"/>
      <c r="B313549" s="1"/>
      <c r="C313549" s="1"/>
      <c r="D313549" s="1"/>
      <c r="F313549" s="1"/>
      <c r="G313549" s="1"/>
    </row>
    <row r="313761" spans="1:7" x14ac:dyDescent="0.3">
      <c r="A313761" s="1"/>
      <c r="B313761" s="1"/>
      <c r="C313761" s="1"/>
      <c r="D313761" s="1"/>
      <c r="F313761" s="1"/>
      <c r="G313761" s="1"/>
    </row>
    <row r="313973" spans="1:7" x14ac:dyDescent="0.3">
      <c r="A313973" s="1"/>
      <c r="B313973" s="1"/>
      <c r="C313973" s="1"/>
      <c r="D313973" s="1"/>
      <c r="F313973" s="1"/>
      <c r="G313973" s="1"/>
    </row>
    <row r="314185" spans="1:7" x14ac:dyDescent="0.3">
      <c r="A314185" s="1"/>
      <c r="B314185" s="1"/>
      <c r="C314185" s="1"/>
      <c r="D314185" s="1"/>
      <c r="F314185" s="1"/>
      <c r="G314185" s="1"/>
    </row>
    <row r="314397" spans="1:7" x14ac:dyDescent="0.3">
      <c r="A314397" s="1"/>
      <c r="B314397" s="1"/>
      <c r="C314397" s="1"/>
      <c r="D314397" s="1"/>
      <c r="F314397" s="1"/>
      <c r="G314397" s="1"/>
    </row>
    <row r="314609" spans="1:7" x14ac:dyDescent="0.3">
      <c r="A314609" s="1"/>
      <c r="B314609" s="1"/>
      <c r="C314609" s="1"/>
      <c r="D314609" s="1"/>
      <c r="F314609" s="1"/>
      <c r="G314609" s="1"/>
    </row>
    <row r="314821" spans="1:7" x14ac:dyDescent="0.3">
      <c r="A314821" s="1"/>
      <c r="B314821" s="1"/>
      <c r="C314821" s="1"/>
      <c r="D314821" s="1"/>
      <c r="F314821" s="1"/>
      <c r="G314821" s="1"/>
    </row>
    <row r="315033" spans="1:7" x14ac:dyDescent="0.3">
      <c r="A315033" s="1"/>
      <c r="B315033" s="1"/>
      <c r="C315033" s="1"/>
      <c r="D315033" s="1"/>
      <c r="F315033" s="1"/>
      <c r="G315033" s="1"/>
    </row>
    <row r="315245" spans="1:7" x14ac:dyDescent="0.3">
      <c r="A315245" s="1"/>
      <c r="B315245" s="1"/>
      <c r="C315245" s="1"/>
      <c r="D315245" s="1"/>
      <c r="F315245" s="1"/>
      <c r="G315245" s="1"/>
    </row>
    <row r="315457" spans="1:7" x14ac:dyDescent="0.3">
      <c r="A315457" s="1"/>
      <c r="B315457" s="1"/>
      <c r="C315457" s="1"/>
      <c r="D315457" s="1"/>
      <c r="F315457" s="1"/>
      <c r="G315457" s="1"/>
    </row>
    <row r="315669" spans="1:7" x14ac:dyDescent="0.3">
      <c r="A315669" s="1"/>
      <c r="B315669" s="1"/>
      <c r="C315669" s="1"/>
      <c r="D315669" s="1"/>
      <c r="F315669" s="1"/>
      <c r="G315669" s="1"/>
    </row>
    <row r="315881" spans="1:7" x14ac:dyDescent="0.3">
      <c r="A315881" s="1"/>
      <c r="B315881" s="1"/>
      <c r="C315881" s="1"/>
      <c r="D315881" s="1"/>
      <c r="F315881" s="1"/>
      <c r="G315881" s="1"/>
    </row>
    <row r="316093" spans="1:7" x14ac:dyDescent="0.3">
      <c r="A316093" s="1"/>
      <c r="B316093" s="1"/>
      <c r="C316093" s="1"/>
      <c r="D316093" s="1"/>
      <c r="F316093" s="1"/>
      <c r="G316093" s="1"/>
    </row>
    <row r="316305" spans="1:7" x14ac:dyDescent="0.3">
      <c r="A316305" s="1"/>
      <c r="B316305" s="1"/>
      <c r="C316305" s="1"/>
      <c r="D316305" s="1"/>
      <c r="F316305" s="1"/>
      <c r="G316305" s="1"/>
    </row>
    <row r="316517" spans="1:7" x14ac:dyDescent="0.3">
      <c r="A316517" s="1"/>
      <c r="B316517" s="1"/>
      <c r="C316517" s="1"/>
      <c r="D316517" s="1"/>
      <c r="F316517" s="1"/>
      <c r="G316517" s="1"/>
    </row>
    <row r="316729" spans="1:7" x14ac:dyDescent="0.3">
      <c r="A316729" s="1"/>
      <c r="B316729" s="1"/>
      <c r="C316729" s="1"/>
      <c r="D316729" s="1"/>
      <c r="F316729" s="1"/>
      <c r="G316729" s="1"/>
    </row>
    <row r="316941" spans="1:7" x14ac:dyDescent="0.3">
      <c r="A316941" s="1"/>
      <c r="B316941" s="1"/>
      <c r="C316941" s="1"/>
      <c r="D316941" s="1"/>
      <c r="F316941" s="1"/>
      <c r="G316941" s="1"/>
    </row>
    <row r="317153" spans="1:7" x14ac:dyDescent="0.3">
      <c r="A317153" s="1"/>
      <c r="B317153" s="1"/>
      <c r="C317153" s="1"/>
      <c r="D317153" s="1"/>
      <c r="F317153" s="1"/>
      <c r="G317153" s="1"/>
    </row>
    <row r="317365" spans="1:7" x14ac:dyDescent="0.3">
      <c r="A317365" s="1"/>
      <c r="B317365" s="1"/>
      <c r="C317365" s="1"/>
      <c r="D317365" s="1"/>
      <c r="F317365" s="1"/>
      <c r="G317365" s="1"/>
    </row>
    <row r="317577" spans="1:7" x14ac:dyDescent="0.3">
      <c r="A317577" s="1"/>
      <c r="B317577" s="1"/>
      <c r="C317577" s="1"/>
      <c r="D317577" s="1"/>
      <c r="F317577" s="1"/>
      <c r="G317577" s="1"/>
    </row>
    <row r="317789" spans="1:7" x14ac:dyDescent="0.3">
      <c r="A317789" s="1"/>
      <c r="B317789" s="1"/>
      <c r="C317789" s="1"/>
      <c r="D317789" s="1"/>
      <c r="F317789" s="1"/>
      <c r="G317789" s="1"/>
    </row>
    <row r="318001" spans="1:7" x14ac:dyDescent="0.3">
      <c r="A318001" s="1"/>
      <c r="B318001" s="1"/>
      <c r="C318001" s="1"/>
      <c r="D318001" s="1"/>
      <c r="F318001" s="1"/>
      <c r="G318001" s="1"/>
    </row>
    <row r="318213" spans="1:7" x14ac:dyDescent="0.3">
      <c r="A318213" s="1"/>
      <c r="B318213" s="1"/>
      <c r="C318213" s="1"/>
      <c r="D318213" s="1"/>
      <c r="F318213" s="1"/>
      <c r="G318213" s="1"/>
    </row>
    <row r="318425" spans="1:7" x14ac:dyDescent="0.3">
      <c r="A318425" s="1"/>
      <c r="B318425" s="1"/>
      <c r="C318425" s="1"/>
      <c r="D318425" s="1"/>
      <c r="F318425" s="1"/>
      <c r="G318425" s="1"/>
    </row>
    <row r="318637" spans="1:7" x14ac:dyDescent="0.3">
      <c r="A318637" s="1"/>
      <c r="B318637" s="1"/>
      <c r="C318637" s="1"/>
      <c r="D318637" s="1"/>
      <c r="F318637" s="1"/>
      <c r="G318637" s="1"/>
    </row>
    <row r="318849" spans="1:7" x14ac:dyDescent="0.3">
      <c r="A318849" s="1"/>
      <c r="B318849" s="1"/>
      <c r="C318849" s="1"/>
      <c r="D318849" s="1"/>
      <c r="F318849" s="1"/>
      <c r="G318849" s="1"/>
    </row>
    <row r="319061" spans="1:7" x14ac:dyDescent="0.3">
      <c r="A319061" s="1"/>
      <c r="B319061" s="1"/>
      <c r="C319061" s="1"/>
      <c r="D319061" s="1"/>
      <c r="F319061" s="1"/>
      <c r="G319061" s="1"/>
    </row>
    <row r="319273" spans="1:7" x14ac:dyDescent="0.3">
      <c r="A319273" s="1"/>
      <c r="B319273" s="1"/>
      <c r="C319273" s="1"/>
      <c r="D319273" s="1"/>
      <c r="F319273" s="1"/>
      <c r="G319273" s="1"/>
    </row>
    <row r="319485" spans="1:7" x14ac:dyDescent="0.3">
      <c r="A319485" s="1"/>
      <c r="B319485" s="1"/>
      <c r="C319485" s="1"/>
      <c r="D319485" s="1"/>
      <c r="F319485" s="1"/>
      <c r="G319485" s="1"/>
    </row>
    <row r="319697" spans="1:7" x14ac:dyDescent="0.3">
      <c r="A319697" s="1"/>
      <c r="B319697" s="1"/>
      <c r="C319697" s="1"/>
      <c r="D319697" s="1"/>
      <c r="F319697" s="1"/>
      <c r="G319697" s="1"/>
    </row>
    <row r="319909" spans="1:7" x14ac:dyDescent="0.3">
      <c r="A319909" s="1"/>
      <c r="B319909" s="1"/>
      <c r="C319909" s="1"/>
      <c r="D319909" s="1"/>
      <c r="F319909" s="1"/>
      <c r="G319909" s="1"/>
    </row>
    <row r="320121" spans="1:7" x14ac:dyDescent="0.3">
      <c r="A320121" s="1"/>
      <c r="B320121" s="1"/>
      <c r="C320121" s="1"/>
      <c r="D320121" s="1"/>
      <c r="F320121" s="1"/>
      <c r="G320121" s="1"/>
    </row>
    <row r="320333" spans="1:7" x14ac:dyDescent="0.3">
      <c r="A320333" s="1"/>
      <c r="B320333" s="1"/>
      <c r="C320333" s="1"/>
      <c r="D320333" s="1"/>
      <c r="F320333" s="1"/>
      <c r="G320333" s="1"/>
    </row>
    <row r="320545" spans="1:7" x14ac:dyDescent="0.3">
      <c r="A320545" s="1"/>
      <c r="B320545" s="1"/>
      <c r="C320545" s="1"/>
      <c r="D320545" s="1"/>
      <c r="F320545" s="1"/>
      <c r="G320545" s="1"/>
    </row>
    <row r="320757" spans="1:7" x14ac:dyDescent="0.3">
      <c r="A320757" s="1"/>
      <c r="B320757" s="1"/>
      <c r="C320757" s="1"/>
      <c r="D320757" s="1"/>
      <c r="F320757" s="1"/>
      <c r="G320757" s="1"/>
    </row>
    <row r="320969" spans="1:7" x14ac:dyDescent="0.3">
      <c r="A320969" s="1"/>
      <c r="B320969" s="1"/>
      <c r="C320969" s="1"/>
      <c r="D320969" s="1"/>
      <c r="F320969" s="1"/>
      <c r="G320969" s="1"/>
    </row>
    <row r="321181" spans="1:7" x14ac:dyDescent="0.3">
      <c r="A321181" s="1"/>
      <c r="B321181" s="1"/>
      <c r="C321181" s="1"/>
      <c r="D321181" s="1"/>
      <c r="F321181" s="1"/>
      <c r="G321181" s="1"/>
    </row>
    <row r="321393" spans="1:7" x14ac:dyDescent="0.3">
      <c r="A321393" s="1"/>
      <c r="B321393" s="1"/>
      <c r="C321393" s="1"/>
      <c r="D321393" s="1"/>
      <c r="F321393" s="1"/>
      <c r="G321393" s="1"/>
    </row>
    <row r="321605" spans="1:7" x14ac:dyDescent="0.3">
      <c r="A321605" s="1"/>
      <c r="B321605" s="1"/>
      <c r="C321605" s="1"/>
      <c r="D321605" s="1"/>
      <c r="F321605" s="1"/>
      <c r="G321605" s="1"/>
    </row>
    <row r="321817" spans="1:7" x14ac:dyDescent="0.3">
      <c r="A321817" s="1"/>
      <c r="B321817" s="1"/>
      <c r="C321817" s="1"/>
      <c r="D321817" s="1"/>
      <c r="F321817" s="1"/>
      <c r="G321817" s="1"/>
    </row>
    <row r="322029" spans="1:7" x14ac:dyDescent="0.3">
      <c r="A322029" s="1"/>
      <c r="B322029" s="1"/>
      <c r="C322029" s="1"/>
      <c r="D322029" s="1"/>
      <c r="F322029" s="1"/>
      <c r="G322029" s="1"/>
    </row>
    <row r="322241" spans="1:7" x14ac:dyDescent="0.3">
      <c r="A322241" s="1"/>
      <c r="B322241" s="1"/>
      <c r="C322241" s="1"/>
      <c r="D322241" s="1"/>
      <c r="F322241" s="1"/>
      <c r="G322241" s="1"/>
    </row>
    <row r="322453" spans="1:7" x14ac:dyDescent="0.3">
      <c r="A322453" s="1"/>
      <c r="B322453" s="1"/>
      <c r="C322453" s="1"/>
      <c r="D322453" s="1"/>
      <c r="F322453" s="1"/>
      <c r="G322453" s="1"/>
    </row>
    <row r="322665" spans="1:7" x14ac:dyDescent="0.3">
      <c r="A322665" s="1"/>
      <c r="B322665" s="1"/>
      <c r="C322665" s="1"/>
      <c r="D322665" s="1"/>
      <c r="F322665" s="1"/>
      <c r="G322665" s="1"/>
    </row>
    <row r="322877" spans="1:7" x14ac:dyDescent="0.3">
      <c r="A322877" s="1"/>
      <c r="B322877" s="1"/>
      <c r="C322877" s="1"/>
      <c r="D322877" s="1"/>
      <c r="F322877" s="1"/>
      <c r="G322877" s="1"/>
    </row>
    <row r="323089" spans="1:7" x14ac:dyDescent="0.3">
      <c r="A323089" s="1"/>
      <c r="B323089" s="1"/>
      <c r="C323089" s="1"/>
      <c r="D323089" s="1"/>
      <c r="F323089" s="1"/>
      <c r="G323089" s="1"/>
    </row>
    <row r="323301" spans="1:7" x14ac:dyDescent="0.3">
      <c r="A323301" s="1"/>
      <c r="B323301" s="1"/>
      <c r="C323301" s="1"/>
      <c r="D323301" s="1"/>
      <c r="F323301" s="1"/>
      <c r="G323301" s="1"/>
    </row>
    <row r="323513" spans="1:7" x14ac:dyDescent="0.3">
      <c r="A323513" s="1"/>
      <c r="B323513" s="1"/>
      <c r="C323513" s="1"/>
      <c r="D323513" s="1"/>
      <c r="F323513" s="1"/>
      <c r="G323513" s="1"/>
    </row>
    <row r="323725" spans="1:7" x14ac:dyDescent="0.3">
      <c r="A323725" s="1"/>
      <c r="B323725" s="1"/>
      <c r="C323725" s="1"/>
      <c r="D323725" s="1"/>
      <c r="F323725" s="1"/>
      <c r="G323725" s="1"/>
    </row>
    <row r="323937" spans="1:7" x14ac:dyDescent="0.3">
      <c r="A323937" s="1"/>
      <c r="B323937" s="1"/>
      <c r="C323937" s="1"/>
      <c r="D323937" s="1"/>
      <c r="F323937" s="1"/>
      <c r="G323937" s="1"/>
    </row>
    <row r="324149" spans="1:7" x14ac:dyDescent="0.3">
      <c r="A324149" s="1"/>
      <c r="B324149" s="1"/>
      <c r="C324149" s="1"/>
      <c r="D324149" s="1"/>
      <c r="F324149" s="1"/>
      <c r="G324149" s="1"/>
    </row>
    <row r="324361" spans="1:7" x14ac:dyDescent="0.3">
      <c r="A324361" s="1"/>
      <c r="B324361" s="1"/>
      <c r="C324361" s="1"/>
      <c r="D324361" s="1"/>
      <c r="F324361" s="1"/>
      <c r="G324361" s="1"/>
    </row>
    <row r="324573" spans="1:7" x14ac:dyDescent="0.3">
      <c r="A324573" s="1"/>
      <c r="B324573" s="1"/>
      <c r="C324573" s="1"/>
      <c r="D324573" s="1"/>
      <c r="F324573" s="1"/>
      <c r="G324573" s="1"/>
    </row>
    <row r="324785" spans="1:7" x14ac:dyDescent="0.3">
      <c r="A324785" s="1"/>
      <c r="B324785" s="1"/>
      <c r="C324785" s="1"/>
      <c r="D324785" s="1"/>
      <c r="F324785" s="1"/>
      <c r="G324785" s="1"/>
    </row>
    <row r="324997" spans="1:7" x14ac:dyDescent="0.3">
      <c r="A324997" s="1"/>
      <c r="B324997" s="1"/>
      <c r="C324997" s="1"/>
      <c r="D324997" s="1"/>
      <c r="F324997" s="1"/>
      <c r="G324997" s="1"/>
    </row>
    <row r="325209" spans="1:7" x14ac:dyDescent="0.3">
      <c r="A325209" s="1"/>
      <c r="B325209" s="1"/>
      <c r="C325209" s="1"/>
      <c r="D325209" s="1"/>
      <c r="F325209" s="1"/>
      <c r="G325209" s="1"/>
    </row>
    <row r="325421" spans="1:7" x14ac:dyDescent="0.3">
      <c r="A325421" s="1"/>
      <c r="B325421" s="1"/>
      <c r="C325421" s="1"/>
      <c r="D325421" s="1"/>
      <c r="F325421" s="1"/>
      <c r="G325421" s="1"/>
    </row>
    <row r="325633" spans="1:7" x14ac:dyDescent="0.3">
      <c r="A325633" s="1"/>
      <c r="B325633" s="1"/>
      <c r="C325633" s="1"/>
      <c r="D325633" s="1"/>
      <c r="F325633" s="1"/>
      <c r="G325633" s="1"/>
    </row>
    <row r="325845" spans="1:7" x14ac:dyDescent="0.3">
      <c r="A325845" s="1"/>
      <c r="B325845" s="1"/>
      <c r="C325845" s="1"/>
      <c r="D325845" s="1"/>
      <c r="F325845" s="1"/>
      <c r="G325845" s="1"/>
    </row>
    <row r="326057" spans="1:7" x14ac:dyDescent="0.3">
      <c r="A326057" s="1"/>
      <c r="B326057" s="1"/>
      <c r="C326057" s="1"/>
      <c r="D326057" s="1"/>
      <c r="F326057" s="1"/>
      <c r="G326057" s="1"/>
    </row>
    <row r="326269" spans="1:7" x14ac:dyDescent="0.3">
      <c r="A326269" s="1"/>
      <c r="B326269" s="1"/>
      <c r="C326269" s="1"/>
      <c r="D326269" s="1"/>
      <c r="F326269" s="1"/>
      <c r="G326269" s="1"/>
    </row>
    <row r="326481" spans="1:7" x14ac:dyDescent="0.3">
      <c r="A326481" s="1"/>
      <c r="B326481" s="1"/>
      <c r="C326481" s="1"/>
      <c r="D326481" s="1"/>
      <c r="F326481" s="1"/>
      <c r="G326481" s="1"/>
    </row>
    <row r="326693" spans="1:7" x14ac:dyDescent="0.3">
      <c r="A326693" s="1"/>
      <c r="B326693" s="1"/>
      <c r="C326693" s="1"/>
      <c r="D326693" s="1"/>
      <c r="F326693" s="1"/>
      <c r="G326693" s="1"/>
    </row>
    <row r="326905" spans="1:7" x14ac:dyDescent="0.3">
      <c r="A326905" s="1"/>
      <c r="B326905" s="1"/>
      <c r="C326905" s="1"/>
      <c r="D326905" s="1"/>
      <c r="F326905" s="1"/>
      <c r="G326905" s="1"/>
    </row>
    <row r="327117" spans="1:7" x14ac:dyDescent="0.3">
      <c r="A327117" s="1"/>
      <c r="B327117" s="1"/>
      <c r="C327117" s="1"/>
      <c r="D327117" s="1"/>
      <c r="F327117" s="1"/>
      <c r="G327117" s="1"/>
    </row>
    <row r="327329" spans="1:7" x14ac:dyDescent="0.3">
      <c r="A327329" s="1"/>
      <c r="B327329" s="1"/>
      <c r="C327329" s="1"/>
      <c r="D327329" s="1"/>
      <c r="F327329" s="1"/>
      <c r="G327329" s="1"/>
    </row>
    <row r="327541" spans="1:7" x14ac:dyDescent="0.3">
      <c r="A327541" s="1"/>
      <c r="B327541" s="1"/>
      <c r="C327541" s="1"/>
      <c r="D327541" s="1"/>
      <c r="F327541" s="1"/>
      <c r="G327541" s="1"/>
    </row>
    <row r="327753" spans="1:7" x14ac:dyDescent="0.3">
      <c r="A327753" s="1"/>
      <c r="B327753" s="1"/>
      <c r="C327753" s="1"/>
      <c r="D327753" s="1"/>
      <c r="F327753" s="1"/>
      <c r="G327753" s="1"/>
    </row>
    <row r="327965" spans="1:7" x14ac:dyDescent="0.3">
      <c r="A327965" s="1"/>
      <c r="B327965" s="1"/>
      <c r="C327965" s="1"/>
      <c r="D327965" s="1"/>
      <c r="F327965" s="1"/>
      <c r="G327965" s="1"/>
    </row>
    <row r="328177" spans="1:7" x14ac:dyDescent="0.3">
      <c r="A328177" s="1"/>
      <c r="B328177" s="1"/>
      <c r="C328177" s="1"/>
      <c r="D328177" s="1"/>
      <c r="F328177" s="1"/>
      <c r="G328177" s="1"/>
    </row>
    <row r="328389" spans="1:7" x14ac:dyDescent="0.3">
      <c r="A328389" s="1"/>
      <c r="B328389" s="1"/>
      <c r="C328389" s="1"/>
      <c r="D328389" s="1"/>
      <c r="F328389" s="1"/>
      <c r="G328389" s="1"/>
    </row>
    <row r="328601" spans="1:7" x14ac:dyDescent="0.3">
      <c r="A328601" s="1"/>
      <c r="B328601" s="1"/>
      <c r="C328601" s="1"/>
      <c r="D328601" s="1"/>
      <c r="F328601" s="1"/>
      <c r="G328601" s="1"/>
    </row>
    <row r="328813" spans="1:7" x14ac:dyDescent="0.3">
      <c r="A328813" s="1"/>
      <c r="B328813" s="1"/>
      <c r="C328813" s="1"/>
      <c r="D328813" s="1"/>
      <c r="F328813" s="1"/>
      <c r="G328813" s="1"/>
    </row>
    <row r="329025" spans="1:7" x14ac:dyDescent="0.3">
      <c r="A329025" s="1"/>
      <c r="B329025" s="1"/>
      <c r="C329025" s="1"/>
      <c r="D329025" s="1"/>
      <c r="F329025" s="1"/>
      <c r="G329025" s="1"/>
    </row>
    <row r="329237" spans="1:7" x14ac:dyDescent="0.3">
      <c r="A329237" s="1"/>
      <c r="B329237" s="1"/>
      <c r="C329237" s="1"/>
      <c r="D329237" s="1"/>
      <c r="F329237" s="1"/>
      <c r="G329237" s="1"/>
    </row>
    <row r="329449" spans="1:7" x14ac:dyDescent="0.3">
      <c r="A329449" s="1"/>
      <c r="B329449" s="1"/>
      <c r="C329449" s="1"/>
      <c r="D329449" s="1"/>
      <c r="F329449" s="1"/>
      <c r="G329449" s="1"/>
    </row>
    <row r="329661" spans="1:7" x14ac:dyDescent="0.3">
      <c r="A329661" s="1"/>
      <c r="B329661" s="1"/>
      <c r="C329661" s="1"/>
      <c r="D329661" s="1"/>
      <c r="F329661" s="1"/>
      <c r="G329661" s="1"/>
    </row>
    <row r="329873" spans="1:7" x14ac:dyDescent="0.3">
      <c r="A329873" s="1"/>
      <c r="B329873" s="1"/>
      <c r="C329873" s="1"/>
      <c r="D329873" s="1"/>
      <c r="F329873" s="1"/>
      <c r="G329873" s="1"/>
    </row>
    <row r="330085" spans="1:7" x14ac:dyDescent="0.3">
      <c r="A330085" s="1"/>
      <c r="B330085" s="1"/>
      <c r="C330085" s="1"/>
      <c r="D330085" s="1"/>
      <c r="F330085" s="1"/>
      <c r="G330085" s="1"/>
    </row>
    <row r="330297" spans="1:7" x14ac:dyDescent="0.3">
      <c r="A330297" s="1"/>
      <c r="B330297" s="1"/>
      <c r="C330297" s="1"/>
      <c r="D330297" s="1"/>
      <c r="F330297" s="1"/>
      <c r="G330297" s="1"/>
    </row>
    <row r="330509" spans="1:7" x14ac:dyDescent="0.3">
      <c r="A330509" s="1"/>
      <c r="B330509" s="1"/>
      <c r="C330509" s="1"/>
      <c r="D330509" s="1"/>
      <c r="F330509" s="1"/>
      <c r="G330509" s="1"/>
    </row>
    <row r="330721" spans="1:7" x14ac:dyDescent="0.3">
      <c r="A330721" s="1"/>
      <c r="B330721" s="1"/>
      <c r="C330721" s="1"/>
      <c r="D330721" s="1"/>
      <c r="F330721" s="1"/>
      <c r="G330721" s="1"/>
    </row>
    <row r="330933" spans="1:7" x14ac:dyDescent="0.3">
      <c r="A330933" s="1"/>
      <c r="B330933" s="1"/>
      <c r="C330933" s="1"/>
      <c r="D330933" s="1"/>
      <c r="F330933" s="1"/>
      <c r="G330933" s="1"/>
    </row>
    <row r="331145" spans="1:7" x14ac:dyDescent="0.3">
      <c r="A331145" s="1"/>
      <c r="B331145" s="1"/>
      <c r="C331145" s="1"/>
      <c r="D331145" s="1"/>
      <c r="F331145" s="1"/>
      <c r="G331145" s="1"/>
    </row>
    <row r="331357" spans="1:7" x14ac:dyDescent="0.3">
      <c r="A331357" s="1"/>
      <c r="B331357" s="1"/>
      <c r="C331357" s="1"/>
      <c r="D331357" s="1"/>
      <c r="F331357" s="1"/>
      <c r="G331357" s="1"/>
    </row>
    <row r="331569" spans="1:7" x14ac:dyDescent="0.3">
      <c r="A331569" s="1"/>
      <c r="B331569" s="1"/>
      <c r="C331569" s="1"/>
      <c r="D331569" s="1"/>
      <c r="F331569" s="1"/>
      <c r="G331569" s="1"/>
    </row>
    <row r="331781" spans="1:7" x14ac:dyDescent="0.3">
      <c r="A331781" s="1"/>
      <c r="B331781" s="1"/>
      <c r="C331781" s="1"/>
      <c r="D331781" s="1"/>
      <c r="F331781" s="1"/>
      <c r="G331781" s="1"/>
    </row>
    <row r="331993" spans="1:7" x14ac:dyDescent="0.3">
      <c r="A331993" s="1"/>
      <c r="B331993" s="1"/>
      <c r="C331993" s="1"/>
      <c r="D331993" s="1"/>
      <c r="F331993" s="1"/>
      <c r="G331993" s="1"/>
    </row>
    <row r="332205" spans="1:7" x14ac:dyDescent="0.3">
      <c r="A332205" s="1"/>
      <c r="B332205" s="1"/>
      <c r="C332205" s="1"/>
      <c r="D332205" s="1"/>
      <c r="F332205" s="1"/>
      <c r="G332205" s="1"/>
    </row>
    <row r="332417" spans="1:7" x14ac:dyDescent="0.3">
      <c r="A332417" s="1"/>
      <c r="B332417" s="1"/>
      <c r="C332417" s="1"/>
      <c r="D332417" s="1"/>
      <c r="F332417" s="1"/>
      <c r="G332417" s="1"/>
    </row>
    <row r="332629" spans="1:7" x14ac:dyDescent="0.3">
      <c r="A332629" s="1"/>
      <c r="B332629" s="1"/>
      <c r="C332629" s="1"/>
      <c r="D332629" s="1"/>
      <c r="F332629" s="1"/>
      <c r="G332629" s="1"/>
    </row>
    <row r="332841" spans="1:7" x14ac:dyDescent="0.3">
      <c r="A332841" s="1"/>
      <c r="B332841" s="1"/>
      <c r="C332841" s="1"/>
      <c r="D332841" s="1"/>
      <c r="F332841" s="1"/>
      <c r="G332841" s="1"/>
    </row>
    <row r="333053" spans="1:7" x14ac:dyDescent="0.3">
      <c r="A333053" s="1"/>
      <c r="B333053" s="1"/>
      <c r="C333053" s="1"/>
      <c r="D333053" s="1"/>
      <c r="F333053" s="1"/>
      <c r="G333053" s="1"/>
    </row>
    <row r="333265" spans="1:7" x14ac:dyDescent="0.3">
      <c r="A333265" s="1"/>
      <c r="B333265" s="1"/>
      <c r="C333265" s="1"/>
      <c r="D333265" s="1"/>
      <c r="F333265" s="1"/>
      <c r="G333265" s="1"/>
    </row>
    <row r="333477" spans="1:7" x14ac:dyDescent="0.3">
      <c r="A333477" s="1"/>
      <c r="B333477" s="1"/>
      <c r="C333477" s="1"/>
      <c r="D333477" s="1"/>
      <c r="F333477" s="1"/>
      <c r="G333477" s="1"/>
    </row>
    <row r="333689" spans="1:7" x14ac:dyDescent="0.3">
      <c r="A333689" s="1"/>
      <c r="B333689" s="1"/>
      <c r="C333689" s="1"/>
      <c r="D333689" s="1"/>
      <c r="F333689" s="1"/>
      <c r="G333689" s="1"/>
    </row>
    <row r="333901" spans="1:7" x14ac:dyDescent="0.3">
      <c r="A333901" s="1"/>
      <c r="B333901" s="1"/>
      <c r="C333901" s="1"/>
      <c r="D333901" s="1"/>
      <c r="F333901" s="1"/>
      <c r="G333901" s="1"/>
    </row>
    <row r="334113" spans="1:7" x14ac:dyDescent="0.3">
      <c r="A334113" s="1"/>
      <c r="B334113" s="1"/>
      <c r="C334113" s="1"/>
      <c r="D334113" s="1"/>
      <c r="F334113" s="1"/>
      <c r="G334113" s="1"/>
    </row>
    <row r="334325" spans="1:7" x14ac:dyDescent="0.3">
      <c r="A334325" s="1"/>
      <c r="B334325" s="1"/>
      <c r="C334325" s="1"/>
      <c r="D334325" s="1"/>
      <c r="F334325" s="1"/>
      <c r="G334325" s="1"/>
    </row>
    <row r="334537" spans="1:7" x14ac:dyDescent="0.3">
      <c r="A334537" s="1"/>
      <c r="B334537" s="1"/>
      <c r="C334537" s="1"/>
      <c r="D334537" s="1"/>
      <c r="F334537" s="1"/>
      <c r="G334537" s="1"/>
    </row>
    <row r="334749" spans="1:7" x14ac:dyDescent="0.3">
      <c r="A334749" s="1"/>
      <c r="B334749" s="1"/>
      <c r="C334749" s="1"/>
      <c r="D334749" s="1"/>
      <c r="F334749" s="1"/>
      <c r="G334749" s="1"/>
    </row>
    <row r="334961" spans="1:7" x14ac:dyDescent="0.3">
      <c r="A334961" s="1"/>
      <c r="B334961" s="1"/>
      <c r="C334961" s="1"/>
      <c r="D334961" s="1"/>
      <c r="F334961" s="1"/>
      <c r="G334961" s="1"/>
    </row>
    <row r="335173" spans="1:7" x14ac:dyDescent="0.3">
      <c r="A335173" s="1"/>
      <c r="B335173" s="1"/>
      <c r="C335173" s="1"/>
      <c r="D335173" s="1"/>
      <c r="F335173" s="1"/>
      <c r="G335173" s="1"/>
    </row>
    <row r="335385" spans="1:7" x14ac:dyDescent="0.3">
      <c r="A335385" s="1"/>
      <c r="B335385" s="1"/>
      <c r="C335385" s="1"/>
      <c r="D335385" s="1"/>
      <c r="F335385" s="1"/>
      <c r="G335385" s="1"/>
    </row>
    <row r="335597" spans="1:7" x14ac:dyDescent="0.3">
      <c r="A335597" s="1"/>
      <c r="B335597" s="1"/>
      <c r="C335597" s="1"/>
      <c r="D335597" s="1"/>
      <c r="F335597" s="1"/>
      <c r="G335597" s="1"/>
    </row>
    <row r="335809" spans="1:7" x14ac:dyDescent="0.3">
      <c r="A335809" s="1"/>
      <c r="B335809" s="1"/>
      <c r="C335809" s="1"/>
      <c r="D335809" s="1"/>
      <c r="F335809" s="1"/>
      <c r="G335809" s="1"/>
    </row>
    <row r="336021" spans="1:7" x14ac:dyDescent="0.3">
      <c r="A336021" s="1"/>
      <c r="B336021" s="1"/>
      <c r="C336021" s="1"/>
      <c r="D336021" s="1"/>
      <c r="F336021" s="1"/>
      <c r="G336021" s="1"/>
    </row>
    <row r="336233" spans="1:7" x14ac:dyDescent="0.3">
      <c r="A336233" s="1"/>
      <c r="B336233" s="1"/>
      <c r="C336233" s="1"/>
      <c r="D336233" s="1"/>
      <c r="F336233" s="1"/>
      <c r="G336233" s="1"/>
    </row>
    <row r="336445" spans="1:7" x14ac:dyDescent="0.3">
      <c r="A336445" s="1"/>
      <c r="B336445" s="1"/>
      <c r="C336445" s="1"/>
      <c r="D336445" s="1"/>
      <c r="F336445" s="1"/>
      <c r="G336445" s="1"/>
    </row>
    <row r="336657" spans="1:7" x14ac:dyDescent="0.3">
      <c r="A336657" s="1"/>
      <c r="B336657" s="1"/>
      <c r="C336657" s="1"/>
      <c r="D336657" s="1"/>
      <c r="F336657" s="1"/>
      <c r="G336657" s="1"/>
    </row>
    <row r="336869" spans="1:7" x14ac:dyDescent="0.3">
      <c r="A336869" s="1"/>
      <c r="B336869" s="1"/>
      <c r="C336869" s="1"/>
      <c r="D336869" s="1"/>
      <c r="F336869" s="1"/>
      <c r="G336869" s="1"/>
    </row>
    <row r="337081" spans="1:7" x14ac:dyDescent="0.3">
      <c r="A337081" s="1"/>
      <c r="B337081" s="1"/>
      <c r="C337081" s="1"/>
      <c r="D337081" s="1"/>
      <c r="F337081" s="1"/>
      <c r="G337081" s="1"/>
    </row>
    <row r="337293" spans="1:7" x14ac:dyDescent="0.3">
      <c r="A337293" s="1"/>
      <c r="B337293" s="1"/>
      <c r="C337293" s="1"/>
      <c r="D337293" s="1"/>
      <c r="F337293" s="1"/>
      <c r="G337293" s="1"/>
    </row>
    <row r="337505" spans="1:7" x14ac:dyDescent="0.3">
      <c r="A337505" s="1"/>
      <c r="B337505" s="1"/>
      <c r="C337505" s="1"/>
      <c r="D337505" s="1"/>
      <c r="F337505" s="1"/>
      <c r="G337505" s="1"/>
    </row>
    <row r="337717" spans="1:7" x14ac:dyDescent="0.3">
      <c r="A337717" s="1"/>
      <c r="B337717" s="1"/>
      <c r="C337717" s="1"/>
      <c r="D337717" s="1"/>
      <c r="F337717" s="1"/>
      <c r="G337717" s="1"/>
    </row>
    <row r="337929" spans="1:7" x14ac:dyDescent="0.3">
      <c r="A337929" s="1"/>
      <c r="B337929" s="1"/>
      <c r="C337929" s="1"/>
      <c r="D337929" s="1"/>
      <c r="F337929" s="1"/>
      <c r="G337929" s="1"/>
    </row>
    <row r="338141" spans="1:7" x14ac:dyDescent="0.3">
      <c r="A338141" s="1"/>
      <c r="B338141" s="1"/>
      <c r="C338141" s="1"/>
      <c r="D338141" s="1"/>
      <c r="F338141" s="1"/>
      <c r="G338141" s="1"/>
    </row>
    <row r="338353" spans="1:7" x14ac:dyDescent="0.3">
      <c r="A338353" s="1"/>
      <c r="B338353" s="1"/>
      <c r="C338353" s="1"/>
      <c r="D338353" s="1"/>
      <c r="F338353" s="1"/>
      <c r="G338353" s="1"/>
    </row>
    <row r="338565" spans="1:7" x14ac:dyDescent="0.3">
      <c r="A338565" s="1"/>
      <c r="B338565" s="1"/>
      <c r="C338565" s="1"/>
      <c r="D338565" s="1"/>
      <c r="F338565" s="1"/>
      <c r="G338565" s="1"/>
    </row>
    <row r="338777" spans="1:7" x14ac:dyDescent="0.3">
      <c r="A338777" s="1"/>
      <c r="B338777" s="1"/>
      <c r="C338777" s="1"/>
      <c r="D338777" s="1"/>
      <c r="F338777" s="1"/>
      <c r="G338777" s="1"/>
    </row>
    <row r="338989" spans="1:7" x14ac:dyDescent="0.3">
      <c r="A338989" s="1"/>
      <c r="B338989" s="1"/>
      <c r="C338989" s="1"/>
      <c r="D338989" s="1"/>
      <c r="F338989" s="1"/>
      <c r="G338989" s="1"/>
    </row>
    <row r="339201" spans="1:7" x14ac:dyDescent="0.3">
      <c r="A339201" s="1"/>
      <c r="B339201" s="1"/>
      <c r="C339201" s="1"/>
      <c r="D339201" s="1"/>
      <c r="F339201" s="1"/>
      <c r="G339201" s="1"/>
    </row>
    <row r="339413" spans="1:7" x14ac:dyDescent="0.3">
      <c r="A339413" s="1"/>
      <c r="B339413" s="1"/>
      <c r="C339413" s="1"/>
      <c r="D339413" s="1"/>
      <c r="F339413" s="1"/>
      <c r="G339413" s="1"/>
    </row>
    <row r="339625" spans="1:7" x14ac:dyDescent="0.3">
      <c r="A339625" s="1"/>
      <c r="B339625" s="1"/>
      <c r="C339625" s="1"/>
      <c r="D339625" s="1"/>
      <c r="F339625" s="1"/>
      <c r="G339625" s="1"/>
    </row>
    <row r="339837" spans="1:7" x14ac:dyDescent="0.3">
      <c r="A339837" s="1"/>
      <c r="B339837" s="1"/>
      <c r="C339837" s="1"/>
      <c r="D339837" s="1"/>
      <c r="F339837" s="1"/>
      <c r="G339837" s="1"/>
    </row>
    <row r="340049" spans="1:7" x14ac:dyDescent="0.3">
      <c r="A340049" s="1"/>
      <c r="B340049" s="1"/>
      <c r="C340049" s="1"/>
      <c r="D340049" s="1"/>
      <c r="F340049" s="1"/>
      <c r="G340049" s="1"/>
    </row>
    <row r="340261" spans="1:7" x14ac:dyDescent="0.3">
      <c r="A340261" s="1"/>
      <c r="B340261" s="1"/>
      <c r="C340261" s="1"/>
      <c r="D340261" s="1"/>
      <c r="F340261" s="1"/>
      <c r="G340261" s="1"/>
    </row>
    <row r="340473" spans="1:7" x14ac:dyDescent="0.3">
      <c r="A340473" s="1"/>
      <c r="B340473" s="1"/>
      <c r="C340473" s="1"/>
      <c r="D340473" s="1"/>
      <c r="F340473" s="1"/>
      <c r="G340473" s="1"/>
    </row>
    <row r="340685" spans="1:7" x14ac:dyDescent="0.3">
      <c r="A340685" s="1"/>
      <c r="B340685" s="1"/>
      <c r="C340685" s="1"/>
      <c r="D340685" s="1"/>
      <c r="F340685" s="1"/>
      <c r="G340685" s="1"/>
    </row>
    <row r="340897" spans="1:7" x14ac:dyDescent="0.3">
      <c r="A340897" s="1"/>
      <c r="B340897" s="1"/>
      <c r="C340897" s="1"/>
      <c r="D340897" s="1"/>
      <c r="F340897" s="1"/>
      <c r="G340897" s="1"/>
    </row>
    <row r="341109" spans="1:7" x14ac:dyDescent="0.3">
      <c r="A341109" s="1"/>
      <c r="B341109" s="1"/>
      <c r="C341109" s="1"/>
      <c r="D341109" s="1"/>
      <c r="F341109" s="1"/>
      <c r="G341109" s="1"/>
    </row>
    <row r="341321" spans="1:7" x14ac:dyDescent="0.3">
      <c r="A341321" s="1"/>
      <c r="B341321" s="1"/>
      <c r="C341321" s="1"/>
      <c r="D341321" s="1"/>
      <c r="F341321" s="1"/>
      <c r="G341321" s="1"/>
    </row>
    <row r="341533" spans="1:7" x14ac:dyDescent="0.3">
      <c r="A341533" s="1"/>
      <c r="B341533" s="1"/>
      <c r="C341533" s="1"/>
      <c r="D341533" s="1"/>
      <c r="F341533" s="1"/>
      <c r="G341533" s="1"/>
    </row>
    <row r="341745" spans="1:7" x14ac:dyDescent="0.3">
      <c r="A341745" s="1"/>
      <c r="B341745" s="1"/>
      <c r="C341745" s="1"/>
      <c r="D341745" s="1"/>
      <c r="F341745" s="1"/>
      <c r="G341745" s="1"/>
    </row>
    <row r="341957" spans="1:7" x14ac:dyDescent="0.3">
      <c r="A341957" s="1"/>
      <c r="B341957" s="1"/>
      <c r="C341957" s="1"/>
      <c r="D341957" s="1"/>
      <c r="F341957" s="1"/>
      <c r="G341957" s="1"/>
    </row>
    <row r="342169" spans="1:7" x14ac:dyDescent="0.3">
      <c r="A342169" s="1"/>
      <c r="B342169" s="1"/>
      <c r="C342169" s="1"/>
      <c r="D342169" s="1"/>
      <c r="F342169" s="1"/>
      <c r="G342169" s="1"/>
    </row>
    <row r="342381" spans="1:7" x14ac:dyDescent="0.3">
      <c r="A342381" s="1"/>
      <c r="B342381" s="1"/>
      <c r="C342381" s="1"/>
      <c r="D342381" s="1"/>
      <c r="F342381" s="1"/>
      <c r="G342381" s="1"/>
    </row>
    <row r="342593" spans="1:7" x14ac:dyDescent="0.3">
      <c r="A342593" s="1"/>
      <c r="B342593" s="1"/>
      <c r="C342593" s="1"/>
      <c r="D342593" s="1"/>
      <c r="F342593" s="1"/>
      <c r="G342593" s="1"/>
    </row>
    <row r="342805" spans="1:7" x14ac:dyDescent="0.3">
      <c r="A342805" s="1"/>
      <c r="B342805" s="1"/>
      <c r="C342805" s="1"/>
      <c r="D342805" s="1"/>
      <c r="F342805" s="1"/>
      <c r="G342805" s="1"/>
    </row>
    <row r="343017" spans="1:7" x14ac:dyDescent="0.3">
      <c r="A343017" s="1"/>
      <c r="B343017" s="1"/>
      <c r="C343017" s="1"/>
      <c r="D343017" s="1"/>
      <c r="F343017" s="1"/>
      <c r="G343017" s="1"/>
    </row>
    <row r="343229" spans="1:7" x14ac:dyDescent="0.3">
      <c r="A343229" s="1"/>
      <c r="B343229" s="1"/>
      <c r="C343229" s="1"/>
      <c r="D343229" s="1"/>
      <c r="F343229" s="1"/>
      <c r="G343229" s="1"/>
    </row>
    <row r="343441" spans="1:7" x14ac:dyDescent="0.3">
      <c r="A343441" s="1"/>
      <c r="B343441" s="1"/>
      <c r="C343441" s="1"/>
      <c r="D343441" s="1"/>
      <c r="F343441" s="1"/>
      <c r="G343441" s="1"/>
    </row>
    <row r="343653" spans="1:7" x14ac:dyDescent="0.3">
      <c r="A343653" s="1"/>
      <c r="B343653" s="1"/>
      <c r="C343653" s="1"/>
      <c r="D343653" s="1"/>
      <c r="F343653" s="1"/>
      <c r="G343653" s="1"/>
    </row>
    <row r="343865" spans="1:7" x14ac:dyDescent="0.3">
      <c r="A343865" s="1"/>
      <c r="B343865" s="1"/>
      <c r="C343865" s="1"/>
      <c r="D343865" s="1"/>
      <c r="F343865" s="1"/>
      <c r="G343865" s="1"/>
    </row>
    <row r="344077" spans="1:7" x14ac:dyDescent="0.3">
      <c r="A344077" s="1"/>
      <c r="B344077" s="1"/>
      <c r="C344077" s="1"/>
      <c r="D344077" s="1"/>
      <c r="F344077" s="1"/>
      <c r="G344077" s="1"/>
    </row>
    <row r="344289" spans="1:7" x14ac:dyDescent="0.3">
      <c r="A344289" s="1"/>
      <c r="B344289" s="1"/>
      <c r="C344289" s="1"/>
      <c r="D344289" s="1"/>
      <c r="F344289" s="1"/>
      <c r="G344289" s="1"/>
    </row>
    <row r="344501" spans="1:7" x14ac:dyDescent="0.3">
      <c r="A344501" s="1"/>
      <c r="B344501" s="1"/>
      <c r="C344501" s="1"/>
      <c r="D344501" s="1"/>
      <c r="F344501" s="1"/>
      <c r="G344501" s="1"/>
    </row>
    <row r="344713" spans="1:7" x14ac:dyDescent="0.3">
      <c r="A344713" s="1"/>
      <c r="B344713" s="1"/>
      <c r="C344713" s="1"/>
      <c r="D344713" s="1"/>
      <c r="F344713" s="1"/>
      <c r="G344713" s="1"/>
    </row>
    <row r="344925" spans="1:7" x14ac:dyDescent="0.3">
      <c r="A344925" s="1"/>
      <c r="B344925" s="1"/>
      <c r="C344925" s="1"/>
      <c r="D344925" s="1"/>
      <c r="F344925" s="1"/>
      <c r="G344925" s="1"/>
    </row>
    <row r="345137" spans="1:7" x14ac:dyDescent="0.3">
      <c r="A345137" s="1"/>
      <c r="B345137" s="1"/>
      <c r="C345137" s="1"/>
      <c r="D345137" s="1"/>
      <c r="F345137" s="1"/>
      <c r="G345137" s="1"/>
    </row>
    <row r="345349" spans="1:7" x14ac:dyDescent="0.3">
      <c r="A345349" s="1"/>
      <c r="B345349" s="1"/>
      <c r="C345349" s="1"/>
      <c r="D345349" s="1"/>
      <c r="F345349" s="1"/>
      <c r="G345349" s="1"/>
    </row>
    <row r="345561" spans="1:7" x14ac:dyDescent="0.3">
      <c r="A345561" s="1"/>
      <c r="B345561" s="1"/>
      <c r="C345561" s="1"/>
      <c r="D345561" s="1"/>
      <c r="F345561" s="1"/>
      <c r="G345561" s="1"/>
    </row>
    <row r="345773" spans="1:7" x14ac:dyDescent="0.3">
      <c r="A345773" s="1"/>
      <c r="B345773" s="1"/>
      <c r="C345773" s="1"/>
      <c r="D345773" s="1"/>
      <c r="F345773" s="1"/>
      <c r="G345773" s="1"/>
    </row>
    <row r="345985" spans="1:7" x14ac:dyDescent="0.3">
      <c r="A345985" s="1"/>
      <c r="B345985" s="1"/>
      <c r="C345985" s="1"/>
      <c r="D345985" s="1"/>
      <c r="F345985" s="1"/>
      <c r="G345985" s="1"/>
    </row>
    <row r="346197" spans="1:7" x14ac:dyDescent="0.3">
      <c r="A346197" s="1"/>
      <c r="B346197" s="1"/>
      <c r="C346197" s="1"/>
      <c r="D346197" s="1"/>
      <c r="F346197" s="1"/>
      <c r="G346197" s="1"/>
    </row>
    <row r="346409" spans="1:7" x14ac:dyDescent="0.3">
      <c r="A346409" s="1"/>
      <c r="B346409" s="1"/>
      <c r="C346409" s="1"/>
      <c r="D346409" s="1"/>
      <c r="F346409" s="1"/>
      <c r="G346409" s="1"/>
    </row>
    <row r="346621" spans="1:7" x14ac:dyDescent="0.3">
      <c r="A346621" s="1"/>
      <c r="B346621" s="1"/>
      <c r="C346621" s="1"/>
      <c r="D346621" s="1"/>
      <c r="F346621" s="1"/>
      <c r="G346621" s="1"/>
    </row>
    <row r="346833" spans="1:7" x14ac:dyDescent="0.3">
      <c r="A346833" s="1"/>
      <c r="B346833" s="1"/>
      <c r="C346833" s="1"/>
      <c r="D346833" s="1"/>
      <c r="F346833" s="1"/>
      <c r="G346833" s="1"/>
    </row>
    <row r="347045" spans="1:7" x14ac:dyDescent="0.3">
      <c r="A347045" s="1"/>
      <c r="B347045" s="1"/>
      <c r="C347045" s="1"/>
      <c r="D347045" s="1"/>
      <c r="F347045" s="1"/>
      <c r="G347045" s="1"/>
    </row>
    <row r="347257" spans="1:7" x14ac:dyDescent="0.3">
      <c r="A347257" s="1"/>
      <c r="B347257" s="1"/>
      <c r="C347257" s="1"/>
      <c r="D347257" s="1"/>
      <c r="F347257" s="1"/>
      <c r="G347257" s="1"/>
    </row>
    <row r="347469" spans="1:7" x14ac:dyDescent="0.3">
      <c r="A347469" s="1"/>
      <c r="B347469" s="1"/>
      <c r="C347469" s="1"/>
      <c r="D347469" s="1"/>
      <c r="F347469" s="1"/>
      <c r="G347469" s="1"/>
    </row>
    <row r="347681" spans="1:7" x14ac:dyDescent="0.3">
      <c r="A347681" s="1"/>
      <c r="B347681" s="1"/>
      <c r="C347681" s="1"/>
      <c r="D347681" s="1"/>
      <c r="F347681" s="1"/>
      <c r="G347681" s="1"/>
    </row>
    <row r="347893" spans="1:7" x14ac:dyDescent="0.3">
      <c r="A347893" s="1"/>
      <c r="B347893" s="1"/>
      <c r="C347893" s="1"/>
      <c r="D347893" s="1"/>
      <c r="F347893" s="1"/>
      <c r="G347893" s="1"/>
    </row>
    <row r="348105" spans="1:7" x14ac:dyDescent="0.3">
      <c r="A348105" s="1"/>
      <c r="B348105" s="1"/>
      <c r="C348105" s="1"/>
      <c r="D348105" s="1"/>
      <c r="F348105" s="1"/>
      <c r="G348105" s="1"/>
    </row>
    <row r="348317" spans="1:7" x14ac:dyDescent="0.3">
      <c r="A348317" s="1"/>
      <c r="B348317" s="1"/>
      <c r="C348317" s="1"/>
      <c r="D348317" s="1"/>
      <c r="F348317" s="1"/>
      <c r="G348317" s="1"/>
    </row>
    <row r="348529" spans="1:7" x14ac:dyDescent="0.3">
      <c r="A348529" s="1"/>
      <c r="B348529" s="1"/>
      <c r="C348529" s="1"/>
      <c r="D348529" s="1"/>
      <c r="F348529" s="1"/>
      <c r="G348529" s="1"/>
    </row>
    <row r="348741" spans="1:7" x14ac:dyDescent="0.3">
      <c r="A348741" s="1"/>
      <c r="B348741" s="1"/>
      <c r="C348741" s="1"/>
      <c r="D348741" s="1"/>
      <c r="F348741" s="1"/>
      <c r="G348741" s="1"/>
    </row>
    <row r="348953" spans="1:7" x14ac:dyDescent="0.3">
      <c r="A348953" s="1"/>
      <c r="B348953" s="1"/>
      <c r="C348953" s="1"/>
      <c r="D348953" s="1"/>
      <c r="F348953" s="1"/>
      <c r="G348953" s="1"/>
    </row>
    <row r="349165" spans="1:7" x14ac:dyDescent="0.3">
      <c r="A349165" s="1"/>
      <c r="B349165" s="1"/>
      <c r="C349165" s="1"/>
      <c r="D349165" s="1"/>
      <c r="F349165" s="1"/>
      <c r="G349165" s="1"/>
    </row>
    <row r="349377" spans="1:7" x14ac:dyDescent="0.3">
      <c r="A349377" s="1"/>
      <c r="B349377" s="1"/>
      <c r="C349377" s="1"/>
      <c r="D349377" s="1"/>
      <c r="F349377" s="1"/>
      <c r="G349377" s="1"/>
    </row>
    <row r="349589" spans="1:7" x14ac:dyDescent="0.3">
      <c r="A349589" s="1"/>
      <c r="B349589" s="1"/>
      <c r="C349589" s="1"/>
      <c r="D349589" s="1"/>
      <c r="F349589" s="1"/>
      <c r="G349589" s="1"/>
    </row>
    <row r="349801" spans="1:7" x14ac:dyDescent="0.3">
      <c r="A349801" s="1"/>
      <c r="B349801" s="1"/>
      <c r="C349801" s="1"/>
      <c r="D349801" s="1"/>
      <c r="F349801" s="1"/>
      <c r="G349801" s="1"/>
    </row>
    <row r="350013" spans="1:7" x14ac:dyDescent="0.3">
      <c r="A350013" s="1"/>
      <c r="B350013" s="1"/>
      <c r="C350013" s="1"/>
      <c r="D350013" s="1"/>
      <c r="F350013" s="1"/>
      <c r="G350013" s="1"/>
    </row>
    <row r="350225" spans="1:7" x14ac:dyDescent="0.3">
      <c r="A350225" s="1"/>
      <c r="B350225" s="1"/>
      <c r="C350225" s="1"/>
      <c r="D350225" s="1"/>
      <c r="F350225" s="1"/>
      <c r="G350225" s="1"/>
    </row>
    <row r="350437" spans="1:7" x14ac:dyDescent="0.3">
      <c r="A350437" s="1"/>
      <c r="B350437" s="1"/>
      <c r="C350437" s="1"/>
      <c r="D350437" s="1"/>
      <c r="F350437" s="1"/>
      <c r="G350437" s="1"/>
    </row>
    <row r="350649" spans="1:7" x14ac:dyDescent="0.3">
      <c r="A350649" s="1"/>
      <c r="B350649" s="1"/>
      <c r="C350649" s="1"/>
      <c r="D350649" s="1"/>
      <c r="F350649" s="1"/>
      <c r="G350649" s="1"/>
    </row>
    <row r="350861" spans="1:7" x14ac:dyDescent="0.3">
      <c r="A350861" s="1"/>
      <c r="B350861" s="1"/>
      <c r="C350861" s="1"/>
      <c r="D350861" s="1"/>
      <c r="F350861" s="1"/>
      <c r="G350861" s="1"/>
    </row>
    <row r="351073" spans="1:7" x14ac:dyDescent="0.3">
      <c r="A351073" s="1"/>
      <c r="B351073" s="1"/>
      <c r="C351073" s="1"/>
      <c r="D351073" s="1"/>
      <c r="F351073" s="1"/>
      <c r="G351073" s="1"/>
    </row>
    <row r="351285" spans="1:7" x14ac:dyDescent="0.3">
      <c r="A351285" s="1"/>
      <c r="B351285" s="1"/>
      <c r="C351285" s="1"/>
      <c r="D351285" s="1"/>
      <c r="F351285" s="1"/>
      <c r="G351285" s="1"/>
    </row>
    <row r="351497" spans="1:7" x14ac:dyDescent="0.3">
      <c r="A351497" s="1"/>
      <c r="B351497" s="1"/>
      <c r="C351497" s="1"/>
      <c r="D351497" s="1"/>
      <c r="F351497" s="1"/>
      <c r="G351497" s="1"/>
    </row>
    <row r="351709" spans="1:7" x14ac:dyDescent="0.3">
      <c r="A351709" s="1"/>
      <c r="B351709" s="1"/>
      <c r="C351709" s="1"/>
      <c r="D351709" s="1"/>
      <c r="F351709" s="1"/>
      <c r="G351709" s="1"/>
    </row>
    <row r="351921" spans="1:7" x14ac:dyDescent="0.3">
      <c r="A351921" s="1"/>
      <c r="B351921" s="1"/>
      <c r="C351921" s="1"/>
      <c r="D351921" s="1"/>
      <c r="F351921" s="1"/>
      <c r="G351921" s="1"/>
    </row>
    <row r="352133" spans="1:7" x14ac:dyDescent="0.3">
      <c r="A352133" s="1"/>
      <c r="B352133" s="1"/>
      <c r="C352133" s="1"/>
      <c r="D352133" s="1"/>
      <c r="F352133" s="1"/>
      <c r="G352133" s="1"/>
    </row>
    <row r="352345" spans="1:7" x14ac:dyDescent="0.3">
      <c r="A352345" s="1"/>
      <c r="B352345" s="1"/>
      <c r="C352345" s="1"/>
      <c r="D352345" s="1"/>
      <c r="F352345" s="1"/>
      <c r="G352345" s="1"/>
    </row>
    <row r="352557" spans="1:7" x14ac:dyDescent="0.3">
      <c r="A352557" s="1"/>
      <c r="B352557" s="1"/>
      <c r="C352557" s="1"/>
      <c r="D352557" s="1"/>
      <c r="F352557" s="1"/>
      <c r="G352557" s="1"/>
    </row>
    <row r="352769" spans="1:7" x14ac:dyDescent="0.3">
      <c r="A352769" s="1"/>
      <c r="B352769" s="1"/>
      <c r="C352769" s="1"/>
      <c r="D352769" s="1"/>
      <c r="F352769" s="1"/>
      <c r="G352769" s="1"/>
    </row>
    <row r="352981" spans="1:7" x14ac:dyDescent="0.3">
      <c r="A352981" s="1"/>
      <c r="B352981" s="1"/>
      <c r="C352981" s="1"/>
      <c r="D352981" s="1"/>
      <c r="F352981" s="1"/>
      <c r="G352981" s="1"/>
    </row>
    <row r="353193" spans="1:7" x14ac:dyDescent="0.3">
      <c r="A353193" s="1"/>
      <c r="B353193" s="1"/>
      <c r="C353193" s="1"/>
      <c r="D353193" s="1"/>
      <c r="F353193" s="1"/>
      <c r="G353193" s="1"/>
    </row>
    <row r="353405" spans="1:7" x14ac:dyDescent="0.3">
      <c r="A353405" s="1"/>
      <c r="B353405" s="1"/>
      <c r="C353405" s="1"/>
      <c r="D353405" s="1"/>
      <c r="F353405" s="1"/>
      <c r="G353405" s="1"/>
    </row>
    <row r="353617" spans="1:7" x14ac:dyDescent="0.3">
      <c r="A353617" s="1"/>
      <c r="B353617" s="1"/>
      <c r="C353617" s="1"/>
      <c r="D353617" s="1"/>
      <c r="F353617" s="1"/>
      <c r="G353617" s="1"/>
    </row>
    <row r="353829" spans="1:7" x14ac:dyDescent="0.3">
      <c r="A353829" s="1"/>
      <c r="B353829" s="1"/>
      <c r="C353829" s="1"/>
      <c r="D353829" s="1"/>
      <c r="F353829" s="1"/>
      <c r="G353829" s="1"/>
    </row>
    <row r="354041" spans="1:7" x14ac:dyDescent="0.3">
      <c r="A354041" s="1"/>
      <c r="B354041" s="1"/>
      <c r="C354041" s="1"/>
      <c r="D354041" s="1"/>
      <c r="F354041" s="1"/>
      <c r="G354041" s="1"/>
    </row>
    <row r="354253" spans="1:7" x14ac:dyDescent="0.3">
      <c r="A354253" s="1"/>
      <c r="B354253" s="1"/>
      <c r="C354253" s="1"/>
      <c r="D354253" s="1"/>
      <c r="F354253" s="1"/>
      <c r="G354253" s="1"/>
    </row>
    <row r="354465" spans="1:7" x14ac:dyDescent="0.3">
      <c r="A354465" s="1"/>
      <c r="B354465" s="1"/>
      <c r="C354465" s="1"/>
      <c r="D354465" s="1"/>
      <c r="F354465" s="1"/>
      <c r="G354465" s="1"/>
    </row>
    <row r="354677" spans="1:7" x14ac:dyDescent="0.3">
      <c r="A354677" s="1"/>
      <c r="B354677" s="1"/>
      <c r="C354677" s="1"/>
      <c r="D354677" s="1"/>
      <c r="F354677" s="1"/>
      <c r="G354677" s="1"/>
    </row>
    <row r="354889" spans="1:7" x14ac:dyDescent="0.3">
      <c r="A354889" s="1"/>
      <c r="B354889" s="1"/>
      <c r="C354889" s="1"/>
      <c r="D354889" s="1"/>
      <c r="F354889" s="1"/>
      <c r="G354889" s="1"/>
    </row>
    <row r="355101" spans="1:7" x14ac:dyDescent="0.3">
      <c r="A355101" s="1"/>
      <c r="B355101" s="1"/>
      <c r="C355101" s="1"/>
      <c r="D355101" s="1"/>
      <c r="F355101" s="1"/>
      <c r="G355101" s="1"/>
    </row>
    <row r="355313" spans="1:7" x14ac:dyDescent="0.3">
      <c r="A355313" s="1"/>
      <c r="B355313" s="1"/>
      <c r="C355313" s="1"/>
      <c r="D355313" s="1"/>
      <c r="F355313" s="1"/>
      <c r="G355313" s="1"/>
    </row>
    <row r="355525" spans="1:7" x14ac:dyDescent="0.3">
      <c r="A355525" s="1"/>
      <c r="B355525" s="1"/>
      <c r="C355525" s="1"/>
      <c r="D355525" s="1"/>
      <c r="F355525" s="1"/>
      <c r="G355525" s="1"/>
    </row>
    <row r="355737" spans="1:7" x14ac:dyDescent="0.3">
      <c r="A355737" s="1"/>
      <c r="B355737" s="1"/>
      <c r="C355737" s="1"/>
      <c r="D355737" s="1"/>
      <c r="F355737" s="1"/>
      <c r="G355737" s="1"/>
    </row>
    <row r="355949" spans="1:7" x14ac:dyDescent="0.3">
      <c r="A355949" s="1"/>
      <c r="B355949" s="1"/>
      <c r="C355949" s="1"/>
      <c r="D355949" s="1"/>
      <c r="F355949" s="1"/>
      <c r="G355949" s="1"/>
    </row>
    <row r="356161" spans="1:7" x14ac:dyDescent="0.3">
      <c r="A356161" s="1"/>
      <c r="B356161" s="1"/>
      <c r="C356161" s="1"/>
      <c r="D356161" s="1"/>
      <c r="F356161" s="1"/>
      <c r="G356161" s="1"/>
    </row>
    <row r="356373" spans="1:7" x14ac:dyDescent="0.3">
      <c r="A356373" s="1"/>
      <c r="B356373" s="1"/>
      <c r="C356373" s="1"/>
      <c r="D356373" s="1"/>
      <c r="F356373" s="1"/>
      <c r="G356373" s="1"/>
    </row>
    <row r="356585" spans="1:7" x14ac:dyDescent="0.3">
      <c r="A356585" s="1"/>
      <c r="B356585" s="1"/>
      <c r="C356585" s="1"/>
      <c r="D356585" s="1"/>
      <c r="F356585" s="1"/>
      <c r="G356585" s="1"/>
    </row>
    <row r="356797" spans="1:7" x14ac:dyDescent="0.3">
      <c r="A356797" s="1"/>
      <c r="B356797" s="1"/>
      <c r="C356797" s="1"/>
      <c r="D356797" s="1"/>
      <c r="F356797" s="1"/>
      <c r="G356797" s="1"/>
    </row>
    <row r="357009" spans="1:7" x14ac:dyDescent="0.3">
      <c r="A357009" s="1"/>
      <c r="B357009" s="1"/>
      <c r="C357009" s="1"/>
      <c r="D357009" s="1"/>
      <c r="F357009" s="1"/>
      <c r="G357009" s="1"/>
    </row>
    <row r="357221" spans="1:7" x14ac:dyDescent="0.3">
      <c r="A357221" s="1"/>
      <c r="B357221" s="1"/>
      <c r="C357221" s="1"/>
      <c r="D357221" s="1"/>
      <c r="F357221" s="1"/>
      <c r="G357221" s="1"/>
    </row>
    <row r="357433" spans="1:7" x14ac:dyDescent="0.3">
      <c r="A357433" s="1"/>
      <c r="B357433" s="1"/>
      <c r="C357433" s="1"/>
      <c r="D357433" s="1"/>
      <c r="F357433" s="1"/>
      <c r="G357433" s="1"/>
    </row>
    <row r="357645" spans="1:7" x14ac:dyDescent="0.3">
      <c r="A357645" s="1"/>
      <c r="B357645" s="1"/>
      <c r="C357645" s="1"/>
      <c r="D357645" s="1"/>
      <c r="F357645" s="1"/>
      <c r="G357645" s="1"/>
    </row>
    <row r="357857" spans="1:7" x14ac:dyDescent="0.3">
      <c r="A357857" s="1"/>
      <c r="B357857" s="1"/>
      <c r="C357857" s="1"/>
      <c r="D357857" s="1"/>
      <c r="F357857" s="1"/>
      <c r="G357857" s="1"/>
    </row>
    <row r="358069" spans="1:7" x14ac:dyDescent="0.3">
      <c r="A358069" s="1"/>
      <c r="B358069" s="1"/>
      <c r="C358069" s="1"/>
      <c r="D358069" s="1"/>
      <c r="F358069" s="1"/>
      <c r="G358069" s="1"/>
    </row>
    <row r="358281" spans="1:7" x14ac:dyDescent="0.3">
      <c r="A358281" s="1"/>
      <c r="B358281" s="1"/>
      <c r="C358281" s="1"/>
      <c r="D358281" s="1"/>
      <c r="F358281" s="1"/>
      <c r="G358281" s="1"/>
    </row>
    <row r="358493" spans="1:7" x14ac:dyDescent="0.3">
      <c r="A358493" s="1"/>
      <c r="B358493" s="1"/>
      <c r="C358493" s="1"/>
      <c r="D358493" s="1"/>
      <c r="F358493" s="1"/>
      <c r="G358493" s="1"/>
    </row>
    <row r="358705" spans="1:7" x14ac:dyDescent="0.3">
      <c r="A358705" s="1"/>
      <c r="B358705" s="1"/>
      <c r="C358705" s="1"/>
      <c r="D358705" s="1"/>
      <c r="F358705" s="1"/>
      <c r="G358705" s="1"/>
    </row>
    <row r="358917" spans="1:7" x14ac:dyDescent="0.3">
      <c r="A358917" s="1"/>
      <c r="B358917" s="1"/>
      <c r="C358917" s="1"/>
      <c r="D358917" s="1"/>
      <c r="F358917" s="1"/>
      <c r="G358917" s="1"/>
    </row>
    <row r="359129" spans="1:7" x14ac:dyDescent="0.3">
      <c r="A359129" s="1"/>
      <c r="B359129" s="1"/>
      <c r="C359129" s="1"/>
      <c r="D359129" s="1"/>
      <c r="F359129" s="1"/>
      <c r="G359129" s="1"/>
    </row>
    <row r="359341" spans="1:7" x14ac:dyDescent="0.3">
      <c r="A359341" s="1"/>
      <c r="B359341" s="1"/>
      <c r="C359341" s="1"/>
      <c r="D359341" s="1"/>
      <c r="F359341" s="1"/>
      <c r="G359341" s="1"/>
    </row>
    <row r="359553" spans="1:7" x14ac:dyDescent="0.3">
      <c r="A359553" s="1"/>
      <c r="B359553" s="1"/>
      <c r="C359553" s="1"/>
      <c r="D359553" s="1"/>
      <c r="F359553" s="1"/>
      <c r="G359553" s="1"/>
    </row>
    <row r="359765" spans="1:7" x14ac:dyDescent="0.3">
      <c r="A359765" s="1"/>
      <c r="B359765" s="1"/>
      <c r="C359765" s="1"/>
      <c r="D359765" s="1"/>
      <c r="F359765" s="1"/>
      <c r="G359765" s="1"/>
    </row>
    <row r="359977" spans="1:7" x14ac:dyDescent="0.3">
      <c r="A359977" s="1"/>
      <c r="B359977" s="1"/>
      <c r="C359977" s="1"/>
      <c r="D359977" s="1"/>
      <c r="F359977" s="1"/>
      <c r="G359977" s="1"/>
    </row>
    <row r="360189" spans="1:7" x14ac:dyDescent="0.3">
      <c r="A360189" s="1"/>
      <c r="B360189" s="1"/>
      <c r="C360189" s="1"/>
      <c r="D360189" s="1"/>
      <c r="F360189" s="1"/>
      <c r="G360189" s="1"/>
    </row>
    <row r="360401" spans="1:7" x14ac:dyDescent="0.3">
      <c r="A360401" s="1"/>
      <c r="B360401" s="1"/>
      <c r="C360401" s="1"/>
      <c r="D360401" s="1"/>
      <c r="F360401" s="1"/>
      <c r="G360401" s="1"/>
    </row>
    <row r="360613" spans="1:7" x14ac:dyDescent="0.3">
      <c r="A360613" s="1"/>
      <c r="B360613" s="1"/>
      <c r="C360613" s="1"/>
      <c r="D360613" s="1"/>
      <c r="F360613" s="1"/>
      <c r="G360613" s="1"/>
    </row>
    <row r="360825" spans="1:7" x14ac:dyDescent="0.3">
      <c r="A360825" s="1"/>
      <c r="B360825" s="1"/>
      <c r="C360825" s="1"/>
      <c r="D360825" s="1"/>
      <c r="F360825" s="1"/>
      <c r="G360825" s="1"/>
    </row>
    <row r="361037" spans="1:7" x14ac:dyDescent="0.3">
      <c r="A361037" s="1"/>
      <c r="B361037" s="1"/>
      <c r="C361037" s="1"/>
      <c r="D361037" s="1"/>
      <c r="F361037" s="1"/>
      <c r="G361037" s="1"/>
    </row>
    <row r="361249" spans="1:7" x14ac:dyDescent="0.3">
      <c r="A361249" s="1"/>
      <c r="B361249" s="1"/>
      <c r="C361249" s="1"/>
      <c r="D361249" s="1"/>
      <c r="F361249" s="1"/>
      <c r="G361249" s="1"/>
    </row>
    <row r="361461" spans="1:7" x14ac:dyDescent="0.3">
      <c r="A361461" s="1"/>
      <c r="B361461" s="1"/>
      <c r="C361461" s="1"/>
      <c r="D361461" s="1"/>
      <c r="F361461" s="1"/>
      <c r="G361461" s="1"/>
    </row>
    <row r="361673" spans="1:7" x14ac:dyDescent="0.3">
      <c r="A361673" s="1"/>
      <c r="B361673" s="1"/>
      <c r="C361673" s="1"/>
      <c r="D361673" s="1"/>
      <c r="F361673" s="1"/>
      <c r="G361673" s="1"/>
    </row>
    <row r="361885" spans="1:7" x14ac:dyDescent="0.3">
      <c r="A361885" s="1"/>
      <c r="B361885" s="1"/>
      <c r="C361885" s="1"/>
      <c r="D361885" s="1"/>
      <c r="F361885" s="1"/>
      <c r="G361885" s="1"/>
    </row>
    <row r="362097" spans="1:7" x14ac:dyDescent="0.3">
      <c r="A362097" s="1"/>
      <c r="B362097" s="1"/>
      <c r="C362097" s="1"/>
      <c r="D362097" s="1"/>
      <c r="F362097" s="1"/>
      <c r="G362097" s="1"/>
    </row>
    <row r="362309" spans="1:7" x14ac:dyDescent="0.3">
      <c r="A362309" s="1"/>
      <c r="B362309" s="1"/>
      <c r="C362309" s="1"/>
      <c r="D362309" s="1"/>
      <c r="F362309" s="1"/>
      <c r="G362309" s="1"/>
    </row>
    <row r="362521" spans="1:7" x14ac:dyDescent="0.3">
      <c r="A362521" s="1"/>
      <c r="B362521" s="1"/>
      <c r="C362521" s="1"/>
      <c r="D362521" s="1"/>
      <c r="F362521" s="1"/>
      <c r="G362521" s="1"/>
    </row>
    <row r="362733" spans="1:7" x14ac:dyDescent="0.3">
      <c r="A362733" s="1"/>
      <c r="B362733" s="1"/>
      <c r="C362733" s="1"/>
      <c r="D362733" s="1"/>
      <c r="F362733" s="1"/>
      <c r="G362733" s="1"/>
    </row>
    <row r="362945" spans="1:7" x14ac:dyDescent="0.3">
      <c r="A362945" s="1"/>
      <c r="B362945" s="1"/>
      <c r="C362945" s="1"/>
      <c r="D362945" s="1"/>
      <c r="F362945" s="1"/>
      <c r="G362945" s="1"/>
    </row>
    <row r="363157" spans="1:7" x14ac:dyDescent="0.3">
      <c r="A363157" s="1"/>
      <c r="B363157" s="1"/>
      <c r="C363157" s="1"/>
      <c r="D363157" s="1"/>
      <c r="F363157" s="1"/>
      <c r="G363157" s="1"/>
    </row>
    <row r="363369" spans="1:7" x14ac:dyDescent="0.3">
      <c r="A363369" s="1"/>
      <c r="B363369" s="1"/>
      <c r="C363369" s="1"/>
      <c r="D363369" s="1"/>
      <c r="F363369" s="1"/>
      <c r="G363369" s="1"/>
    </row>
    <row r="363581" spans="1:7" x14ac:dyDescent="0.3">
      <c r="A363581" s="1"/>
      <c r="B363581" s="1"/>
      <c r="C363581" s="1"/>
      <c r="D363581" s="1"/>
      <c r="F363581" s="1"/>
      <c r="G363581" s="1"/>
    </row>
    <row r="363793" spans="1:7" x14ac:dyDescent="0.3">
      <c r="A363793" s="1"/>
      <c r="B363793" s="1"/>
      <c r="C363793" s="1"/>
      <c r="D363793" s="1"/>
      <c r="F363793" s="1"/>
      <c r="G363793" s="1"/>
    </row>
    <row r="364005" spans="1:7" x14ac:dyDescent="0.3">
      <c r="A364005" s="1"/>
      <c r="B364005" s="1"/>
      <c r="C364005" s="1"/>
      <c r="D364005" s="1"/>
      <c r="F364005" s="1"/>
      <c r="G364005" s="1"/>
    </row>
    <row r="364217" spans="1:7" x14ac:dyDescent="0.3">
      <c r="A364217" s="1"/>
      <c r="B364217" s="1"/>
      <c r="C364217" s="1"/>
      <c r="D364217" s="1"/>
      <c r="F364217" s="1"/>
      <c r="G364217" s="1"/>
    </row>
    <row r="364429" spans="1:7" x14ac:dyDescent="0.3">
      <c r="A364429" s="1"/>
      <c r="B364429" s="1"/>
      <c r="C364429" s="1"/>
      <c r="D364429" s="1"/>
      <c r="F364429" s="1"/>
      <c r="G364429" s="1"/>
    </row>
    <row r="364641" spans="1:7" x14ac:dyDescent="0.3">
      <c r="A364641" s="1"/>
      <c r="B364641" s="1"/>
      <c r="C364641" s="1"/>
      <c r="D364641" s="1"/>
      <c r="F364641" s="1"/>
      <c r="G364641" s="1"/>
    </row>
    <row r="364853" spans="1:7" x14ac:dyDescent="0.3">
      <c r="A364853" s="1"/>
      <c r="B364853" s="1"/>
      <c r="C364853" s="1"/>
      <c r="D364853" s="1"/>
      <c r="F364853" s="1"/>
      <c r="G364853" s="1"/>
    </row>
    <row r="365065" spans="1:7" x14ac:dyDescent="0.3">
      <c r="A365065" s="1"/>
      <c r="B365065" s="1"/>
      <c r="C365065" s="1"/>
      <c r="D365065" s="1"/>
      <c r="F365065" s="1"/>
      <c r="G365065" s="1"/>
    </row>
    <row r="365277" spans="1:7" x14ac:dyDescent="0.3">
      <c r="A365277" s="1"/>
      <c r="B365277" s="1"/>
      <c r="C365277" s="1"/>
      <c r="D365277" s="1"/>
      <c r="F365277" s="1"/>
      <c r="G365277" s="1"/>
    </row>
    <row r="365489" spans="1:7" x14ac:dyDescent="0.3">
      <c r="A365489" s="1"/>
      <c r="B365489" s="1"/>
      <c r="C365489" s="1"/>
      <c r="D365489" s="1"/>
      <c r="F365489" s="1"/>
      <c r="G365489" s="1"/>
    </row>
    <row r="365701" spans="1:7" x14ac:dyDescent="0.3">
      <c r="A365701" s="1"/>
      <c r="B365701" s="1"/>
      <c r="C365701" s="1"/>
      <c r="D365701" s="1"/>
      <c r="F365701" s="1"/>
      <c r="G365701" s="1"/>
    </row>
    <row r="365913" spans="1:7" x14ac:dyDescent="0.3">
      <c r="A365913" s="1"/>
      <c r="B365913" s="1"/>
      <c r="C365913" s="1"/>
      <c r="D365913" s="1"/>
      <c r="F365913" s="1"/>
      <c r="G365913" s="1"/>
    </row>
    <row r="366125" spans="1:7" x14ac:dyDescent="0.3">
      <c r="A366125" s="1"/>
      <c r="B366125" s="1"/>
      <c r="C366125" s="1"/>
      <c r="D366125" s="1"/>
      <c r="F366125" s="1"/>
      <c r="G366125" s="1"/>
    </row>
    <row r="366337" spans="1:7" x14ac:dyDescent="0.3">
      <c r="A366337" s="1"/>
      <c r="B366337" s="1"/>
      <c r="C366337" s="1"/>
      <c r="D366337" s="1"/>
      <c r="F366337" s="1"/>
      <c r="G366337" s="1"/>
    </row>
    <row r="366549" spans="1:7" x14ac:dyDescent="0.3">
      <c r="A366549" s="1"/>
      <c r="B366549" s="1"/>
      <c r="C366549" s="1"/>
      <c r="D366549" s="1"/>
      <c r="F366549" s="1"/>
      <c r="G366549" s="1"/>
    </row>
    <row r="366761" spans="1:7" x14ac:dyDescent="0.3">
      <c r="A366761" s="1"/>
      <c r="B366761" s="1"/>
      <c r="C366761" s="1"/>
      <c r="D366761" s="1"/>
      <c r="F366761" s="1"/>
      <c r="G366761" s="1"/>
    </row>
    <row r="366973" spans="1:7" x14ac:dyDescent="0.3">
      <c r="A366973" s="1"/>
      <c r="B366973" s="1"/>
      <c r="C366973" s="1"/>
      <c r="D366973" s="1"/>
      <c r="F366973" s="1"/>
      <c r="G366973" s="1"/>
    </row>
    <row r="367185" spans="1:7" x14ac:dyDescent="0.3">
      <c r="A367185" s="1"/>
      <c r="B367185" s="1"/>
      <c r="C367185" s="1"/>
      <c r="D367185" s="1"/>
      <c r="F367185" s="1"/>
      <c r="G367185" s="1"/>
    </row>
    <row r="367397" spans="1:7" x14ac:dyDescent="0.3">
      <c r="A367397" s="1"/>
      <c r="B367397" s="1"/>
      <c r="C367397" s="1"/>
      <c r="D367397" s="1"/>
      <c r="F367397" s="1"/>
      <c r="G367397" s="1"/>
    </row>
    <row r="367609" spans="1:7" x14ac:dyDescent="0.3">
      <c r="A367609" s="1"/>
      <c r="B367609" s="1"/>
      <c r="C367609" s="1"/>
      <c r="D367609" s="1"/>
      <c r="F367609" s="1"/>
      <c r="G367609" s="1"/>
    </row>
    <row r="367821" spans="1:7" x14ac:dyDescent="0.3">
      <c r="A367821" s="1"/>
      <c r="B367821" s="1"/>
      <c r="C367821" s="1"/>
      <c r="D367821" s="1"/>
      <c r="F367821" s="1"/>
      <c r="G367821" s="1"/>
    </row>
    <row r="368033" spans="1:7" x14ac:dyDescent="0.3">
      <c r="A368033" s="1"/>
      <c r="B368033" s="1"/>
      <c r="C368033" s="1"/>
      <c r="D368033" s="1"/>
      <c r="F368033" s="1"/>
      <c r="G368033" s="1"/>
    </row>
    <row r="368245" spans="1:7" x14ac:dyDescent="0.3">
      <c r="A368245" s="1"/>
      <c r="B368245" s="1"/>
      <c r="C368245" s="1"/>
      <c r="D368245" s="1"/>
      <c r="F368245" s="1"/>
      <c r="G368245" s="1"/>
    </row>
    <row r="368457" spans="1:7" x14ac:dyDescent="0.3">
      <c r="A368457" s="1"/>
      <c r="B368457" s="1"/>
      <c r="C368457" s="1"/>
      <c r="D368457" s="1"/>
      <c r="F368457" s="1"/>
      <c r="G368457" s="1"/>
    </row>
    <row r="368669" spans="1:7" x14ac:dyDescent="0.3">
      <c r="A368669" s="1"/>
      <c r="B368669" s="1"/>
      <c r="C368669" s="1"/>
      <c r="D368669" s="1"/>
      <c r="F368669" s="1"/>
      <c r="G368669" s="1"/>
    </row>
    <row r="368881" spans="1:7" x14ac:dyDescent="0.3">
      <c r="A368881" s="1"/>
      <c r="B368881" s="1"/>
      <c r="C368881" s="1"/>
      <c r="D368881" s="1"/>
      <c r="F368881" s="1"/>
      <c r="G368881" s="1"/>
    </row>
    <row r="369093" spans="1:7" x14ac:dyDescent="0.3">
      <c r="A369093" s="1"/>
      <c r="B369093" s="1"/>
      <c r="C369093" s="1"/>
      <c r="D369093" s="1"/>
      <c r="F369093" s="1"/>
      <c r="G369093" s="1"/>
    </row>
    <row r="369305" spans="1:7" x14ac:dyDescent="0.3">
      <c r="A369305" s="1"/>
      <c r="B369305" s="1"/>
      <c r="C369305" s="1"/>
      <c r="D369305" s="1"/>
      <c r="F369305" s="1"/>
      <c r="G369305" s="1"/>
    </row>
    <row r="369517" spans="1:7" x14ac:dyDescent="0.3">
      <c r="A369517" s="1"/>
      <c r="B369517" s="1"/>
      <c r="C369517" s="1"/>
      <c r="D369517" s="1"/>
      <c r="F369517" s="1"/>
      <c r="G369517" s="1"/>
    </row>
    <row r="369729" spans="1:7" x14ac:dyDescent="0.3">
      <c r="A369729" s="1"/>
      <c r="B369729" s="1"/>
      <c r="C369729" s="1"/>
      <c r="D369729" s="1"/>
      <c r="F369729" s="1"/>
      <c r="G369729" s="1"/>
    </row>
    <row r="369941" spans="1:7" x14ac:dyDescent="0.3">
      <c r="A369941" s="1"/>
      <c r="B369941" s="1"/>
      <c r="C369941" s="1"/>
      <c r="D369941" s="1"/>
      <c r="F369941" s="1"/>
      <c r="G369941" s="1"/>
    </row>
    <row r="370153" spans="1:7" x14ac:dyDescent="0.3">
      <c r="A370153" s="1"/>
      <c r="B370153" s="1"/>
      <c r="C370153" s="1"/>
      <c r="D370153" s="1"/>
      <c r="F370153" s="1"/>
      <c r="G370153" s="1"/>
    </row>
    <row r="370365" spans="1:7" x14ac:dyDescent="0.3">
      <c r="A370365" s="1"/>
      <c r="B370365" s="1"/>
      <c r="C370365" s="1"/>
      <c r="D370365" s="1"/>
      <c r="F370365" s="1"/>
      <c r="G370365" s="1"/>
    </row>
    <row r="370577" spans="1:7" x14ac:dyDescent="0.3">
      <c r="A370577" s="1"/>
      <c r="B370577" s="1"/>
      <c r="C370577" s="1"/>
      <c r="D370577" s="1"/>
      <c r="F370577" s="1"/>
      <c r="G370577" s="1"/>
    </row>
    <row r="370789" spans="1:7" x14ac:dyDescent="0.3">
      <c r="A370789" s="1"/>
      <c r="B370789" s="1"/>
      <c r="C370789" s="1"/>
      <c r="D370789" s="1"/>
      <c r="F370789" s="1"/>
      <c r="G370789" s="1"/>
    </row>
    <row r="371001" spans="1:7" x14ac:dyDescent="0.3">
      <c r="A371001" s="1"/>
      <c r="B371001" s="1"/>
      <c r="C371001" s="1"/>
      <c r="D371001" s="1"/>
      <c r="F371001" s="1"/>
      <c r="G371001" s="1"/>
    </row>
    <row r="371213" spans="1:7" x14ac:dyDescent="0.3">
      <c r="A371213" s="1"/>
      <c r="B371213" s="1"/>
      <c r="C371213" s="1"/>
      <c r="D371213" s="1"/>
      <c r="F371213" s="1"/>
      <c r="G371213" s="1"/>
    </row>
    <row r="371425" spans="1:7" x14ac:dyDescent="0.3">
      <c r="A371425" s="1"/>
      <c r="B371425" s="1"/>
      <c r="C371425" s="1"/>
      <c r="D371425" s="1"/>
      <c r="F371425" s="1"/>
      <c r="G371425" s="1"/>
    </row>
    <row r="371637" spans="1:7" x14ac:dyDescent="0.3">
      <c r="A371637" s="1"/>
      <c r="B371637" s="1"/>
      <c r="C371637" s="1"/>
      <c r="D371637" s="1"/>
      <c r="F371637" s="1"/>
      <c r="G371637" s="1"/>
    </row>
    <row r="371849" spans="1:7" x14ac:dyDescent="0.3">
      <c r="A371849" s="1"/>
      <c r="B371849" s="1"/>
      <c r="C371849" s="1"/>
      <c r="D371849" s="1"/>
      <c r="F371849" s="1"/>
      <c r="G371849" s="1"/>
    </row>
    <row r="372061" spans="1:7" x14ac:dyDescent="0.3">
      <c r="A372061" s="1"/>
      <c r="B372061" s="1"/>
      <c r="C372061" s="1"/>
      <c r="D372061" s="1"/>
      <c r="F372061" s="1"/>
      <c r="G372061" s="1"/>
    </row>
    <row r="372273" spans="1:7" x14ac:dyDescent="0.3">
      <c r="A372273" s="1"/>
      <c r="B372273" s="1"/>
      <c r="C372273" s="1"/>
      <c r="D372273" s="1"/>
      <c r="F372273" s="1"/>
      <c r="G372273" s="1"/>
    </row>
    <row r="372485" spans="1:7" x14ac:dyDescent="0.3">
      <c r="A372485" s="1"/>
      <c r="B372485" s="1"/>
      <c r="C372485" s="1"/>
      <c r="D372485" s="1"/>
      <c r="F372485" s="1"/>
      <c r="G372485" s="1"/>
    </row>
    <row r="372697" spans="1:7" x14ac:dyDescent="0.3">
      <c r="A372697" s="1"/>
      <c r="B372697" s="1"/>
      <c r="C372697" s="1"/>
      <c r="D372697" s="1"/>
      <c r="F372697" s="1"/>
      <c r="G372697" s="1"/>
    </row>
    <row r="372909" spans="1:7" x14ac:dyDescent="0.3">
      <c r="A372909" s="1"/>
      <c r="B372909" s="1"/>
      <c r="C372909" s="1"/>
      <c r="D372909" s="1"/>
      <c r="F372909" s="1"/>
      <c r="G372909" s="1"/>
    </row>
    <row r="373121" spans="1:7" x14ac:dyDescent="0.3">
      <c r="A373121" s="1"/>
      <c r="B373121" s="1"/>
      <c r="C373121" s="1"/>
      <c r="D373121" s="1"/>
      <c r="F373121" s="1"/>
      <c r="G373121" s="1"/>
    </row>
    <row r="373333" spans="1:7" x14ac:dyDescent="0.3">
      <c r="A373333" s="1"/>
      <c r="B373333" s="1"/>
      <c r="C373333" s="1"/>
      <c r="D373333" s="1"/>
      <c r="F373333" s="1"/>
      <c r="G373333" s="1"/>
    </row>
    <row r="373545" spans="1:7" x14ac:dyDescent="0.3">
      <c r="A373545" s="1"/>
      <c r="B373545" s="1"/>
      <c r="C373545" s="1"/>
      <c r="D373545" s="1"/>
      <c r="F373545" s="1"/>
      <c r="G373545" s="1"/>
    </row>
    <row r="373757" spans="1:7" x14ac:dyDescent="0.3">
      <c r="A373757" s="1"/>
      <c r="B373757" s="1"/>
      <c r="C373757" s="1"/>
      <c r="D373757" s="1"/>
      <c r="F373757" s="1"/>
      <c r="G373757" s="1"/>
    </row>
    <row r="373969" spans="1:7" x14ac:dyDescent="0.3">
      <c r="A373969" s="1"/>
      <c r="B373969" s="1"/>
      <c r="C373969" s="1"/>
      <c r="D373969" s="1"/>
      <c r="F373969" s="1"/>
      <c r="G373969" s="1"/>
    </row>
    <row r="374181" spans="1:7" x14ac:dyDescent="0.3">
      <c r="A374181" s="1"/>
      <c r="B374181" s="1"/>
      <c r="C374181" s="1"/>
      <c r="D374181" s="1"/>
      <c r="F374181" s="1"/>
      <c r="G374181" s="1"/>
    </row>
    <row r="374393" spans="1:7" x14ac:dyDescent="0.3">
      <c r="A374393" s="1"/>
      <c r="B374393" s="1"/>
      <c r="C374393" s="1"/>
      <c r="D374393" s="1"/>
      <c r="F374393" s="1"/>
      <c r="G374393" s="1"/>
    </row>
    <row r="374605" spans="1:7" x14ac:dyDescent="0.3">
      <c r="A374605" s="1"/>
      <c r="B374605" s="1"/>
      <c r="C374605" s="1"/>
      <c r="D374605" s="1"/>
      <c r="F374605" s="1"/>
      <c r="G374605" s="1"/>
    </row>
    <row r="374817" spans="1:7" x14ac:dyDescent="0.3">
      <c r="A374817" s="1"/>
      <c r="B374817" s="1"/>
      <c r="C374817" s="1"/>
      <c r="D374817" s="1"/>
      <c r="F374817" s="1"/>
      <c r="G374817" s="1"/>
    </row>
    <row r="375029" spans="1:7" x14ac:dyDescent="0.3">
      <c r="A375029" s="1"/>
      <c r="B375029" s="1"/>
      <c r="C375029" s="1"/>
      <c r="D375029" s="1"/>
      <c r="F375029" s="1"/>
      <c r="G375029" s="1"/>
    </row>
    <row r="375241" spans="1:7" x14ac:dyDescent="0.3">
      <c r="A375241" s="1"/>
      <c r="B375241" s="1"/>
      <c r="C375241" s="1"/>
      <c r="D375241" s="1"/>
      <c r="F375241" s="1"/>
      <c r="G375241" s="1"/>
    </row>
    <row r="375453" spans="1:7" x14ac:dyDescent="0.3">
      <c r="A375453" s="1"/>
      <c r="B375453" s="1"/>
      <c r="C375453" s="1"/>
      <c r="D375453" s="1"/>
      <c r="F375453" s="1"/>
      <c r="G375453" s="1"/>
    </row>
    <row r="375665" spans="1:7" x14ac:dyDescent="0.3">
      <c r="A375665" s="1"/>
      <c r="B375665" s="1"/>
      <c r="C375665" s="1"/>
      <c r="D375665" s="1"/>
      <c r="F375665" s="1"/>
      <c r="G375665" s="1"/>
    </row>
    <row r="375877" spans="1:7" x14ac:dyDescent="0.3">
      <c r="A375877" s="1"/>
      <c r="B375877" s="1"/>
      <c r="C375877" s="1"/>
      <c r="D375877" s="1"/>
      <c r="F375877" s="1"/>
      <c r="G375877" s="1"/>
    </row>
    <row r="376089" spans="1:7" x14ac:dyDescent="0.3">
      <c r="A376089" s="1"/>
      <c r="B376089" s="1"/>
      <c r="C376089" s="1"/>
      <c r="D376089" s="1"/>
      <c r="F376089" s="1"/>
      <c r="G376089" s="1"/>
    </row>
    <row r="376301" spans="1:7" x14ac:dyDescent="0.3">
      <c r="A376301" s="1"/>
      <c r="B376301" s="1"/>
      <c r="C376301" s="1"/>
      <c r="D376301" s="1"/>
      <c r="F376301" s="1"/>
      <c r="G376301" s="1"/>
    </row>
    <row r="376513" spans="1:7" x14ac:dyDescent="0.3">
      <c r="A376513" s="1"/>
      <c r="B376513" s="1"/>
      <c r="C376513" s="1"/>
      <c r="D376513" s="1"/>
      <c r="F376513" s="1"/>
      <c r="G376513" s="1"/>
    </row>
    <row r="376725" spans="1:7" x14ac:dyDescent="0.3">
      <c r="A376725" s="1"/>
      <c r="B376725" s="1"/>
      <c r="C376725" s="1"/>
      <c r="D376725" s="1"/>
      <c r="F376725" s="1"/>
      <c r="G376725" s="1"/>
    </row>
    <row r="376937" spans="1:7" x14ac:dyDescent="0.3">
      <c r="A376937" s="1"/>
      <c r="B376937" s="1"/>
      <c r="C376937" s="1"/>
      <c r="D376937" s="1"/>
      <c r="F376937" s="1"/>
      <c r="G376937" s="1"/>
    </row>
    <row r="377149" spans="1:7" x14ac:dyDescent="0.3">
      <c r="A377149" s="1"/>
      <c r="B377149" s="1"/>
      <c r="C377149" s="1"/>
      <c r="D377149" s="1"/>
      <c r="F377149" s="1"/>
      <c r="G377149" s="1"/>
    </row>
    <row r="377361" spans="1:7" x14ac:dyDescent="0.3">
      <c r="A377361" s="1"/>
      <c r="B377361" s="1"/>
      <c r="C377361" s="1"/>
      <c r="D377361" s="1"/>
      <c r="F377361" s="1"/>
      <c r="G377361" s="1"/>
    </row>
    <row r="377573" spans="1:7" x14ac:dyDescent="0.3">
      <c r="A377573" s="1"/>
      <c r="B377573" s="1"/>
      <c r="C377573" s="1"/>
      <c r="D377573" s="1"/>
      <c r="F377573" s="1"/>
      <c r="G377573" s="1"/>
    </row>
    <row r="377785" spans="1:7" x14ac:dyDescent="0.3">
      <c r="A377785" s="1"/>
      <c r="B377785" s="1"/>
      <c r="C377785" s="1"/>
      <c r="D377785" s="1"/>
      <c r="F377785" s="1"/>
      <c r="G377785" s="1"/>
    </row>
    <row r="377997" spans="1:7" x14ac:dyDescent="0.3">
      <c r="A377997" s="1"/>
      <c r="B377997" s="1"/>
      <c r="C377997" s="1"/>
      <c r="D377997" s="1"/>
      <c r="F377997" s="1"/>
      <c r="G377997" s="1"/>
    </row>
    <row r="378209" spans="1:7" x14ac:dyDescent="0.3">
      <c r="A378209" s="1"/>
      <c r="B378209" s="1"/>
      <c r="C378209" s="1"/>
      <c r="D378209" s="1"/>
      <c r="F378209" s="1"/>
      <c r="G378209" s="1"/>
    </row>
    <row r="378421" spans="1:7" x14ac:dyDescent="0.3">
      <c r="A378421" s="1"/>
      <c r="B378421" s="1"/>
      <c r="C378421" s="1"/>
      <c r="D378421" s="1"/>
      <c r="F378421" s="1"/>
      <c r="G378421" s="1"/>
    </row>
    <row r="378633" spans="1:7" x14ac:dyDescent="0.3">
      <c r="A378633" s="1"/>
      <c r="B378633" s="1"/>
      <c r="C378633" s="1"/>
      <c r="D378633" s="1"/>
      <c r="F378633" s="1"/>
      <c r="G378633" s="1"/>
    </row>
    <row r="378845" spans="1:7" x14ac:dyDescent="0.3">
      <c r="A378845" s="1"/>
      <c r="B378845" s="1"/>
      <c r="C378845" s="1"/>
      <c r="D378845" s="1"/>
      <c r="F378845" s="1"/>
      <c r="G378845" s="1"/>
    </row>
    <row r="379057" spans="1:7" x14ac:dyDescent="0.3">
      <c r="A379057" s="1"/>
      <c r="B379057" s="1"/>
      <c r="C379057" s="1"/>
      <c r="D379057" s="1"/>
      <c r="F379057" s="1"/>
      <c r="G379057" s="1"/>
    </row>
    <row r="379269" spans="1:7" x14ac:dyDescent="0.3">
      <c r="A379269" s="1"/>
      <c r="B379269" s="1"/>
      <c r="C379269" s="1"/>
      <c r="D379269" s="1"/>
      <c r="F379269" s="1"/>
      <c r="G379269" s="1"/>
    </row>
    <row r="379481" spans="1:7" x14ac:dyDescent="0.3">
      <c r="A379481" s="1"/>
      <c r="B379481" s="1"/>
      <c r="C379481" s="1"/>
      <c r="D379481" s="1"/>
      <c r="F379481" s="1"/>
      <c r="G379481" s="1"/>
    </row>
    <row r="379693" spans="1:7" x14ac:dyDescent="0.3">
      <c r="A379693" s="1"/>
      <c r="B379693" s="1"/>
      <c r="C379693" s="1"/>
      <c r="D379693" s="1"/>
      <c r="F379693" s="1"/>
      <c r="G379693" s="1"/>
    </row>
    <row r="379905" spans="1:7" x14ac:dyDescent="0.3">
      <c r="A379905" s="1"/>
      <c r="B379905" s="1"/>
      <c r="C379905" s="1"/>
      <c r="D379905" s="1"/>
      <c r="F379905" s="1"/>
      <c r="G379905" s="1"/>
    </row>
    <row r="380117" spans="1:7" x14ac:dyDescent="0.3">
      <c r="A380117" s="1"/>
      <c r="B380117" s="1"/>
      <c r="C380117" s="1"/>
      <c r="D380117" s="1"/>
      <c r="F380117" s="1"/>
      <c r="G380117" s="1"/>
    </row>
    <row r="380329" spans="1:7" x14ac:dyDescent="0.3">
      <c r="A380329" s="1"/>
      <c r="B380329" s="1"/>
      <c r="C380329" s="1"/>
      <c r="D380329" s="1"/>
      <c r="F380329" s="1"/>
      <c r="G380329" s="1"/>
    </row>
    <row r="380541" spans="1:7" x14ac:dyDescent="0.3">
      <c r="A380541" s="1"/>
      <c r="B380541" s="1"/>
      <c r="C380541" s="1"/>
      <c r="D380541" s="1"/>
      <c r="F380541" s="1"/>
      <c r="G380541" s="1"/>
    </row>
    <row r="380753" spans="1:7" x14ac:dyDescent="0.3">
      <c r="A380753" s="1"/>
      <c r="B380753" s="1"/>
      <c r="C380753" s="1"/>
      <c r="D380753" s="1"/>
      <c r="F380753" s="1"/>
      <c r="G380753" s="1"/>
    </row>
    <row r="380965" spans="1:7" x14ac:dyDescent="0.3">
      <c r="A380965" s="1"/>
      <c r="B380965" s="1"/>
      <c r="C380965" s="1"/>
      <c r="D380965" s="1"/>
      <c r="F380965" s="1"/>
      <c r="G380965" s="1"/>
    </row>
    <row r="381177" spans="1:7" x14ac:dyDescent="0.3">
      <c r="A381177" s="1"/>
      <c r="B381177" s="1"/>
      <c r="C381177" s="1"/>
      <c r="D381177" s="1"/>
      <c r="F381177" s="1"/>
      <c r="G381177" s="1"/>
    </row>
    <row r="381389" spans="1:7" x14ac:dyDescent="0.3">
      <c r="A381389" s="1"/>
      <c r="B381389" s="1"/>
      <c r="C381389" s="1"/>
      <c r="D381389" s="1"/>
      <c r="F381389" s="1"/>
      <c r="G381389" s="1"/>
    </row>
    <row r="381601" spans="1:7" x14ac:dyDescent="0.3">
      <c r="A381601" s="1"/>
      <c r="B381601" s="1"/>
      <c r="C381601" s="1"/>
      <c r="D381601" s="1"/>
      <c r="F381601" s="1"/>
      <c r="G381601" s="1"/>
    </row>
    <row r="381813" spans="1:7" x14ac:dyDescent="0.3">
      <c r="A381813" s="1"/>
      <c r="B381813" s="1"/>
      <c r="C381813" s="1"/>
      <c r="D381813" s="1"/>
      <c r="F381813" s="1"/>
      <c r="G381813" s="1"/>
    </row>
    <row r="382025" spans="1:7" x14ac:dyDescent="0.3">
      <c r="A382025" s="1"/>
      <c r="B382025" s="1"/>
      <c r="C382025" s="1"/>
      <c r="D382025" s="1"/>
      <c r="F382025" s="1"/>
      <c r="G382025" s="1"/>
    </row>
    <row r="382237" spans="1:7" x14ac:dyDescent="0.3">
      <c r="A382237" s="1"/>
      <c r="B382237" s="1"/>
      <c r="C382237" s="1"/>
      <c r="D382237" s="1"/>
      <c r="F382237" s="1"/>
      <c r="G382237" s="1"/>
    </row>
    <row r="382449" spans="1:7" x14ac:dyDescent="0.3">
      <c r="A382449" s="1"/>
      <c r="B382449" s="1"/>
      <c r="C382449" s="1"/>
      <c r="D382449" s="1"/>
      <c r="F382449" s="1"/>
      <c r="G382449" s="1"/>
    </row>
    <row r="382661" spans="1:7" x14ac:dyDescent="0.3">
      <c r="A382661" s="1"/>
      <c r="B382661" s="1"/>
      <c r="C382661" s="1"/>
      <c r="D382661" s="1"/>
      <c r="F382661" s="1"/>
      <c r="G382661" s="1"/>
    </row>
    <row r="382873" spans="1:7" x14ac:dyDescent="0.3">
      <c r="A382873" s="1"/>
      <c r="B382873" s="1"/>
      <c r="C382873" s="1"/>
      <c r="D382873" s="1"/>
      <c r="F382873" s="1"/>
      <c r="G382873" s="1"/>
    </row>
    <row r="383085" spans="1:7" x14ac:dyDescent="0.3">
      <c r="A383085" s="1"/>
      <c r="B383085" s="1"/>
      <c r="C383085" s="1"/>
      <c r="D383085" s="1"/>
      <c r="F383085" s="1"/>
      <c r="G383085" s="1"/>
    </row>
    <row r="383297" spans="1:7" x14ac:dyDescent="0.3">
      <c r="A383297" s="1"/>
      <c r="B383297" s="1"/>
      <c r="C383297" s="1"/>
      <c r="D383297" s="1"/>
      <c r="F383297" s="1"/>
      <c r="G383297" s="1"/>
    </row>
    <row r="383509" spans="1:7" x14ac:dyDescent="0.3">
      <c r="A383509" s="1"/>
      <c r="B383509" s="1"/>
      <c r="C383509" s="1"/>
      <c r="D383509" s="1"/>
      <c r="F383509" s="1"/>
      <c r="G383509" s="1"/>
    </row>
    <row r="383721" spans="1:7" x14ac:dyDescent="0.3">
      <c r="A383721" s="1"/>
      <c r="B383721" s="1"/>
      <c r="C383721" s="1"/>
      <c r="D383721" s="1"/>
      <c r="F383721" s="1"/>
      <c r="G383721" s="1"/>
    </row>
    <row r="383933" spans="1:7" x14ac:dyDescent="0.3">
      <c r="A383933" s="1"/>
      <c r="B383933" s="1"/>
      <c r="C383933" s="1"/>
      <c r="D383933" s="1"/>
      <c r="F383933" s="1"/>
      <c r="G383933" s="1"/>
    </row>
    <row r="384145" spans="1:7" x14ac:dyDescent="0.3">
      <c r="A384145" s="1"/>
      <c r="B384145" s="1"/>
      <c r="C384145" s="1"/>
      <c r="D384145" s="1"/>
      <c r="F384145" s="1"/>
      <c r="G384145" s="1"/>
    </row>
    <row r="384357" spans="1:7" x14ac:dyDescent="0.3">
      <c r="A384357" s="1"/>
      <c r="B384357" s="1"/>
      <c r="C384357" s="1"/>
      <c r="D384357" s="1"/>
      <c r="F384357" s="1"/>
      <c r="G384357" s="1"/>
    </row>
    <row r="384569" spans="1:7" x14ac:dyDescent="0.3">
      <c r="A384569" s="1"/>
      <c r="B384569" s="1"/>
      <c r="C384569" s="1"/>
      <c r="D384569" s="1"/>
      <c r="F384569" s="1"/>
      <c r="G384569" s="1"/>
    </row>
    <row r="384781" spans="1:7" x14ac:dyDescent="0.3">
      <c r="A384781" s="1"/>
      <c r="B384781" s="1"/>
      <c r="C384781" s="1"/>
      <c r="D384781" s="1"/>
      <c r="F384781" s="1"/>
      <c r="G384781" s="1"/>
    </row>
    <row r="384993" spans="1:7" x14ac:dyDescent="0.3">
      <c r="A384993" s="1"/>
      <c r="B384993" s="1"/>
      <c r="C384993" s="1"/>
      <c r="D384993" s="1"/>
      <c r="F384993" s="1"/>
      <c r="G384993" s="1"/>
    </row>
    <row r="385205" spans="1:7" x14ac:dyDescent="0.3">
      <c r="A385205" s="1"/>
      <c r="B385205" s="1"/>
      <c r="C385205" s="1"/>
      <c r="D385205" s="1"/>
      <c r="F385205" s="1"/>
      <c r="G385205" s="1"/>
    </row>
    <row r="385417" spans="1:7" x14ac:dyDescent="0.3">
      <c r="A385417" s="1"/>
      <c r="B385417" s="1"/>
      <c r="C385417" s="1"/>
      <c r="D385417" s="1"/>
      <c r="F385417" s="1"/>
      <c r="G385417" s="1"/>
    </row>
    <row r="385629" spans="1:7" x14ac:dyDescent="0.3">
      <c r="A385629" s="1"/>
      <c r="B385629" s="1"/>
      <c r="C385629" s="1"/>
      <c r="D385629" s="1"/>
      <c r="F385629" s="1"/>
      <c r="G385629" s="1"/>
    </row>
    <row r="385841" spans="1:7" x14ac:dyDescent="0.3">
      <c r="A385841" s="1"/>
      <c r="B385841" s="1"/>
      <c r="C385841" s="1"/>
      <c r="D385841" s="1"/>
      <c r="F385841" s="1"/>
      <c r="G385841" s="1"/>
    </row>
    <row r="386053" spans="1:7" x14ac:dyDescent="0.3">
      <c r="A386053" s="1"/>
      <c r="B386053" s="1"/>
      <c r="C386053" s="1"/>
      <c r="D386053" s="1"/>
      <c r="F386053" s="1"/>
      <c r="G386053" s="1"/>
    </row>
    <row r="386265" spans="1:7" x14ac:dyDescent="0.3">
      <c r="A386265" s="1"/>
      <c r="B386265" s="1"/>
      <c r="C386265" s="1"/>
      <c r="D386265" s="1"/>
      <c r="F386265" s="1"/>
      <c r="G386265" s="1"/>
    </row>
    <row r="386477" spans="1:7" x14ac:dyDescent="0.3">
      <c r="A386477" s="1"/>
      <c r="B386477" s="1"/>
      <c r="C386477" s="1"/>
      <c r="D386477" s="1"/>
      <c r="F386477" s="1"/>
      <c r="G386477" s="1"/>
    </row>
    <row r="386689" spans="1:7" x14ac:dyDescent="0.3">
      <c r="A386689" s="1"/>
      <c r="B386689" s="1"/>
      <c r="C386689" s="1"/>
      <c r="D386689" s="1"/>
      <c r="F386689" s="1"/>
      <c r="G386689" s="1"/>
    </row>
    <row r="386901" spans="1:7" x14ac:dyDescent="0.3">
      <c r="A386901" s="1"/>
      <c r="B386901" s="1"/>
      <c r="C386901" s="1"/>
      <c r="D386901" s="1"/>
      <c r="F386901" s="1"/>
      <c r="G386901" s="1"/>
    </row>
    <row r="387113" spans="1:7" x14ac:dyDescent="0.3">
      <c r="A387113" s="1"/>
      <c r="B387113" s="1"/>
      <c r="C387113" s="1"/>
      <c r="D387113" s="1"/>
      <c r="F387113" s="1"/>
      <c r="G387113" s="1"/>
    </row>
    <row r="387325" spans="1:7" x14ac:dyDescent="0.3">
      <c r="A387325" s="1"/>
      <c r="B387325" s="1"/>
      <c r="C387325" s="1"/>
      <c r="D387325" s="1"/>
      <c r="F387325" s="1"/>
      <c r="G387325" s="1"/>
    </row>
    <row r="387537" spans="1:7" x14ac:dyDescent="0.3">
      <c r="A387537" s="1"/>
      <c r="B387537" s="1"/>
      <c r="C387537" s="1"/>
      <c r="D387537" s="1"/>
      <c r="F387537" s="1"/>
      <c r="G387537" s="1"/>
    </row>
    <row r="387749" spans="1:7" x14ac:dyDescent="0.3">
      <c r="A387749" s="1"/>
      <c r="B387749" s="1"/>
      <c r="C387749" s="1"/>
      <c r="D387749" s="1"/>
      <c r="F387749" s="1"/>
      <c r="G387749" s="1"/>
    </row>
    <row r="387961" spans="1:7" x14ac:dyDescent="0.3">
      <c r="A387961" s="1"/>
      <c r="B387961" s="1"/>
      <c r="C387961" s="1"/>
      <c r="D387961" s="1"/>
      <c r="F387961" s="1"/>
      <c r="G387961" s="1"/>
    </row>
    <row r="388173" spans="1:7" x14ac:dyDescent="0.3">
      <c r="A388173" s="1"/>
      <c r="B388173" s="1"/>
      <c r="C388173" s="1"/>
      <c r="D388173" s="1"/>
      <c r="F388173" s="1"/>
      <c r="G388173" s="1"/>
    </row>
    <row r="388385" spans="1:7" x14ac:dyDescent="0.3">
      <c r="A388385" s="1"/>
      <c r="B388385" s="1"/>
      <c r="C388385" s="1"/>
      <c r="D388385" s="1"/>
      <c r="F388385" s="1"/>
      <c r="G388385" s="1"/>
    </row>
    <row r="388597" spans="1:7" x14ac:dyDescent="0.3">
      <c r="A388597" s="1"/>
      <c r="B388597" s="1"/>
      <c r="C388597" s="1"/>
      <c r="D388597" s="1"/>
      <c r="F388597" s="1"/>
      <c r="G388597" s="1"/>
    </row>
    <row r="388809" spans="1:7" x14ac:dyDescent="0.3">
      <c r="A388809" s="1"/>
      <c r="B388809" s="1"/>
      <c r="C388809" s="1"/>
      <c r="D388809" s="1"/>
      <c r="F388809" s="1"/>
      <c r="G388809" s="1"/>
    </row>
    <row r="389021" spans="1:7" x14ac:dyDescent="0.3">
      <c r="A389021" s="1"/>
      <c r="B389021" s="1"/>
      <c r="C389021" s="1"/>
      <c r="D389021" s="1"/>
      <c r="F389021" s="1"/>
      <c r="G389021" s="1"/>
    </row>
    <row r="389233" spans="1:7" x14ac:dyDescent="0.3">
      <c r="A389233" s="1"/>
      <c r="B389233" s="1"/>
      <c r="C389233" s="1"/>
      <c r="D389233" s="1"/>
      <c r="F389233" s="1"/>
      <c r="G389233" s="1"/>
    </row>
    <row r="389445" spans="1:7" x14ac:dyDescent="0.3">
      <c r="A389445" s="1"/>
      <c r="B389445" s="1"/>
      <c r="C389445" s="1"/>
      <c r="D389445" s="1"/>
      <c r="F389445" s="1"/>
      <c r="G389445" s="1"/>
    </row>
    <row r="389657" spans="1:7" x14ac:dyDescent="0.3">
      <c r="A389657" s="1"/>
      <c r="B389657" s="1"/>
      <c r="C389657" s="1"/>
      <c r="D389657" s="1"/>
      <c r="F389657" s="1"/>
      <c r="G389657" s="1"/>
    </row>
    <row r="389869" spans="1:7" x14ac:dyDescent="0.3">
      <c r="A389869" s="1"/>
      <c r="B389869" s="1"/>
      <c r="C389869" s="1"/>
      <c r="D389869" s="1"/>
      <c r="F389869" s="1"/>
      <c r="G389869" s="1"/>
    </row>
    <row r="390081" spans="1:7" x14ac:dyDescent="0.3">
      <c r="A390081" s="1"/>
      <c r="B390081" s="1"/>
      <c r="C390081" s="1"/>
      <c r="D390081" s="1"/>
      <c r="F390081" s="1"/>
      <c r="G390081" s="1"/>
    </row>
    <row r="390293" spans="1:7" x14ac:dyDescent="0.3">
      <c r="A390293" s="1"/>
      <c r="B390293" s="1"/>
      <c r="C390293" s="1"/>
      <c r="D390293" s="1"/>
      <c r="F390293" s="1"/>
      <c r="G390293" s="1"/>
    </row>
    <row r="390505" spans="1:7" x14ac:dyDescent="0.3">
      <c r="A390505" s="1"/>
      <c r="B390505" s="1"/>
      <c r="C390505" s="1"/>
      <c r="D390505" s="1"/>
      <c r="F390505" s="1"/>
      <c r="G390505" s="1"/>
    </row>
    <row r="390717" spans="1:7" x14ac:dyDescent="0.3">
      <c r="A390717" s="1"/>
      <c r="B390717" s="1"/>
      <c r="C390717" s="1"/>
      <c r="D390717" s="1"/>
      <c r="F390717" s="1"/>
      <c r="G390717" s="1"/>
    </row>
    <row r="390929" spans="1:7" x14ac:dyDescent="0.3">
      <c r="A390929" s="1"/>
      <c r="B390929" s="1"/>
      <c r="C390929" s="1"/>
      <c r="D390929" s="1"/>
      <c r="F390929" s="1"/>
      <c r="G390929" s="1"/>
    </row>
    <row r="391141" spans="1:7" x14ac:dyDescent="0.3">
      <c r="A391141" s="1"/>
      <c r="B391141" s="1"/>
      <c r="C391141" s="1"/>
      <c r="D391141" s="1"/>
      <c r="F391141" s="1"/>
      <c r="G391141" s="1"/>
    </row>
    <row r="391353" spans="1:7" x14ac:dyDescent="0.3">
      <c r="A391353" s="1"/>
      <c r="B391353" s="1"/>
      <c r="C391353" s="1"/>
      <c r="D391353" s="1"/>
      <c r="F391353" s="1"/>
      <c r="G391353" s="1"/>
    </row>
    <row r="391565" spans="1:7" x14ac:dyDescent="0.3">
      <c r="A391565" s="1"/>
      <c r="B391565" s="1"/>
      <c r="C391565" s="1"/>
      <c r="D391565" s="1"/>
      <c r="F391565" s="1"/>
      <c r="G391565" s="1"/>
    </row>
    <row r="391777" spans="1:7" x14ac:dyDescent="0.3">
      <c r="A391777" s="1"/>
      <c r="B391777" s="1"/>
      <c r="C391777" s="1"/>
      <c r="D391777" s="1"/>
      <c r="F391777" s="1"/>
      <c r="G391777" s="1"/>
    </row>
    <row r="391989" spans="1:7" x14ac:dyDescent="0.3">
      <c r="A391989" s="1"/>
      <c r="B391989" s="1"/>
      <c r="C391989" s="1"/>
      <c r="D391989" s="1"/>
      <c r="F391989" s="1"/>
      <c r="G391989" s="1"/>
    </row>
    <row r="392201" spans="1:7" x14ac:dyDescent="0.3">
      <c r="A392201" s="1"/>
      <c r="B392201" s="1"/>
      <c r="C392201" s="1"/>
      <c r="D392201" s="1"/>
      <c r="F392201" s="1"/>
      <c r="G392201" s="1"/>
    </row>
    <row r="392413" spans="1:7" x14ac:dyDescent="0.3">
      <c r="A392413" s="1"/>
      <c r="B392413" s="1"/>
      <c r="C392413" s="1"/>
      <c r="D392413" s="1"/>
      <c r="F392413" s="1"/>
      <c r="G392413" s="1"/>
    </row>
    <row r="392625" spans="1:7" x14ac:dyDescent="0.3">
      <c r="A392625" s="1"/>
      <c r="B392625" s="1"/>
      <c r="C392625" s="1"/>
      <c r="D392625" s="1"/>
      <c r="F392625" s="1"/>
      <c r="G392625" s="1"/>
    </row>
    <row r="392837" spans="1:7" x14ac:dyDescent="0.3">
      <c r="A392837" s="1"/>
      <c r="B392837" s="1"/>
      <c r="C392837" s="1"/>
      <c r="D392837" s="1"/>
      <c r="F392837" s="1"/>
      <c r="G392837" s="1"/>
    </row>
    <row r="393049" spans="1:7" x14ac:dyDescent="0.3">
      <c r="A393049" s="1"/>
      <c r="B393049" s="1"/>
      <c r="C393049" s="1"/>
      <c r="D393049" s="1"/>
      <c r="F393049" s="1"/>
      <c r="G393049" s="1"/>
    </row>
    <row r="393261" spans="1:7" x14ac:dyDescent="0.3">
      <c r="A393261" s="1"/>
      <c r="B393261" s="1"/>
      <c r="C393261" s="1"/>
      <c r="D393261" s="1"/>
      <c r="F393261" s="1"/>
      <c r="G393261" s="1"/>
    </row>
    <row r="393473" spans="1:7" x14ac:dyDescent="0.3">
      <c r="A393473" s="1"/>
      <c r="B393473" s="1"/>
      <c r="C393473" s="1"/>
      <c r="D393473" s="1"/>
      <c r="F393473" s="1"/>
      <c r="G393473" s="1"/>
    </row>
    <row r="393685" spans="1:7" x14ac:dyDescent="0.3">
      <c r="A393685" s="1"/>
      <c r="B393685" s="1"/>
      <c r="C393685" s="1"/>
      <c r="D393685" s="1"/>
      <c r="F393685" s="1"/>
      <c r="G393685" s="1"/>
    </row>
    <row r="393897" spans="1:7" x14ac:dyDescent="0.3">
      <c r="A393897" s="1"/>
      <c r="B393897" s="1"/>
      <c r="C393897" s="1"/>
      <c r="D393897" s="1"/>
      <c r="F393897" s="1"/>
      <c r="G393897" s="1"/>
    </row>
    <row r="394109" spans="1:7" x14ac:dyDescent="0.3">
      <c r="A394109" s="1"/>
      <c r="B394109" s="1"/>
      <c r="C394109" s="1"/>
      <c r="D394109" s="1"/>
      <c r="F394109" s="1"/>
      <c r="G394109" s="1"/>
    </row>
    <row r="394321" spans="1:7" x14ac:dyDescent="0.3">
      <c r="A394321" s="1"/>
      <c r="B394321" s="1"/>
      <c r="C394321" s="1"/>
      <c r="D394321" s="1"/>
      <c r="F394321" s="1"/>
      <c r="G394321" s="1"/>
    </row>
    <row r="394533" spans="1:7" x14ac:dyDescent="0.3">
      <c r="A394533" s="1"/>
      <c r="B394533" s="1"/>
      <c r="C394533" s="1"/>
      <c r="D394533" s="1"/>
      <c r="F394533" s="1"/>
      <c r="G394533" s="1"/>
    </row>
    <row r="394745" spans="1:7" x14ac:dyDescent="0.3">
      <c r="A394745" s="1"/>
      <c r="B394745" s="1"/>
      <c r="C394745" s="1"/>
      <c r="D394745" s="1"/>
      <c r="F394745" s="1"/>
      <c r="G394745" s="1"/>
    </row>
    <row r="394957" spans="1:7" x14ac:dyDescent="0.3">
      <c r="A394957" s="1"/>
      <c r="B394957" s="1"/>
      <c r="C394957" s="1"/>
      <c r="D394957" s="1"/>
      <c r="F394957" s="1"/>
      <c r="G394957" s="1"/>
    </row>
    <row r="395169" spans="1:7" x14ac:dyDescent="0.3">
      <c r="A395169" s="1"/>
      <c r="B395169" s="1"/>
      <c r="C395169" s="1"/>
      <c r="D395169" s="1"/>
      <c r="F395169" s="1"/>
      <c r="G395169" s="1"/>
    </row>
    <row r="395381" spans="1:7" x14ac:dyDescent="0.3">
      <c r="A395381" s="1"/>
      <c r="B395381" s="1"/>
      <c r="C395381" s="1"/>
      <c r="D395381" s="1"/>
      <c r="F395381" s="1"/>
      <c r="G395381" s="1"/>
    </row>
    <row r="395593" spans="1:7" x14ac:dyDescent="0.3">
      <c r="A395593" s="1"/>
      <c r="B395593" s="1"/>
      <c r="C395593" s="1"/>
      <c r="D395593" s="1"/>
      <c r="F395593" s="1"/>
      <c r="G395593" s="1"/>
    </row>
    <row r="395805" spans="1:7" x14ac:dyDescent="0.3">
      <c r="A395805" s="1"/>
      <c r="B395805" s="1"/>
      <c r="C395805" s="1"/>
      <c r="D395805" s="1"/>
      <c r="F395805" s="1"/>
      <c r="G395805" s="1"/>
    </row>
    <row r="396017" spans="1:7" x14ac:dyDescent="0.3">
      <c r="A396017" s="1"/>
      <c r="B396017" s="1"/>
      <c r="C396017" s="1"/>
      <c r="D396017" s="1"/>
      <c r="F396017" s="1"/>
      <c r="G396017" s="1"/>
    </row>
    <row r="396229" spans="1:7" x14ac:dyDescent="0.3">
      <c r="A396229" s="1"/>
      <c r="B396229" s="1"/>
      <c r="C396229" s="1"/>
      <c r="D396229" s="1"/>
      <c r="F396229" s="1"/>
      <c r="G396229" s="1"/>
    </row>
    <row r="396441" spans="1:7" x14ac:dyDescent="0.3">
      <c r="A396441" s="1"/>
      <c r="B396441" s="1"/>
      <c r="C396441" s="1"/>
      <c r="D396441" s="1"/>
      <c r="F396441" s="1"/>
      <c r="G396441" s="1"/>
    </row>
    <row r="396653" spans="1:7" x14ac:dyDescent="0.3">
      <c r="A396653" s="1"/>
      <c r="B396653" s="1"/>
      <c r="C396653" s="1"/>
      <c r="D396653" s="1"/>
      <c r="F396653" s="1"/>
      <c r="G396653" s="1"/>
    </row>
    <row r="396865" spans="1:7" x14ac:dyDescent="0.3">
      <c r="A396865" s="1"/>
      <c r="B396865" s="1"/>
      <c r="C396865" s="1"/>
      <c r="D396865" s="1"/>
      <c r="F396865" s="1"/>
      <c r="G396865" s="1"/>
    </row>
    <row r="397077" spans="1:7" x14ac:dyDescent="0.3">
      <c r="A397077" s="1"/>
      <c r="B397077" s="1"/>
      <c r="C397077" s="1"/>
      <c r="D397077" s="1"/>
      <c r="F397077" s="1"/>
      <c r="G397077" s="1"/>
    </row>
    <row r="397289" spans="1:7" x14ac:dyDescent="0.3">
      <c r="A397289" s="1"/>
      <c r="B397289" s="1"/>
      <c r="C397289" s="1"/>
      <c r="D397289" s="1"/>
      <c r="F397289" s="1"/>
      <c r="G397289" s="1"/>
    </row>
    <row r="397501" spans="1:7" x14ac:dyDescent="0.3">
      <c r="A397501" s="1"/>
      <c r="B397501" s="1"/>
      <c r="C397501" s="1"/>
      <c r="D397501" s="1"/>
      <c r="F397501" s="1"/>
      <c r="G397501" s="1"/>
    </row>
    <row r="397713" spans="1:7" x14ac:dyDescent="0.3">
      <c r="A397713" s="1"/>
      <c r="B397713" s="1"/>
      <c r="C397713" s="1"/>
      <c r="D397713" s="1"/>
      <c r="F397713" s="1"/>
      <c r="G397713" s="1"/>
    </row>
    <row r="397925" spans="1:7" x14ac:dyDescent="0.3">
      <c r="A397925" s="1"/>
      <c r="B397925" s="1"/>
      <c r="C397925" s="1"/>
      <c r="D397925" s="1"/>
      <c r="F397925" s="1"/>
      <c r="G397925" s="1"/>
    </row>
    <row r="398137" spans="1:7" x14ac:dyDescent="0.3">
      <c r="A398137" s="1"/>
      <c r="B398137" s="1"/>
      <c r="C398137" s="1"/>
      <c r="D398137" s="1"/>
      <c r="F398137" s="1"/>
      <c r="G398137" s="1"/>
    </row>
    <row r="398349" spans="1:7" x14ac:dyDescent="0.3">
      <c r="A398349" s="1"/>
      <c r="B398349" s="1"/>
      <c r="C398349" s="1"/>
      <c r="D398349" s="1"/>
      <c r="F398349" s="1"/>
      <c r="G398349" s="1"/>
    </row>
    <row r="398561" spans="1:7" x14ac:dyDescent="0.3">
      <c r="A398561" s="1"/>
      <c r="B398561" s="1"/>
      <c r="C398561" s="1"/>
      <c r="D398561" s="1"/>
      <c r="F398561" s="1"/>
      <c r="G398561" s="1"/>
    </row>
    <row r="398773" spans="1:7" x14ac:dyDescent="0.3">
      <c r="A398773" s="1"/>
      <c r="B398773" s="1"/>
      <c r="C398773" s="1"/>
      <c r="D398773" s="1"/>
      <c r="F398773" s="1"/>
      <c r="G398773" s="1"/>
    </row>
    <row r="398985" spans="1:7" x14ac:dyDescent="0.3">
      <c r="A398985" s="1"/>
      <c r="B398985" s="1"/>
      <c r="C398985" s="1"/>
      <c r="D398985" s="1"/>
      <c r="F398985" s="1"/>
      <c r="G398985" s="1"/>
    </row>
    <row r="399197" spans="1:7" x14ac:dyDescent="0.3">
      <c r="A399197" s="1"/>
      <c r="B399197" s="1"/>
      <c r="C399197" s="1"/>
      <c r="D399197" s="1"/>
      <c r="F399197" s="1"/>
      <c r="G399197" s="1"/>
    </row>
    <row r="399409" spans="1:7" x14ac:dyDescent="0.3">
      <c r="A399409" s="1"/>
      <c r="B399409" s="1"/>
      <c r="C399409" s="1"/>
      <c r="D399409" s="1"/>
      <c r="F399409" s="1"/>
      <c r="G399409" s="1"/>
    </row>
    <row r="399621" spans="1:7" x14ac:dyDescent="0.3">
      <c r="A399621" s="1"/>
      <c r="B399621" s="1"/>
      <c r="C399621" s="1"/>
      <c r="D399621" s="1"/>
      <c r="F399621" s="1"/>
      <c r="G399621" s="1"/>
    </row>
    <row r="399833" spans="1:7" x14ac:dyDescent="0.3">
      <c r="A399833" s="1"/>
      <c r="B399833" s="1"/>
      <c r="C399833" s="1"/>
      <c r="D399833" s="1"/>
      <c r="F399833" s="1"/>
      <c r="G399833" s="1"/>
    </row>
    <row r="400045" spans="1:7" x14ac:dyDescent="0.3">
      <c r="A400045" s="1"/>
      <c r="B400045" s="1"/>
      <c r="C400045" s="1"/>
      <c r="D400045" s="1"/>
      <c r="F400045" s="1"/>
      <c r="G400045" s="1"/>
    </row>
    <row r="400257" spans="1:7" x14ac:dyDescent="0.3">
      <c r="A400257" s="1"/>
      <c r="B400257" s="1"/>
      <c r="C400257" s="1"/>
      <c r="D400257" s="1"/>
      <c r="F400257" s="1"/>
      <c r="G400257" s="1"/>
    </row>
    <row r="400469" spans="1:7" x14ac:dyDescent="0.3">
      <c r="A400469" s="1"/>
      <c r="B400469" s="1"/>
      <c r="C400469" s="1"/>
      <c r="D400469" s="1"/>
      <c r="F400469" s="1"/>
      <c r="G400469" s="1"/>
    </row>
    <row r="400681" spans="1:7" x14ac:dyDescent="0.3">
      <c r="A400681" s="1"/>
      <c r="B400681" s="1"/>
      <c r="C400681" s="1"/>
      <c r="D400681" s="1"/>
      <c r="F400681" s="1"/>
      <c r="G400681" s="1"/>
    </row>
    <row r="400893" spans="1:7" x14ac:dyDescent="0.3">
      <c r="A400893" s="1"/>
      <c r="B400893" s="1"/>
      <c r="C400893" s="1"/>
      <c r="D400893" s="1"/>
      <c r="F400893" s="1"/>
      <c r="G400893" s="1"/>
    </row>
    <row r="401105" spans="1:7" x14ac:dyDescent="0.3">
      <c r="A401105" s="1"/>
      <c r="B401105" s="1"/>
      <c r="C401105" s="1"/>
      <c r="D401105" s="1"/>
      <c r="F401105" s="1"/>
      <c r="G401105" s="1"/>
    </row>
    <row r="401317" spans="1:7" x14ac:dyDescent="0.3">
      <c r="A401317" s="1"/>
      <c r="B401317" s="1"/>
      <c r="C401317" s="1"/>
      <c r="D401317" s="1"/>
      <c r="F401317" s="1"/>
      <c r="G401317" s="1"/>
    </row>
    <row r="401529" spans="1:7" x14ac:dyDescent="0.3">
      <c r="A401529" s="1"/>
      <c r="B401529" s="1"/>
      <c r="C401529" s="1"/>
      <c r="D401529" s="1"/>
      <c r="F401529" s="1"/>
      <c r="G401529" s="1"/>
    </row>
    <row r="401741" spans="1:7" x14ac:dyDescent="0.3">
      <c r="A401741" s="1"/>
      <c r="B401741" s="1"/>
      <c r="C401741" s="1"/>
      <c r="D401741" s="1"/>
      <c r="F401741" s="1"/>
      <c r="G401741" s="1"/>
    </row>
    <row r="401953" spans="1:7" x14ac:dyDescent="0.3">
      <c r="A401953" s="1"/>
      <c r="B401953" s="1"/>
      <c r="C401953" s="1"/>
      <c r="D401953" s="1"/>
      <c r="F401953" s="1"/>
      <c r="G401953" s="1"/>
    </row>
    <row r="402165" spans="1:7" x14ac:dyDescent="0.3">
      <c r="A402165" s="1"/>
      <c r="B402165" s="1"/>
      <c r="C402165" s="1"/>
      <c r="D402165" s="1"/>
      <c r="F402165" s="1"/>
      <c r="G402165" s="1"/>
    </row>
    <row r="402377" spans="1:7" x14ac:dyDescent="0.3">
      <c r="A402377" s="1"/>
      <c r="B402377" s="1"/>
      <c r="C402377" s="1"/>
      <c r="D402377" s="1"/>
      <c r="F402377" s="1"/>
      <c r="G402377" s="1"/>
    </row>
    <row r="402589" spans="1:7" x14ac:dyDescent="0.3">
      <c r="A402589" s="1"/>
      <c r="B402589" s="1"/>
      <c r="C402589" s="1"/>
      <c r="D402589" s="1"/>
      <c r="F402589" s="1"/>
      <c r="G402589" s="1"/>
    </row>
    <row r="402801" spans="1:7" x14ac:dyDescent="0.3">
      <c r="A402801" s="1"/>
      <c r="B402801" s="1"/>
      <c r="C402801" s="1"/>
      <c r="D402801" s="1"/>
      <c r="F402801" s="1"/>
      <c r="G402801" s="1"/>
    </row>
    <row r="403013" spans="1:7" x14ac:dyDescent="0.3">
      <c r="A403013" s="1"/>
      <c r="B403013" s="1"/>
      <c r="C403013" s="1"/>
      <c r="D403013" s="1"/>
      <c r="F403013" s="1"/>
      <c r="G403013" s="1"/>
    </row>
    <row r="403225" spans="1:7" x14ac:dyDescent="0.3">
      <c r="A403225" s="1"/>
      <c r="B403225" s="1"/>
      <c r="C403225" s="1"/>
      <c r="D403225" s="1"/>
      <c r="F403225" s="1"/>
      <c r="G403225" s="1"/>
    </row>
    <row r="403437" spans="1:7" x14ac:dyDescent="0.3">
      <c r="A403437" s="1"/>
      <c r="B403437" s="1"/>
      <c r="C403437" s="1"/>
      <c r="D403437" s="1"/>
      <c r="F403437" s="1"/>
      <c r="G403437" s="1"/>
    </row>
    <row r="403649" spans="1:7" x14ac:dyDescent="0.3">
      <c r="A403649" s="1"/>
      <c r="B403649" s="1"/>
      <c r="C403649" s="1"/>
      <c r="D403649" s="1"/>
      <c r="F403649" s="1"/>
      <c r="G403649" s="1"/>
    </row>
    <row r="403861" spans="1:7" x14ac:dyDescent="0.3">
      <c r="A403861" s="1"/>
      <c r="B403861" s="1"/>
      <c r="C403861" s="1"/>
      <c r="D403861" s="1"/>
      <c r="F403861" s="1"/>
      <c r="G403861" s="1"/>
    </row>
    <row r="404073" spans="1:7" x14ac:dyDescent="0.3">
      <c r="A404073" s="1"/>
      <c r="B404073" s="1"/>
      <c r="C404073" s="1"/>
      <c r="D404073" s="1"/>
      <c r="F404073" s="1"/>
      <c r="G404073" s="1"/>
    </row>
    <row r="404285" spans="1:7" x14ac:dyDescent="0.3">
      <c r="A404285" s="1"/>
      <c r="B404285" s="1"/>
      <c r="C404285" s="1"/>
      <c r="D404285" s="1"/>
      <c r="F404285" s="1"/>
      <c r="G404285" s="1"/>
    </row>
    <row r="404497" spans="1:7" x14ac:dyDescent="0.3">
      <c r="A404497" s="1"/>
      <c r="B404497" s="1"/>
      <c r="C404497" s="1"/>
      <c r="D404497" s="1"/>
      <c r="F404497" s="1"/>
      <c r="G404497" s="1"/>
    </row>
    <row r="404709" spans="1:7" x14ac:dyDescent="0.3">
      <c r="A404709" s="1"/>
      <c r="B404709" s="1"/>
      <c r="C404709" s="1"/>
      <c r="D404709" s="1"/>
      <c r="F404709" s="1"/>
      <c r="G404709" s="1"/>
    </row>
    <row r="404921" spans="1:7" x14ac:dyDescent="0.3">
      <c r="A404921" s="1"/>
      <c r="B404921" s="1"/>
      <c r="C404921" s="1"/>
      <c r="D404921" s="1"/>
      <c r="F404921" s="1"/>
      <c r="G404921" s="1"/>
    </row>
    <row r="405133" spans="1:7" x14ac:dyDescent="0.3">
      <c r="A405133" s="1"/>
      <c r="B405133" s="1"/>
      <c r="C405133" s="1"/>
      <c r="D405133" s="1"/>
      <c r="F405133" s="1"/>
      <c r="G405133" s="1"/>
    </row>
    <row r="405345" spans="1:7" x14ac:dyDescent="0.3">
      <c r="A405345" s="1"/>
      <c r="B405345" s="1"/>
      <c r="C405345" s="1"/>
      <c r="D405345" s="1"/>
      <c r="F405345" s="1"/>
      <c r="G405345" s="1"/>
    </row>
    <row r="405557" spans="1:7" x14ac:dyDescent="0.3">
      <c r="A405557" s="1"/>
      <c r="B405557" s="1"/>
      <c r="C405557" s="1"/>
      <c r="D405557" s="1"/>
      <c r="F405557" s="1"/>
      <c r="G405557" s="1"/>
    </row>
    <row r="405769" spans="1:7" x14ac:dyDescent="0.3">
      <c r="A405769" s="1"/>
      <c r="B405769" s="1"/>
      <c r="C405769" s="1"/>
      <c r="D405769" s="1"/>
      <c r="F405769" s="1"/>
      <c r="G405769" s="1"/>
    </row>
    <row r="405981" spans="1:7" x14ac:dyDescent="0.3">
      <c r="A405981" s="1"/>
      <c r="B405981" s="1"/>
      <c r="C405981" s="1"/>
      <c r="D405981" s="1"/>
      <c r="F405981" s="1"/>
      <c r="G405981" s="1"/>
    </row>
    <row r="406193" spans="1:7" x14ac:dyDescent="0.3">
      <c r="A406193" s="1"/>
      <c r="B406193" s="1"/>
      <c r="C406193" s="1"/>
      <c r="D406193" s="1"/>
      <c r="F406193" s="1"/>
      <c r="G406193" s="1"/>
    </row>
    <row r="406405" spans="1:7" x14ac:dyDescent="0.3">
      <c r="A406405" s="1"/>
      <c r="B406405" s="1"/>
      <c r="C406405" s="1"/>
      <c r="D406405" s="1"/>
      <c r="F406405" s="1"/>
      <c r="G406405" s="1"/>
    </row>
    <row r="406617" spans="1:7" x14ac:dyDescent="0.3">
      <c r="A406617" s="1"/>
      <c r="B406617" s="1"/>
      <c r="C406617" s="1"/>
      <c r="D406617" s="1"/>
      <c r="F406617" s="1"/>
      <c r="G406617" s="1"/>
    </row>
    <row r="406829" spans="1:7" x14ac:dyDescent="0.3">
      <c r="A406829" s="1"/>
      <c r="B406829" s="1"/>
      <c r="C406829" s="1"/>
      <c r="D406829" s="1"/>
      <c r="F406829" s="1"/>
      <c r="G406829" s="1"/>
    </row>
    <row r="407041" spans="1:7" x14ac:dyDescent="0.3">
      <c r="A407041" s="1"/>
      <c r="B407041" s="1"/>
      <c r="C407041" s="1"/>
      <c r="D407041" s="1"/>
      <c r="F407041" s="1"/>
      <c r="G407041" s="1"/>
    </row>
    <row r="407253" spans="1:7" x14ac:dyDescent="0.3">
      <c r="A407253" s="1"/>
      <c r="B407253" s="1"/>
      <c r="C407253" s="1"/>
      <c r="D407253" s="1"/>
      <c r="F407253" s="1"/>
      <c r="G407253" s="1"/>
    </row>
    <row r="407465" spans="1:7" x14ac:dyDescent="0.3">
      <c r="A407465" s="1"/>
      <c r="B407465" s="1"/>
      <c r="C407465" s="1"/>
      <c r="D407465" s="1"/>
      <c r="F407465" s="1"/>
      <c r="G407465" s="1"/>
    </row>
    <row r="407677" spans="1:7" x14ac:dyDescent="0.3">
      <c r="A407677" s="1"/>
      <c r="B407677" s="1"/>
      <c r="C407677" s="1"/>
      <c r="D407677" s="1"/>
      <c r="F407677" s="1"/>
      <c r="G407677" s="1"/>
    </row>
    <row r="407889" spans="1:7" x14ac:dyDescent="0.3">
      <c r="A407889" s="1"/>
      <c r="B407889" s="1"/>
      <c r="C407889" s="1"/>
      <c r="D407889" s="1"/>
      <c r="F407889" s="1"/>
      <c r="G407889" s="1"/>
    </row>
    <row r="408101" spans="1:7" x14ac:dyDescent="0.3">
      <c r="A408101" s="1"/>
      <c r="B408101" s="1"/>
      <c r="C408101" s="1"/>
      <c r="D408101" s="1"/>
      <c r="F408101" s="1"/>
      <c r="G408101" s="1"/>
    </row>
    <row r="408313" spans="1:7" x14ac:dyDescent="0.3">
      <c r="A408313" s="1"/>
      <c r="B408313" s="1"/>
      <c r="C408313" s="1"/>
      <c r="D408313" s="1"/>
      <c r="F408313" s="1"/>
      <c r="G408313" s="1"/>
    </row>
    <row r="408525" spans="1:7" x14ac:dyDescent="0.3">
      <c r="A408525" s="1"/>
      <c r="B408525" s="1"/>
      <c r="C408525" s="1"/>
      <c r="D408525" s="1"/>
      <c r="F408525" s="1"/>
      <c r="G408525" s="1"/>
    </row>
    <row r="408737" spans="1:7" x14ac:dyDescent="0.3">
      <c r="A408737" s="1"/>
      <c r="B408737" s="1"/>
      <c r="C408737" s="1"/>
      <c r="D408737" s="1"/>
      <c r="F408737" s="1"/>
      <c r="G408737" s="1"/>
    </row>
    <row r="408949" spans="1:7" x14ac:dyDescent="0.3">
      <c r="A408949" s="1"/>
      <c r="B408949" s="1"/>
      <c r="C408949" s="1"/>
      <c r="D408949" s="1"/>
      <c r="F408949" s="1"/>
      <c r="G408949" s="1"/>
    </row>
    <row r="409161" spans="1:7" x14ac:dyDescent="0.3">
      <c r="A409161" s="1"/>
      <c r="B409161" s="1"/>
      <c r="C409161" s="1"/>
      <c r="D409161" s="1"/>
      <c r="F409161" s="1"/>
      <c r="G409161" s="1"/>
    </row>
    <row r="409373" spans="1:7" x14ac:dyDescent="0.3">
      <c r="A409373" s="1"/>
      <c r="B409373" s="1"/>
      <c r="C409373" s="1"/>
      <c r="D409373" s="1"/>
      <c r="F409373" s="1"/>
      <c r="G409373" s="1"/>
    </row>
    <row r="409585" spans="1:7" x14ac:dyDescent="0.3">
      <c r="A409585" s="1"/>
      <c r="B409585" s="1"/>
      <c r="C409585" s="1"/>
      <c r="D409585" s="1"/>
      <c r="F409585" s="1"/>
      <c r="G409585" s="1"/>
    </row>
    <row r="409797" spans="1:7" x14ac:dyDescent="0.3">
      <c r="A409797" s="1"/>
      <c r="B409797" s="1"/>
      <c r="C409797" s="1"/>
      <c r="D409797" s="1"/>
      <c r="F409797" s="1"/>
      <c r="G409797" s="1"/>
    </row>
    <row r="410009" spans="1:7" x14ac:dyDescent="0.3">
      <c r="A410009" s="1"/>
      <c r="B410009" s="1"/>
      <c r="C410009" s="1"/>
      <c r="D410009" s="1"/>
      <c r="F410009" s="1"/>
      <c r="G410009" s="1"/>
    </row>
    <row r="410221" spans="1:7" x14ac:dyDescent="0.3">
      <c r="A410221" s="1"/>
      <c r="B410221" s="1"/>
      <c r="C410221" s="1"/>
      <c r="D410221" s="1"/>
      <c r="F410221" s="1"/>
      <c r="G410221" s="1"/>
    </row>
    <row r="410433" spans="1:7" x14ac:dyDescent="0.3">
      <c r="A410433" s="1"/>
      <c r="B410433" s="1"/>
      <c r="C410433" s="1"/>
      <c r="D410433" s="1"/>
      <c r="F410433" s="1"/>
      <c r="G410433" s="1"/>
    </row>
    <row r="410645" spans="1:7" x14ac:dyDescent="0.3">
      <c r="A410645" s="1"/>
      <c r="B410645" s="1"/>
      <c r="C410645" s="1"/>
      <c r="D410645" s="1"/>
      <c r="F410645" s="1"/>
      <c r="G410645" s="1"/>
    </row>
    <row r="410857" spans="1:7" x14ac:dyDescent="0.3">
      <c r="A410857" s="1"/>
      <c r="B410857" s="1"/>
      <c r="C410857" s="1"/>
      <c r="D410857" s="1"/>
      <c r="F410857" s="1"/>
      <c r="G410857" s="1"/>
    </row>
    <row r="411069" spans="1:7" x14ac:dyDescent="0.3">
      <c r="A411069" s="1"/>
      <c r="B411069" s="1"/>
      <c r="C411069" s="1"/>
      <c r="D411069" s="1"/>
      <c r="F411069" s="1"/>
      <c r="G411069" s="1"/>
    </row>
    <row r="411281" spans="1:7" x14ac:dyDescent="0.3">
      <c r="A411281" s="1"/>
      <c r="B411281" s="1"/>
      <c r="C411281" s="1"/>
      <c r="D411281" s="1"/>
      <c r="F411281" s="1"/>
      <c r="G411281" s="1"/>
    </row>
    <row r="411493" spans="1:7" x14ac:dyDescent="0.3">
      <c r="A411493" s="1"/>
      <c r="B411493" s="1"/>
      <c r="C411493" s="1"/>
      <c r="D411493" s="1"/>
      <c r="F411493" s="1"/>
      <c r="G411493" s="1"/>
    </row>
    <row r="411705" spans="1:7" x14ac:dyDescent="0.3">
      <c r="A411705" s="1"/>
      <c r="B411705" s="1"/>
      <c r="C411705" s="1"/>
      <c r="D411705" s="1"/>
      <c r="F411705" s="1"/>
      <c r="G411705" s="1"/>
    </row>
    <row r="411917" spans="1:7" x14ac:dyDescent="0.3">
      <c r="A411917" s="1"/>
      <c r="B411917" s="1"/>
      <c r="C411917" s="1"/>
      <c r="D411917" s="1"/>
      <c r="F411917" s="1"/>
      <c r="G411917" s="1"/>
    </row>
    <row r="412129" spans="1:7" x14ac:dyDescent="0.3">
      <c r="A412129" s="1"/>
      <c r="B412129" s="1"/>
      <c r="C412129" s="1"/>
      <c r="D412129" s="1"/>
      <c r="F412129" s="1"/>
      <c r="G412129" s="1"/>
    </row>
    <row r="412341" spans="1:7" x14ac:dyDescent="0.3">
      <c r="A412341" s="1"/>
      <c r="B412341" s="1"/>
      <c r="C412341" s="1"/>
      <c r="D412341" s="1"/>
      <c r="F412341" s="1"/>
      <c r="G412341" s="1"/>
    </row>
    <row r="412553" spans="1:7" x14ac:dyDescent="0.3">
      <c r="A412553" s="1"/>
      <c r="B412553" s="1"/>
      <c r="C412553" s="1"/>
      <c r="D412553" s="1"/>
      <c r="F412553" s="1"/>
      <c r="G412553" s="1"/>
    </row>
    <row r="412765" spans="1:7" x14ac:dyDescent="0.3">
      <c r="A412765" s="1"/>
      <c r="B412765" s="1"/>
      <c r="C412765" s="1"/>
      <c r="D412765" s="1"/>
      <c r="F412765" s="1"/>
      <c r="G412765" s="1"/>
    </row>
    <row r="412977" spans="1:7" x14ac:dyDescent="0.3">
      <c r="A412977" s="1"/>
      <c r="B412977" s="1"/>
      <c r="C412977" s="1"/>
      <c r="D412977" s="1"/>
      <c r="F412977" s="1"/>
      <c r="G412977" s="1"/>
    </row>
    <row r="413189" spans="1:7" x14ac:dyDescent="0.3">
      <c r="A413189" s="1"/>
      <c r="B413189" s="1"/>
      <c r="C413189" s="1"/>
      <c r="D413189" s="1"/>
      <c r="F413189" s="1"/>
      <c r="G413189" s="1"/>
    </row>
    <row r="413401" spans="1:7" x14ac:dyDescent="0.3">
      <c r="A413401" s="1"/>
      <c r="B413401" s="1"/>
      <c r="C413401" s="1"/>
      <c r="D413401" s="1"/>
      <c r="F413401" s="1"/>
      <c r="G413401" s="1"/>
    </row>
    <row r="413613" spans="1:7" x14ac:dyDescent="0.3">
      <c r="A413613" s="1"/>
      <c r="B413613" s="1"/>
      <c r="C413613" s="1"/>
      <c r="D413613" s="1"/>
      <c r="F413613" s="1"/>
      <c r="G413613" s="1"/>
    </row>
    <row r="413825" spans="1:7" x14ac:dyDescent="0.3">
      <c r="A413825" s="1"/>
      <c r="B413825" s="1"/>
      <c r="C413825" s="1"/>
      <c r="D413825" s="1"/>
      <c r="F413825" s="1"/>
      <c r="G413825" s="1"/>
    </row>
    <row r="414037" spans="1:7" x14ac:dyDescent="0.3">
      <c r="A414037" s="1"/>
      <c r="B414037" s="1"/>
      <c r="C414037" s="1"/>
      <c r="D414037" s="1"/>
      <c r="F414037" s="1"/>
      <c r="G414037" s="1"/>
    </row>
    <row r="414249" spans="1:7" x14ac:dyDescent="0.3">
      <c r="A414249" s="1"/>
      <c r="B414249" s="1"/>
      <c r="C414249" s="1"/>
      <c r="D414249" s="1"/>
      <c r="F414249" s="1"/>
      <c r="G414249" s="1"/>
    </row>
    <row r="414461" spans="1:7" x14ac:dyDescent="0.3">
      <c r="A414461" s="1"/>
      <c r="B414461" s="1"/>
      <c r="C414461" s="1"/>
      <c r="D414461" s="1"/>
      <c r="F414461" s="1"/>
      <c r="G414461" s="1"/>
    </row>
    <row r="414673" spans="1:7" x14ac:dyDescent="0.3">
      <c r="A414673" s="1"/>
      <c r="B414673" s="1"/>
      <c r="C414673" s="1"/>
      <c r="D414673" s="1"/>
      <c r="F414673" s="1"/>
      <c r="G414673" s="1"/>
    </row>
    <row r="414885" spans="1:7" x14ac:dyDescent="0.3">
      <c r="A414885" s="1"/>
      <c r="B414885" s="1"/>
      <c r="C414885" s="1"/>
      <c r="D414885" s="1"/>
      <c r="F414885" s="1"/>
      <c r="G414885" s="1"/>
    </row>
    <row r="415097" spans="1:7" x14ac:dyDescent="0.3">
      <c r="A415097" s="1"/>
      <c r="B415097" s="1"/>
      <c r="C415097" s="1"/>
      <c r="D415097" s="1"/>
      <c r="F415097" s="1"/>
      <c r="G415097" s="1"/>
    </row>
    <row r="415309" spans="1:7" x14ac:dyDescent="0.3">
      <c r="A415309" s="1"/>
      <c r="B415309" s="1"/>
      <c r="C415309" s="1"/>
      <c r="D415309" s="1"/>
      <c r="F415309" s="1"/>
      <c r="G415309" s="1"/>
    </row>
    <row r="415521" spans="1:7" x14ac:dyDescent="0.3">
      <c r="A415521" s="1"/>
      <c r="B415521" s="1"/>
      <c r="C415521" s="1"/>
      <c r="D415521" s="1"/>
      <c r="F415521" s="1"/>
      <c r="G415521" s="1"/>
    </row>
    <row r="415733" spans="1:7" x14ac:dyDescent="0.3">
      <c r="A415733" s="1"/>
      <c r="B415733" s="1"/>
      <c r="C415733" s="1"/>
      <c r="D415733" s="1"/>
      <c r="F415733" s="1"/>
      <c r="G415733" s="1"/>
    </row>
    <row r="415945" spans="1:7" x14ac:dyDescent="0.3">
      <c r="A415945" s="1"/>
      <c r="B415945" s="1"/>
      <c r="C415945" s="1"/>
      <c r="D415945" s="1"/>
      <c r="F415945" s="1"/>
      <c r="G415945" s="1"/>
    </row>
    <row r="416157" spans="1:7" x14ac:dyDescent="0.3">
      <c r="A416157" s="1"/>
      <c r="B416157" s="1"/>
      <c r="C416157" s="1"/>
      <c r="D416157" s="1"/>
      <c r="F416157" s="1"/>
      <c r="G416157" s="1"/>
    </row>
    <row r="416369" spans="1:7" x14ac:dyDescent="0.3">
      <c r="A416369" s="1"/>
      <c r="B416369" s="1"/>
      <c r="C416369" s="1"/>
      <c r="D416369" s="1"/>
      <c r="F416369" s="1"/>
      <c r="G416369" s="1"/>
    </row>
    <row r="416581" spans="1:7" x14ac:dyDescent="0.3">
      <c r="A416581" s="1"/>
      <c r="B416581" s="1"/>
      <c r="C416581" s="1"/>
      <c r="D416581" s="1"/>
      <c r="F416581" s="1"/>
      <c r="G416581" s="1"/>
    </row>
    <row r="416793" spans="1:7" x14ac:dyDescent="0.3">
      <c r="A416793" s="1"/>
      <c r="B416793" s="1"/>
      <c r="C416793" s="1"/>
      <c r="D416793" s="1"/>
      <c r="F416793" s="1"/>
      <c r="G416793" s="1"/>
    </row>
    <row r="417005" spans="1:7" x14ac:dyDescent="0.3">
      <c r="A417005" s="1"/>
      <c r="B417005" s="1"/>
      <c r="C417005" s="1"/>
      <c r="D417005" s="1"/>
      <c r="F417005" s="1"/>
      <c r="G417005" s="1"/>
    </row>
    <row r="417217" spans="1:7" x14ac:dyDescent="0.3">
      <c r="A417217" s="1"/>
      <c r="B417217" s="1"/>
      <c r="C417217" s="1"/>
      <c r="D417217" s="1"/>
      <c r="F417217" s="1"/>
      <c r="G417217" s="1"/>
    </row>
    <row r="417429" spans="1:7" x14ac:dyDescent="0.3">
      <c r="A417429" s="1"/>
      <c r="B417429" s="1"/>
      <c r="C417429" s="1"/>
      <c r="D417429" s="1"/>
      <c r="F417429" s="1"/>
      <c r="G417429" s="1"/>
    </row>
    <row r="417641" spans="1:7" x14ac:dyDescent="0.3">
      <c r="A417641" s="1"/>
      <c r="B417641" s="1"/>
      <c r="C417641" s="1"/>
      <c r="D417641" s="1"/>
      <c r="F417641" s="1"/>
      <c r="G417641" s="1"/>
    </row>
    <row r="417853" spans="1:7" x14ac:dyDescent="0.3">
      <c r="A417853" s="1"/>
      <c r="B417853" s="1"/>
      <c r="C417853" s="1"/>
      <c r="D417853" s="1"/>
      <c r="F417853" s="1"/>
      <c r="G417853" s="1"/>
    </row>
    <row r="418065" spans="1:7" x14ac:dyDescent="0.3">
      <c r="A418065" s="1"/>
      <c r="B418065" s="1"/>
      <c r="C418065" s="1"/>
      <c r="D418065" s="1"/>
      <c r="F418065" s="1"/>
      <c r="G418065" s="1"/>
    </row>
    <row r="418277" spans="1:7" x14ac:dyDescent="0.3">
      <c r="A418277" s="1"/>
      <c r="B418277" s="1"/>
      <c r="C418277" s="1"/>
      <c r="D418277" s="1"/>
      <c r="F418277" s="1"/>
      <c r="G418277" s="1"/>
    </row>
    <row r="418489" spans="1:7" x14ac:dyDescent="0.3">
      <c r="A418489" s="1"/>
      <c r="B418489" s="1"/>
      <c r="C418489" s="1"/>
      <c r="D418489" s="1"/>
      <c r="F418489" s="1"/>
      <c r="G418489" s="1"/>
    </row>
    <row r="418701" spans="1:7" x14ac:dyDescent="0.3">
      <c r="A418701" s="1"/>
      <c r="B418701" s="1"/>
      <c r="C418701" s="1"/>
      <c r="D418701" s="1"/>
      <c r="F418701" s="1"/>
      <c r="G418701" s="1"/>
    </row>
    <row r="418913" spans="1:7" x14ac:dyDescent="0.3">
      <c r="A418913" s="1"/>
      <c r="B418913" s="1"/>
      <c r="C418913" s="1"/>
      <c r="D418913" s="1"/>
      <c r="F418913" s="1"/>
      <c r="G418913" s="1"/>
    </row>
    <row r="419125" spans="1:7" x14ac:dyDescent="0.3">
      <c r="A419125" s="1"/>
      <c r="B419125" s="1"/>
      <c r="C419125" s="1"/>
      <c r="D419125" s="1"/>
      <c r="F419125" s="1"/>
      <c r="G419125" s="1"/>
    </row>
    <row r="419337" spans="1:7" x14ac:dyDescent="0.3">
      <c r="A419337" s="1"/>
      <c r="B419337" s="1"/>
      <c r="C419337" s="1"/>
      <c r="D419337" s="1"/>
      <c r="F419337" s="1"/>
      <c r="G419337" s="1"/>
    </row>
    <row r="419549" spans="1:7" x14ac:dyDescent="0.3">
      <c r="A419549" s="1"/>
      <c r="B419549" s="1"/>
      <c r="C419549" s="1"/>
      <c r="D419549" s="1"/>
      <c r="F419549" s="1"/>
      <c r="G419549" s="1"/>
    </row>
    <row r="419761" spans="1:7" x14ac:dyDescent="0.3">
      <c r="A419761" s="1"/>
      <c r="B419761" s="1"/>
      <c r="C419761" s="1"/>
      <c r="D419761" s="1"/>
      <c r="F419761" s="1"/>
      <c r="G419761" s="1"/>
    </row>
    <row r="419973" spans="1:7" x14ac:dyDescent="0.3">
      <c r="A419973" s="1"/>
      <c r="B419973" s="1"/>
      <c r="C419973" s="1"/>
      <c r="D419973" s="1"/>
      <c r="F419973" s="1"/>
      <c r="G419973" s="1"/>
    </row>
    <row r="420185" spans="1:7" x14ac:dyDescent="0.3">
      <c r="A420185" s="1"/>
      <c r="B420185" s="1"/>
      <c r="C420185" s="1"/>
      <c r="D420185" s="1"/>
      <c r="F420185" s="1"/>
      <c r="G420185" s="1"/>
    </row>
    <row r="420397" spans="1:7" x14ac:dyDescent="0.3">
      <c r="A420397" s="1"/>
      <c r="B420397" s="1"/>
      <c r="C420397" s="1"/>
      <c r="D420397" s="1"/>
      <c r="F420397" s="1"/>
      <c r="G420397" s="1"/>
    </row>
    <row r="420609" spans="1:7" x14ac:dyDescent="0.3">
      <c r="A420609" s="1"/>
      <c r="B420609" s="1"/>
      <c r="C420609" s="1"/>
      <c r="D420609" s="1"/>
      <c r="F420609" s="1"/>
      <c r="G420609" s="1"/>
    </row>
    <row r="420821" spans="1:7" x14ac:dyDescent="0.3">
      <c r="A420821" s="1"/>
      <c r="B420821" s="1"/>
      <c r="C420821" s="1"/>
      <c r="D420821" s="1"/>
      <c r="F420821" s="1"/>
      <c r="G420821" s="1"/>
    </row>
    <row r="421033" spans="1:7" x14ac:dyDescent="0.3">
      <c r="A421033" s="1"/>
      <c r="B421033" s="1"/>
      <c r="C421033" s="1"/>
      <c r="D421033" s="1"/>
      <c r="F421033" s="1"/>
      <c r="G421033" s="1"/>
    </row>
    <row r="421245" spans="1:7" x14ac:dyDescent="0.3">
      <c r="A421245" s="1"/>
      <c r="B421245" s="1"/>
      <c r="C421245" s="1"/>
      <c r="D421245" s="1"/>
      <c r="F421245" s="1"/>
      <c r="G421245" s="1"/>
    </row>
    <row r="421457" spans="1:7" x14ac:dyDescent="0.3">
      <c r="A421457" s="1"/>
      <c r="B421457" s="1"/>
      <c r="C421457" s="1"/>
      <c r="D421457" s="1"/>
      <c r="F421457" s="1"/>
      <c r="G421457" s="1"/>
    </row>
    <row r="421669" spans="1:7" x14ac:dyDescent="0.3">
      <c r="A421669" s="1"/>
      <c r="B421669" s="1"/>
      <c r="C421669" s="1"/>
      <c r="D421669" s="1"/>
      <c r="F421669" s="1"/>
      <c r="G421669" s="1"/>
    </row>
    <row r="421881" spans="1:7" x14ac:dyDescent="0.3">
      <c r="A421881" s="1"/>
      <c r="B421881" s="1"/>
      <c r="C421881" s="1"/>
      <c r="D421881" s="1"/>
      <c r="F421881" s="1"/>
      <c r="G421881" s="1"/>
    </row>
    <row r="422093" spans="1:7" x14ac:dyDescent="0.3">
      <c r="A422093" s="1"/>
      <c r="B422093" s="1"/>
      <c r="C422093" s="1"/>
      <c r="D422093" s="1"/>
      <c r="F422093" s="1"/>
      <c r="G422093" s="1"/>
    </row>
    <row r="422305" spans="1:7" x14ac:dyDescent="0.3">
      <c r="A422305" s="1"/>
      <c r="B422305" s="1"/>
      <c r="C422305" s="1"/>
      <c r="D422305" s="1"/>
      <c r="F422305" s="1"/>
      <c r="G422305" s="1"/>
    </row>
    <row r="422517" spans="1:7" x14ac:dyDescent="0.3">
      <c r="A422517" s="1"/>
      <c r="B422517" s="1"/>
      <c r="C422517" s="1"/>
      <c r="D422517" s="1"/>
      <c r="F422517" s="1"/>
      <c r="G422517" s="1"/>
    </row>
    <row r="422729" spans="1:7" x14ac:dyDescent="0.3">
      <c r="A422729" s="1"/>
      <c r="B422729" s="1"/>
      <c r="C422729" s="1"/>
      <c r="D422729" s="1"/>
      <c r="F422729" s="1"/>
      <c r="G422729" s="1"/>
    </row>
    <row r="422941" spans="1:7" x14ac:dyDescent="0.3">
      <c r="A422941" s="1"/>
      <c r="B422941" s="1"/>
      <c r="C422941" s="1"/>
      <c r="D422941" s="1"/>
      <c r="F422941" s="1"/>
      <c r="G422941" s="1"/>
    </row>
    <row r="423153" spans="1:7" x14ac:dyDescent="0.3">
      <c r="A423153" s="1"/>
      <c r="B423153" s="1"/>
      <c r="C423153" s="1"/>
      <c r="D423153" s="1"/>
      <c r="F423153" s="1"/>
      <c r="G423153" s="1"/>
    </row>
    <row r="423365" spans="1:7" x14ac:dyDescent="0.3">
      <c r="A423365" s="1"/>
      <c r="B423365" s="1"/>
      <c r="C423365" s="1"/>
      <c r="D423365" s="1"/>
      <c r="F423365" s="1"/>
      <c r="G423365" s="1"/>
    </row>
    <row r="423577" spans="1:7" x14ac:dyDescent="0.3">
      <c r="A423577" s="1"/>
      <c r="B423577" s="1"/>
      <c r="C423577" s="1"/>
      <c r="D423577" s="1"/>
      <c r="F423577" s="1"/>
      <c r="G423577" s="1"/>
    </row>
    <row r="423789" spans="1:7" x14ac:dyDescent="0.3">
      <c r="A423789" s="1"/>
      <c r="B423789" s="1"/>
      <c r="C423789" s="1"/>
      <c r="D423789" s="1"/>
      <c r="F423789" s="1"/>
      <c r="G423789" s="1"/>
    </row>
    <row r="424001" spans="1:7" x14ac:dyDescent="0.3">
      <c r="A424001" s="1"/>
      <c r="B424001" s="1"/>
      <c r="C424001" s="1"/>
      <c r="D424001" s="1"/>
      <c r="F424001" s="1"/>
      <c r="G424001" s="1"/>
    </row>
    <row r="424213" spans="1:7" x14ac:dyDescent="0.3">
      <c r="A424213" s="1"/>
      <c r="B424213" s="1"/>
      <c r="C424213" s="1"/>
      <c r="D424213" s="1"/>
      <c r="F424213" s="1"/>
      <c r="G424213" s="1"/>
    </row>
    <row r="424425" spans="1:7" x14ac:dyDescent="0.3">
      <c r="A424425" s="1"/>
      <c r="B424425" s="1"/>
      <c r="C424425" s="1"/>
      <c r="D424425" s="1"/>
      <c r="F424425" s="1"/>
      <c r="G424425" s="1"/>
    </row>
    <row r="424637" spans="1:7" x14ac:dyDescent="0.3">
      <c r="A424637" s="1"/>
      <c r="B424637" s="1"/>
      <c r="C424637" s="1"/>
      <c r="D424637" s="1"/>
      <c r="F424637" s="1"/>
      <c r="G424637" s="1"/>
    </row>
    <row r="424849" spans="1:7" x14ac:dyDescent="0.3">
      <c r="A424849" s="1"/>
      <c r="B424849" s="1"/>
      <c r="C424849" s="1"/>
      <c r="D424849" s="1"/>
      <c r="F424849" s="1"/>
      <c r="G424849" s="1"/>
    </row>
    <row r="425061" spans="1:7" x14ac:dyDescent="0.3">
      <c r="A425061" s="1"/>
      <c r="B425061" s="1"/>
      <c r="C425061" s="1"/>
      <c r="D425061" s="1"/>
      <c r="F425061" s="1"/>
      <c r="G425061" s="1"/>
    </row>
    <row r="425273" spans="1:7" x14ac:dyDescent="0.3">
      <c r="A425273" s="1"/>
      <c r="B425273" s="1"/>
      <c r="C425273" s="1"/>
      <c r="D425273" s="1"/>
      <c r="F425273" s="1"/>
      <c r="G425273" s="1"/>
    </row>
    <row r="425485" spans="1:7" x14ac:dyDescent="0.3">
      <c r="A425485" s="1"/>
      <c r="B425485" s="1"/>
      <c r="C425485" s="1"/>
      <c r="D425485" s="1"/>
      <c r="F425485" s="1"/>
      <c r="G425485" s="1"/>
    </row>
    <row r="425697" spans="1:7" x14ac:dyDescent="0.3">
      <c r="A425697" s="1"/>
      <c r="B425697" s="1"/>
      <c r="C425697" s="1"/>
      <c r="D425697" s="1"/>
      <c r="F425697" s="1"/>
      <c r="G425697" s="1"/>
    </row>
    <row r="425909" spans="1:7" x14ac:dyDescent="0.3">
      <c r="A425909" s="1"/>
      <c r="B425909" s="1"/>
      <c r="C425909" s="1"/>
      <c r="D425909" s="1"/>
      <c r="F425909" s="1"/>
      <c r="G425909" s="1"/>
    </row>
    <row r="426121" spans="1:7" x14ac:dyDescent="0.3">
      <c r="A426121" s="1"/>
      <c r="B426121" s="1"/>
      <c r="C426121" s="1"/>
      <c r="D426121" s="1"/>
      <c r="F426121" s="1"/>
      <c r="G426121" s="1"/>
    </row>
    <row r="426333" spans="1:7" x14ac:dyDescent="0.3">
      <c r="A426333" s="1"/>
      <c r="B426333" s="1"/>
      <c r="C426333" s="1"/>
      <c r="D426333" s="1"/>
      <c r="F426333" s="1"/>
      <c r="G426333" s="1"/>
    </row>
    <row r="426545" spans="1:7" x14ac:dyDescent="0.3">
      <c r="A426545" s="1"/>
      <c r="B426545" s="1"/>
      <c r="C426545" s="1"/>
      <c r="D426545" s="1"/>
      <c r="F426545" s="1"/>
      <c r="G426545" s="1"/>
    </row>
    <row r="426757" spans="1:7" x14ac:dyDescent="0.3">
      <c r="A426757" s="1"/>
      <c r="B426757" s="1"/>
      <c r="C426757" s="1"/>
      <c r="D426757" s="1"/>
      <c r="F426757" s="1"/>
      <c r="G426757" s="1"/>
    </row>
    <row r="426969" spans="1:7" x14ac:dyDescent="0.3">
      <c r="A426969" s="1"/>
      <c r="B426969" s="1"/>
      <c r="C426969" s="1"/>
      <c r="D426969" s="1"/>
      <c r="F426969" s="1"/>
      <c r="G426969" s="1"/>
    </row>
    <row r="427181" spans="1:7" x14ac:dyDescent="0.3">
      <c r="A427181" s="1"/>
      <c r="B427181" s="1"/>
      <c r="C427181" s="1"/>
      <c r="D427181" s="1"/>
      <c r="F427181" s="1"/>
      <c r="G427181" s="1"/>
    </row>
    <row r="427393" spans="1:7" x14ac:dyDescent="0.3">
      <c r="A427393" s="1"/>
      <c r="B427393" s="1"/>
      <c r="C427393" s="1"/>
      <c r="D427393" s="1"/>
      <c r="F427393" s="1"/>
      <c r="G427393" s="1"/>
    </row>
    <row r="427605" spans="1:7" x14ac:dyDescent="0.3">
      <c r="A427605" s="1"/>
      <c r="B427605" s="1"/>
      <c r="C427605" s="1"/>
      <c r="D427605" s="1"/>
      <c r="F427605" s="1"/>
      <c r="G427605" s="1"/>
    </row>
    <row r="427817" spans="1:7" x14ac:dyDescent="0.3">
      <c r="A427817" s="1"/>
      <c r="B427817" s="1"/>
      <c r="C427817" s="1"/>
      <c r="D427817" s="1"/>
      <c r="F427817" s="1"/>
      <c r="G427817" s="1"/>
    </row>
    <row r="428029" spans="1:7" x14ac:dyDescent="0.3">
      <c r="A428029" s="1"/>
      <c r="B428029" s="1"/>
      <c r="C428029" s="1"/>
      <c r="D428029" s="1"/>
      <c r="F428029" s="1"/>
      <c r="G428029" s="1"/>
    </row>
    <row r="428241" spans="1:7" x14ac:dyDescent="0.3">
      <c r="A428241" s="1"/>
      <c r="B428241" s="1"/>
      <c r="C428241" s="1"/>
      <c r="D428241" s="1"/>
      <c r="F428241" s="1"/>
      <c r="G428241" s="1"/>
    </row>
    <row r="428453" spans="1:7" x14ac:dyDescent="0.3">
      <c r="A428453" s="1"/>
      <c r="B428453" s="1"/>
      <c r="C428453" s="1"/>
      <c r="D428453" s="1"/>
      <c r="F428453" s="1"/>
      <c r="G428453" s="1"/>
    </row>
    <row r="428665" spans="1:7" x14ac:dyDescent="0.3">
      <c r="A428665" s="1"/>
      <c r="B428665" s="1"/>
      <c r="C428665" s="1"/>
      <c r="D428665" s="1"/>
      <c r="F428665" s="1"/>
      <c r="G428665" s="1"/>
    </row>
    <row r="428877" spans="1:7" x14ac:dyDescent="0.3">
      <c r="A428877" s="1"/>
      <c r="B428877" s="1"/>
      <c r="C428877" s="1"/>
      <c r="D428877" s="1"/>
      <c r="F428877" s="1"/>
      <c r="G428877" s="1"/>
    </row>
    <row r="429089" spans="1:7" x14ac:dyDescent="0.3">
      <c r="A429089" s="1"/>
      <c r="B429089" s="1"/>
      <c r="C429089" s="1"/>
      <c r="D429089" s="1"/>
      <c r="F429089" s="1"/>
      <c r="G429089" s="1"/>
    </row>
    <row r="429301" spans="1:7" x14ac:dyDescent="0.3">
      <c r="A429301" s="1"/>
      <c r="B429301" s="1"/>
      <c r="C429301" s="1"/>
      <c r="D429301" s="1"/>
      <c r="F429301" s="1"/>
      <c r="G429301" s="1"/>
    </row>
    <row r="429513" spans="1:7" x14ac:dyDescent="0.3">
      <c r="A429513" s="1"/>
      <c r="B429513" s="1"/>
      <c r="C429513" s="1"/>
      <c r="D429513" s="1"/>
      <c r="F429513" s="1"/>
      <c r="G429513" s="1"/>
    </row>
    <row r="429725" spans="1:7" x14ac:dyDescent="0.3">
      <c r="A429725" s="1"/>
      <c r="B429725" s="1"/>
      <c r="C429725" s="1"/>
      <c r="D429725" s="1"/>
      <c r="F429725" s="1"/>
      <c r="G429725" s="1"/>
    </row>
    <row r="429937" spans="1:7" x14ac:dyDescent="0.3">
      <c r="A429937" s="1"/>
      <c r="B429937" s="1"/>
      <c r="C429937" s="1"/>
      <c r="D429937" s="1"/>
      <c r="F429937" s="1"/>
      <c r="G429937" s="1"/>
    </row>
    <row r="430149" spans="1:7" x14ac:dyDescent="0.3">
      <c r="A430149" s="1"/>
      <c r="B430149" s="1"/>
      <c r="C430149" s="1"/>
      <c r="D430149" s="1"/>
      <c r="F430149" s="1"/>
      <c r="G430149" s="1"/>
    </row>
    <row r="430361" spans="1:7" x14ac:dyDescent="0.3">
      <c r="A430361" s="1"/>
      <c r="B430361" s="1"/>
      <c r="C430361" s="1"/>
      <c r="D430361" s="1"/>
      <c r="F430361" s="1"/>
      <c r="G430361" s="1"/>
    </row>
    <row r="430573" spans="1:7" x14ac:dyDescent="0.3">
      <c r="A430573" s="1"/>
      <c r="B430573" s="1"/>
      <c r="C430573" s="1"/>
      <c r="D430573" s="1"/>
      <c r="F430573" s="1"/>
      <c r="G430573" s="1"/>
    </row>
    <row r="430785" spans="1:7" x14ac:dyDescent="0.3">
      <c r="A430785" s="1"/>
      <c r="B430785" s="1"/>
      <c r="C430785" s="1"/>
      <c r="D430785" s="1"/>
      <c r="F430785" s="1"/>
      <c r="G430785" s="1"/>
    </row>
    <row r="430997" spans="1:7" x14ac:dyDescent="0.3">
      <c r="A430997" s="1"/>
      <c r="B430997" s="1"/>
      <c r="C430997" s="1"/>
      <c r="D430997" s="1"/>
      <c r="F430997" s="1"/>
      <c r="G430997" s="1"/>
    </row>
    <row r="431209" spans="1:7" x14ac:dyDescent="0.3">
      <c r="A431209" s="1"/>
      <c r="B431209" s="1"/>
      <c r="C431209" s="1"/>
      <c r="D431209" s="1"/>
      <c r="F431209" s="1"/>
      <c r="G431209" s="1"/>
    </row>
    <row r="431421" spans="1:7" x14ac:dyDescent="0.3">
      <c r="A431421" s="1"/>
      <c r="B431421" s="1"/>
      <c r="C431421" s="1"/>
      <c r="D431421" s="1"/>
      <c r="F431421" s="1"/>
      <c r="G431421" s="1"/>
    </row>
    <row r="431633" spans="1:7" x14ac:dyDescent="0.3">
      <c r="A431633" s="1"/>
      <c r="B431633" s="1"/>
      <c r="C431633" s="1"/>
      <c r="D431633" s="1"/>
      <c r="F431633" s="1"/>
      <c r="G431633" s="1"/>
    </row>
    <row r="431845" spans="1:7" x14ac:dyDescent="0.3">
      <c r="A431845" s="1"/>
      <c r="B431845" s="1"/>
      <c r="C431845" s="1"/>
      <c r="D431845" s="1"/>
      <c r="F431845" s="1"/>
      <c r="G431845" s="1"/>
    </row>
    <row r="432057" spans="1:7" x14ac:dyDescent="0.3">
      <c r="A432057" s="1"/>
      <c r="B432057" s="1"/>
      <c r="C432057" s="1"/>
      <c r="D432057" s="1"/>
      <c r="F432057" s="1"/>
      <c r="G432057" s="1"/>
    </row>
    <row r="432269" spans="1:7" x14ac:dyDescent="0.3">
      <c r="A432269" s="1"/>
      <c r="B432269" s="1"/>
      <c r="C432269" s="1"/>
      <c r="D432269" s="1"/>
      <c r="F432269" s="1"/>
      <c r="G432269" s="1"/>
    </row>
    <row r="432481" spans="1:7" x14ac:dyDescent="0.3">
      <c r="A432481" s="1"/>
      <c r="B432481" s="1"/>
      <c r="C432481" s="1"/>
      <c r="D432481" s="1"/>
      <c r="F432481" s="1"/>
      <c r="G432481" s="1"/>
    </row>
    <row r="432693" spans="1:7" x14ac:dyDescent="0.3">
      <c r="A432693" s="1"/>
      <c r="B432693" s="1"/>
      <c r="C432693" s="1"/>
      <c r="D432693" s="1"/>
      <c r="F432693" s="1"/>
      <c r="G432693" s="1"/>
    </row>
    <row r="432905" spans="1:7" x14ac:dyDescent="0.3">
      <c r="A432905" s="1"/>
      <c r="B432905" s="1"/>
      <c r="C432905" s="1"/>
      <c r="D432905" s="1"/>
      <c r="F432905" s="1"/>
      <c r="G432905" s="1"/>
    </row>
    <row r="433117" spans="1:7" x14ac:dyDescent="0.3">
      <c r="A433117" s="1"/>
      <c r="B433117" s="1"/>
      <c r="C433117" s="1"/>
      <c r="D433117" s="1"/>
      <c r="F433117" s="1"/>
      <c r="G433117" s="1"/>
    </row>
    <row r="433329" spans="1:7" x14ac:dyDescent="0.3">
      <c r="A433329" s="1"/>
      <c r="B433329" s="1"/>
      <c r="C433329" s="1"/>
      <c r="D433329" s="1"/>
      <c r="F433329" s="1"/>
      <c r="G433329" s="1"/>
    </row>
    <row r="433541" spans="1:7" x14ac:dyDescent="0.3">
      <c r="A433541" s="1"/>
      <c r="B433541" s="1"/>
      <c r="C433541" s="1"/>
      <c r="D433541" s="1"/>
      <c r="F433541" s="1"/>
      <c r="G433541" s="1"/>
    </row>
    <row r="433753" spans="1:7" x14ac:dyDescent="0.3">
      <c r="A433753" s="1"/>
      <c r="B433753" s="1"/>
      <c r="C433753" s="1"/>
      <c r="D433753" s="1"/>
      <c r="F433753" s="1"/>
      <c r="G433753" s="1"/>
    </row>
    <row r="433965" spans="1:7" x14ac:dyDescent="0.3">
      <c r="A433965" s="1"/>
      <c r="B433965" s="1"/>
      <c r="C433965" s="1"/>
      <c r="D433965" s="1"/>
      <c r="F433965" s="1"/>
      <c r="G433965" s="1"/>
    </row>
    <row r="434177" spans="1:7" x14ac:dyDescent="0.3">
      <c r="A434177" s="1"/>
      <c r="B434177" s="1"/>
      <c r="C434177" s="1"/>
      <c r="D434177" s="1"/>
      <c r="F434177" s="1"/>
      <c r="G434177" s="1"/>
    </row>
    <row r="434389" spans="1:7" x14ac:dyDescent="0.3">
      <c r="A434389" s="1"/>
      <c r="B434389" s="1"/>
      <c r="C434389" s="1"/>
      <c r="D434389" s="1"/>
      <c r="F434389" s="1"/>
      <c r="G434389" s="1"/>
    </row>
    <row r="434601" spans="1:7" x14ac:dyDescent="0.3">
      <c r="A434601" s="1"/>
      <c r="B434601" s="1"/>
      <c r="C434601" s="1"/>
      <c r="D434601" s="1"/>
      <c r="F434601" s="1"/>
      <c r="G434601" s="1"/>
    </row>
    <row r="434813" spans="1:7" x14ac:dyDescent="0.3">
      <c r="A434813" s="1"/>
      <c r="B434813" s="1"/>
      <c r="C434813" s="1"/>
      <c r="D434813" s="1"/>
      <c r="F434813" s="1"/>
      <c r="G434813" s="1"/>
    </row>
    <row r="435025" spans="1:7" x14ac:dyDescent="0.3">
      <c r="A435025" s="1"/>
      <c r="B435025" s="1"/>
      <c r="C435025" s="1"/>
      <c r="D435025" s="1"/>
      <c r="F435025" s="1"/>
      <c r="G435025" s="1"/>
    </row>
    <row r="435237" spans="1:7" x14ac:dyDescent="0.3">
      <c r="A435237" s="1"/>
      <c r="B435237" s="1"/>
      <c r="C435237" s="1"/>
      <c r="D435237" s="1"/>
      <c r="F435237" s="1"/>
      <c r="G435237" s="1"/>
    </row>
    <row r="435449" spans="1:7" x14ac:dyDescent="0.3">
      <c r="A435449" s="1"/>
      <c r="B435449" s="1"/>
      <c r="C435449" s="1"/>
      <c r="D435449" s="1"/>
      <c r="F435449" s="1"/>
      <c r="G435449" s="1"/>
    </row>
    <row r="435661" spans="1:7" x14ac:dyDescent="0.3">
      <c r="A435661" s="1"/>
      <c r="B435661" s="1"/>
      <c r="C435661" s="1"/>
      <c r="D435661" s="1"/>
      <c r="F435661" s="1"/>
      <c r="G435661" s="1"/>
    </row>
    <row r="435873" spans="1:7" x14ac:dyDescent="0.3">
      <c r="A435873" s="1"/>
      <c r="B435873" s="1"/>
      <c r="C435873" s="1"/>
      <c r="D435873" s="1"/>
      <c r="F435873" s="1"/>
      <c r="G435873" s="1"/>
    </row>
    <row r="436085" spans="1:7" x14ac:dyDescent="0.3">
      <c r="A436085" s="1"/>
      <c r="B436085" s="1"/>
      <c r="C436085" s="1"/>
      <c r="D436085" s="1"/>
      <c r="F436085" s="1"/>
      <c r="G436085" s="1"/>
    </row>
    <row r="436297" spans="1:7" x14ac:dyDescent="0.3">
      <c r="A436297" s="1"/>
      <c r="B436297" s="1"/>
      <c r="C436297" s="1"/>
      <c r="D436297" s="1"/>
      <c r="F436297" s="1"/>
      <c r="G436297" s="1"/>
    </row>
    <row r="436509" spans="1:7" x14ac:dyDescent="0.3">
      <c r="A436509" s="1"/>
      <c r="B436509" s="1"/>
      <c r="C436509" s="1"/>
      <c r="D436509" s="1"/>
      <c r="F436509" s="1"/>
      <c r="G436509" s="1"/>
    </row>
    <row r="436721" spans="1:7" x14ac:dyDescent="0.3">
      <c r="A436721" s="1"/>
      <c r="B436721" s="1"/>
      <c r="C436721" s="1"/>
      <c r="D436721" s="1"/>
      <c r="F436721" s="1"/>
      <c r="G436721" s="1"/>
    </row>
    <row r="436933" spans="1:7" x14ac:dyDescent="0.3">
      <c r="A436933" s="1"/>
      <c r="B436933" s="1"/>
      <c r="C436933" s="1"/>
      <c r="D436933" s="1"/>
      <c r="F436933" s="1"/>
      <c r="G436933" s="1"/>
    </row>
    <row r="437145" spans="1:7" x14ac:dyDescent="0.3">
      <c r="A437145" s="1"/>
      <c r="B437145" s="1"/>
      <c r="C437145" s="1"/>
      <c r="D437145" s="1"/>
      <c r="F437145" s="1"/>
      <c r="G437145" s="1"/>
    </row>
    <row r="437357" spans="1:7" x14ac:dyDescent="0.3">
      <c r="A437357" s="1"/>
      <c r="B437357" s="1"/>
      <c r="C437357" s="1"/>
      <c r="D437357" s="1"/>
      <c r="F437357" s="1"/>
      <c r="G437357" s="1"/>
    </row>
    <row r="437569" spans="1:7" x14ac:dyDescent="0.3">
      <c r="A437569" s="1"/>
      <c r="B437569" s="1"/>
      <c r="C437569" s="1"/>
      <c r="D437569" s="1"/>
      <c r="F437569" s="1"/>
      <c r="G437569" s="1"/>
    </row>
    <row r="437781" spans="1:7" x14ac:dyDescent="0.3">
      <c r="A437781" s="1"/>
      <c r="B437781" s="1"/>
      <c r="C437781" s="1"/>
      <c r="D437781" s="1"/>
      <c r="F437781" s="1"/>
      <c r="G437781" s="1"/>
    </row>
    <row r="437993" spans="1:7" x14ac:dyDescent="0.3">
      <c r="A437993" s="1"/>
      <c r="B437993" s="1"/>
      <c r="C437993" s="1"/>
      <c r="D437993" s="1"/>
      <c r="F437993" s="1"/>
      <c r="G437993" s="1"/>
    </row>
    <row r="438205" spans="1:7" x14ac:dyDescent="0.3">
      <c r="A438205" s="1"/>
      <c r="B438205" s="1"/>
      <c r="C438205" s="1"/>
      <c r="D438205" s="1"/>
      <c r="F438205" s="1"/>
      <c r="G438205" s="1"/>
    </row>
    <row r="438417" spans="1:7" x14ac:dyDescent="0.3">
      <c r="A438417" s="1"/>
      <c r="B438417" s="1"/>
      <c r="C438417" s="1"/>
      <c r="D438417" s="1"/>
      <c r="F438417" s="1"/>
      <c r="G438417" s="1"/>
    </row>
    <row r="438629" spans="1:7" x14ac:dyDescent="0.3">
      <c r="A438629" s="1"/>
      <c r="B438629" s="1"/>
      <c r="C438629" s="1"/>
      <c r="D438629" s="1"/>
      <c r="F438629" s="1"/>
      <c r="G438629" s="1"/>
    </row>
    <row r="438841" spans="1:7" x14ac:dyDescent="0.3">
      <c r="A438841" s="1"/>
      <c r="B438841" s="1"/>
      <c r="C438841" s="1"/>
      <c r="D438841" s="1"/>
      <c r="F438841" s="1"/>
      <c r="G438841" s="1"/>
    </row>
    <row r="439053" spans="1:7" x14ac:dyDescent="0.3">
      <c r="A439053" s="1"/>
      <c r="B439053" s="1"/>
      <c r="C439053" s="1"/>
      <c r="D439053" s="1"/>
      <c r="F439053" s="1"/>
      <c r="G439053" s="1"/>
    </row>
    <row r="439265" spans="1:7" x14ac:dyDescent="0.3">
      <c r="A439265" s="1"/>
      <c r="B439265" s="1"/>
      <c r="C439265" s="1"/>
      <c r="D439265" s="1"/>
      <c r="F439265" s="1"/>
      <c r="G439265" s="1"/>
    </row>
    <row r="439477" spans="1:7" x14ac:dyDescent="0.3">
      <c r="A439477" s="1"/>
      <c r="B439477" s="1"/>
      <c r="C439477" s="1"/>
      <c r="D439477" s="1"/>
      <c r="F439477" s="1"/>
      <c r="G439477" s="1"/>
    </row>
    <row r="439689" spans="1:7" x14ac:dyDescent="0.3">
      <c r="A439689" s="1"/>
      <c r="B439689" s="1"/>
      <c r="C439689" s="1"/>
      <c r="D439689" s="1"/>
      <c r="F439689" s="1"/>
      <c r="G439689" s="1"/>
    </row>
    <row r="439901" spans="1:7" x14ac:dyDescent="0.3">
      <c r="A439901" s="1"/>
      <c r="B439901" s="1"/>
      <c r="C439901" s="1"/>
      <c r="D439901" s="1"/>
      <c r="F439901" s="1"/>
      <c r="G439901" s="1"/>
    </row>
    <row r="440113" spans="1:7" x14ac:dyDescent="0.3">
      <c r="A440113" s="1"/>
      <c r="B440113" s="1"/>
      <c r="C440113" s="1"/>
      <c r="D440113" s="1"/>
      <c r="F440113" s="1"/>
      <c r="G440113" s="1"/>
    </row>
    <row r="440325" spans="1:7" x14ac:dyDescent="0.3">
      <c r="A440325" s="1"/>
      <c r="B440325" s="1"/>
      <c r="C440325" s="1"/>
      <c r="D440325" s="1"/>
      <c r="F440325" s="1"/>
      <c r="G440325" s="1"/>
    </row>
    <row r="440537" spans="1:7" x14ac:dyDescent="0.3">
      <c r="A440537" s="1"/>
      <c r="B440537" s="1"/>
      <c r="C440537" s="1"/>
      <c r="D440537" s="1"/>
      <c r="F440537" s="1"/>
      <c r="G440537" s="1"/>
    </row>
    <row r="440749" spans="1:7" x14ac:dyDescent="0.3">
      <c r="A440749" s="1"/>
      <c r="B440749" s="1"/>
      <c r="C440749" s="1"/>
      <c r="D440749" s="1"/>
      <c r="F440749" s="1"/>
      <c r="G440749" s="1"/>
    </row>
    <row r="440961" spans="1:7" x14ac:dyDescent="0.3">
      <c r="A440961" s="1"/>
      <c r="B440961" s="1"/>
      <c r="C440961" s="1"/>
      <c r="D440961" s="1"/>
      <c r="F440961" s="1"/>
      <c r="G440961" s="1"/>
    </row>
    <row r="441173" spans="1:7" x14ac:dyDescent="0.3">
      <c r="A441173" s="1"/>
      <c r="B441173" s="1"/>
      <c r="C441173" s="1"/>
      <c r="D441173" s="1"/>
      <c r="F441173" s="1"/>
      <c r="G441173" s="1"/>
    </row>
    <row r="441385" spans="1:7" x14ac:dyDescent="0.3">
      <c r="A441385" s="1"/>
      <c r="B441385" s="1"/>
      <c r="C441385" s="1"/>
      <c r="D441385" s="1"/>
      <c r="F441385" s="1"/>
      <c r="G441385" s="1"/>
    </row>
    <row r="441597" spans="1:7" x14ac:dyDescent="0.3">
      <c r="A441597" s="1"/>
      <c r="B441597" s="1"/>
      <c r="C441597" s="1"/>
      <c r="D441597" s="1"/>
      <c r="F441597" s="1"/>
      <c r="G441597" s="1"/>
    </row>
    <row r="441809" spans="1:7" x14ac:dyDescent="0.3">
      <c r="A441809" s="1"/>
      <c r="B441809" s="1"/>
      <c r="C441809" s="1"/>
      <c r="D441809" s="1"/>
      <c r="F441809" s="1"/>
      <c r="G441809" s="1"/>
    </row>
    <row r="442021" spans="1:7" x14ac:dyDescent="0.3">
      <c r="A442021" s="1"/>
      <c r="B442021" s="1"/>
      <c r="C442021" s="1"/>
      <c r="D442021" s="1"/>
      <c r="F442021" s="1"/>
      <c r="G442021" s="1"/>
    </row>
    <row r="442233" spans="1:7" x14ac:dyDescent="0.3">
      <c r="A442233" s="1"/>
      <c r="B442233" s="1"/>
      <c r="C442233" s="1"/>
      <c r="D442233" s="1"/>
      <c r="F442233" s="1"/>
      <c r="G442233" s="1"/>
    </row>
    <row r="442445" spans="1:7" x14ac:dyDescent="0.3">
      <c r="A442445" s="1"/>
      <c r="B442445" s="1"/>
      <c r="C442445" s="1"/>
      <c r="D442445" s="1"/>
      <c r="F442445" s="1"/>
      <c r="G442445" s="1"/>
    </row>
    <row r="442657" spans="1:7" x14ac:dyDescent="0.3">
      <c r="A442657" s="1"/>
      <c r="B442657" s="1"/>
      <c r="C442657" s="1"/>
      <c r="D442657" s="1"/>
      <c r="F442657" s="1"/>
      <c r="G442657" s="1"/>
    </row>
    <row r="442869" spans="1:7" x14ac:dyDescent="0.3">
      <c r="A442869" s="1"/>
      <c r="B442869" s="1"/>
      <c r="C442869" s="1"/>
      <c r="D442869" s="1"/>
      <c r="F442869" s="1"/>
      <c r="G442869" s="1"/>
    </row>
    <row r="443081" spans="1:7" x14ac:dyDescent="0.3">
      <c r="A443081" s="1"/>
      <c r="B443081" s="1"/>
      <c r="C443081" s="1"/>
      <c r="D443081" s="1"/>
      <c r="F443081" s="1"/>
      <c r="G443081" s="1"/>
    </row>
    <row r="443293" spans="1:7" x14ac:dyDescent="0.3">
      <c r="A443293" s="1"/>
      <c r="B443293" s="1"/>
      <c r="C443293" s="1"/>
      <c r="D443293" s="1"/>
      <c r="F443293" s="1"/>
      <c r="G443293" s="1"/>
    </row>
    <row r="443505" spans="1:7" x14ac:dyDescent="0.3">
      <c r="A443505" s="1"/>
      <c r="B443505" s="1"/>
      <c r="C443505" s="1"/>
      <c r="D443505" s="1"/>
      <c r="F443505" s="1"/>
      <c r="G443505" s="1"/>
    </row>
    <row r="443717" spans="1:7" x14ac:dyDescent="0.3">
      <c r="A443717" s="1"/>
      <c r="B443717" s="1"/>
      <c r="C443717" s="1"/>
      <c r="D443717" s="1"/>
      <c r="F443717" s="1"/>
      <c r="G443717" s="1"/>
    </row>
    <row r="443929" spans="1:7" x14ac:dyDescent="0.3">
      <c r="A443929" s="1"/>
      <c r="B443929" s="1"/>
      <c r="C443929" s="1"/>
      <c r="D443929" s="1"/>
      <c r="F443929" s="1"/>
      <c r="G443929" s="1"/>
    </row>
    <row r="444141" spans="1:7" x14ac:dyDescent="0.3">
      <c r="A444141" s="1"/>
      <c r="B444141" s="1"/>
      <c r="C444141" s="1"/>
      <c r="D444141" s="1"/>
      <c r="F444141" s="1"/>
      <c r="G444141" s="1"/>
    </row>
    <row r="444353" spans="1:7" x14ac:dyDescent="0.3">
      <c r="A444353" s="1"/>
      <c r="B444353" s="1"/>
      <c r="C444353" s="1"/>
      <c r="D444353" s="1"/>
      <c r="F444353" s="1"/>
      <c r="G444353" s="1"/>
    </row>
    <row r="444565" spans="1:7" x14ac:dyDescent="0.3">
      <c r="A444565" s="1"/>
      <c r="B444565" s="1"/>
      <c r="C444565" s="1"/>
      <c r="D444565" s="1"/>
      <c r="F444565" s="1"/>
      <c r="G444565" s="1"/>
    </row>
    <row r="444777" spans="1:7" x14ac:dyDescent="0.3">
      <c r="A444777" s="1"/>
      <c r="B444777" s="1"/>
      <c r="C444777" s="1"/>
      <c r="D444777" s="1"/>
      <c r="F444777" s="1"/>
      <c r="G444777" s="1"/>
    </row>
    <row r="444989" spans="1:7" x14ac:dyDescent="0.3">
      <c r="A444989" s="1"/>
      <c r="B444989" s="1"/>
      <c r="C444989" s="1"/>
      <c r="D444989" s="1"/>
      <c r="F444989" s="1"/>
      <c r="G444989" s="1"/>
    </row>
    <row r="445201" spans="1:7" x14ac:dyDescent="0.3">
      <c r="A445201" s="1"/>
      <c r="B445201" s="1"/>
      <c r="C445201" s="1"/>
      <c r="D445201" s="1"/>
      <c r="F445201" s="1"/>
      <c r="G445201" s="1"/>
    </row>
    <row r="445413" spans="1:7" x14ac:dyDescent="0.3">
      <c r="A445413" s="1"/>
      <c r="B445413" s="1"/>
      <c r="C445413" s="1"/>
      <c r="D445413" s="1"/>
      <c r="F445413" s="1"/>
      <c r="G445413" s="1"/>
    </row>
    <row r="445625" spans="1:7" x14ac:dyDescent="0.3">
      <c r="A445625" s="1"/>
      <c r="B445625" s="1"/>
      <c r="C445625" s="1"/>
      <c r="D445625" s="1"/>
      <c r="F445625" s="1"/>
      <c r="G445625" s="1"/>
    </row>
    <row r="445837" spans="1:7" x14ac:dyDescent="0.3">
      <c r="A445837" s="1"/>
      <c r="B445837" s="1"/>
      <c r="C445837" s="1"/>
      <c r="D445837" s="1"/>
      <c r="F445837" s="1"/>
      <c r="G445837" s="1"/>
    </row>
    <row r="446049" spans="1:7" x14ac:dyDescent="0.3">
      <c r="A446049" s="1"/>
      <c r="B446049" s="1"/>
      <c r="C446049" s="1"/>
      <c r="D446049" s="1"/>
      <c r="F446049" s="1"/>
      <c r="G446049" s="1"/>
    </row>
    <row r="446261" spans="1:7" x14ac:dyDescent="0.3">
      <c r="A446261" s="1"/>
      <c r="B446261" s="1"/>
      <c r="C446261" s="1"/>
      <c r="D446261" s="1"/>
      <c r="F446261" s="1"/>
      <c r="G446261" s="1"/>
    </row>
    <row r="446473" spans="1:7" x14ac:dyDescent="0.3">
      <c r="A446473" s="1"/>
      <c r="B446473" s="1"/>
      <c r="C446473" s="1"/>
      <c r="D446473" s="1"/>
      <c r="F446473" s="1"/>
      <c r="G446473" s="1"/>
    </row>
    <row r="446685" spans="1:7" x14ac:dyDescent="0.3">
      <c r="A446685" s="1"/>
      <c r="B446685" s="1"/>
      <c r="C446685" s="1"/>
      <c r="D446685" s="1"/>
      <c r="F446685" s="1"/>
      <c r="G446685" s="1"/>
    </row>
    <row r="446897" spans="1:7" x14ac:dyDescent="0.3">
      <c r="A446897" s="1"/>
      <c r="B446897" s="1"/>
      <c r="C446897" s="1"/>
      <c r="D446897" s="1"/>
      <c r="F446897" s="1"/>
      <c r="G446897" s="1"/>
    </row>
    <row r="447109" spans="1:7" x14ac:dyDescent="0.3">
      <c r="A447109" s="1"/>
      <c r="B447109" s="1"/>
      <c r="C447109" s="1"/>
      <c r="D447109" s="1"/>
      <c r="F447109" s="1"/>
      <c r="G447109" s="1"/>
    </row>
    <row r="447321" spans="1:7" x14ac:dyDescent="0.3">
      <c r="A447321" s="1"/>
      <c r="B447321" s="1"/>
      <c r="C447321" s="1"/>
      <c r="D447321" s="1"/>
      <c r="F447321" s="1"/>
      <c r="G447321" s="1"/>
    </row>
    <row r="447533" spans="1:7" x14ac:dyDescent="0.3">
      <c r="A447533" s="1"/>
      <c r="B447533" s="1"/>
      <c r="C447533" s="1"/>
      <c r="D447533" s="1"/>
      <c r="F447533" s="1"/>
      <c r="G447533" s="1"/>
    </row>
    <row r="447745" spans="1:7" x14ac:dyDescent="0.3">
      <c r="A447745" s="1"/>
      <c r="B447745" s="1"/>
      <c r="C447745" s="1"/>
      <c r="D447745" s="1"/>
      <c r="F447745" s="1"/>
      <c r="G447745" s="1"/>
    </row>
    <row r="447957" spans="1:7" x14ac:dyDescent="0.3">
      <c r="A447957" s="1"/>
      <c r="B447957" s="1"/>
      <c r="C447957" s="1"/>
      <c r="D447957" s="1"/>
      <c r="F447957" s="1"/>
      <c r="G447957" s="1"/>
    </row>
    <row r="448169" spans="1:7" x14ac:dyDescent="0.3">
      <c r="A448169" s="1"/>
      <c r="B448169" s="1"/>
      <c r="C448169" s="1"/>
      <c r="D448169" s="1"/>
      <c r="F448169" s="1"/>
      <c r="G448169" s="1"/>
    </row>
    <row r="448381" spans="1:7" x14ac:dyDescent="0.3">
      <c r="A448381" s="1"/>
      <c r="B448381" s="1"/>
      <c r="C448381" s="1"/>
      <c r="D448381" s="1"/>
      <c r="F448381" s="1"/>
      <c r="G448381" s="1"/>
    </row>
    <row r="448593" spans="1:7" x14ac:dyDescent="0.3">
      <c r="A448593" s="1"/>
      <c r="B448593" s="1"/>
      <c r="C448593" s="1"/>
      <c r="D448593" s="1"/>
      <c r="F448593" s="1"/>
      <c r="G448593" s="1"/>
    </row>
    <row r="448805" spans="1:7" x14ac:dyDescent="0.3">
      <c r="A448805" s="1"/>
      <c r="B448805" s="1"/>
      <c r="C448805" s="1"/>
      <c r="D448805" s="1"/>
      <c r="F448805" s="1"/>
      <c r="G448805" s="1"/>
    </row>
    <row r="449017" spans="1:7" x14ac:dyDescent="0.3">
      <c r="A449017" s="1"/>
      <c r="B449017" s="1"/>
      <c r="C449017" s="1"/>
      <c r="D449017" s="1"/>
      <c r="F449017" s="1"/>
      <c r="G449017" s="1"/>
    </row>
    <row r="449229" spans="1:7" x14ac:dyDescent="0.3">
      <c r="A449229" s="1"/>
      <c r="B449229" s="1"/>
      <c r="C449229" s="1"/>
      <c r="D449229" s="1"/>
      <c r="F449229" s="1"/>
      <c r="G449229" s="1"/>
    </row>
    <row r="449441" spans="1:7" x14ac:dyDescent="0.3">
      <c r="A449441" s="1"/>
      <c r="B449441" s="1"/>
      <c r="C449441" s="1"/>
      <c r="D449441" s="1"/>
      <c r="F449441" s="1"/>
      <c r="G449441" s="1"/>
    </row>
    <row r="449653" spans="1:7" x14ac:dyDescent="0.3">
      <c r="A449653" s="1"/>
      <c r="B449653" s="1"/>
      <c r="C449653" s="1"/>
      <c r="D449653" s="1"/>
      <c r="F449653" s="1"/>
      <c r="G449653" s="1"/>
    </row>
    <row r="449865" spans="1:7" x14ac:dyDescent="0.3">
      <c r="A449865" s="1"/>
      <c r="B449865" s="1"/>
      <c r="C449865" s="1"/>
      <c r="D449865" s="1"/>
      <c r="F449865" s="1"/>
      <c r="G449865" s="1"/>
    </row>
    <row r="450077" spans="1:7" x14ac:dyDescent="0.3">
      <c r="A450077" s="1"/>
      <c r="B450077" s="1"/>
      <c r="C450077" s="1"/>
      <c r="D450077" s="1"/>
      <c r="F450077" s="1"/>
      <c r="G450077" s="1"/>
    </row>
    <row r="450289" spans="1:7" x14ac:dyDescent="0.3">
      <c r="A450289" s="1"/>
      <c r="B450289" s="1"/>
      <c r="C450289" s="1"/>
      <c r="D450289" s="1"/>
      <c r="F450289" s="1"/>
      <c r="G450289" s="1"/>
    </row>
    <row r="450501" spans="1:7" x14ac:dyDescent="0.3">
      <c r="A450501" s="1"/>
      <c r="B450501" s="1"/>
      <c r="C450501" s="1"/>
      <c r="D450501" s="1"/>
      <c r="F450501" s="1"/>
      <c r="G450501" s="1"/>
    </row>
    <row r="450713" spans="1:7" x14ac:dyDescent="0.3">
      <c r="A450713" s="1"/>
      <c r="B450713" s="1"/>
      <c r="C450713" s="1"/>
      <c r="D450713" s="1"/>
      <c r="F450713" s="1"/>
      <c r="G450713" s="1"/>
    </row>
    <row r="450925" spans="1:7" x14ac:dyDescent="0.3">
      <c r="A450925" s="1"/>
      <c r="B450925" s="1"/>
      <c r="C450925" s="1"/>
      <c r="D450925" s="1"/>
      <c r="F450925" s="1"/>
      <c r="G450925" s="1"/>
    </row>
    <row r="451137" spans="1:7" x14ac:dyDescent="0.3">
      <c r="A451137" s="1"/>
      <c r="B451137" s="1"/>
      <c r="C451137" s="1"/>
      <c r="D451137" s="1"/>
      <c r="F451137" s="1"/>
      <c r="G451137" s="1"/>
    </row>
    <row r="451349" spans="1:7" x14ac:dyDescent="0.3">
      <c r="A451349" s="1"/>
      <c r="B451349" s="1"/>
      <c r="C451349" s="1"/>
      <c r="D451349" s="1"/>
      <c r="F451349" s="1"/>
      <c r="G451349" s="1"/>
    </row>
    <row r="451561" spans="1:7" x14ac:dyDescent="0.3">
      <c r="A451561" s="1"/>
      <c r="B451561" s="1"/>
      <c r="C451561" s="1"/>
      <c r="D451561" s="1"/>
      <c r="F451561" s="1"/>
      <c r="G451561" s="1"/>
    </row>
    <row r="451773" spans="1:7" x14ac:dyDescent="0.3">
      <c r="A451773" s="1"/>
      <c r="B451773" s="1"/>
      <c r="C451773" s="1"/>
      <c r="D451773" s="1"/>
      <c r="F451773" s="1"/>
      <c r="G451773" s="1"/>
    </row>
    <row r="451985" spans="1:7" x14ac:dyDescent="0.3">
      <c r="A451985" s="1"/>
      <c r="B451985" s="1"/>
      <c r="C451985" s="1"/>
      <c r="D451985" s="1"/>
      <c r="F451985" s="1"/>
      <c r="G451985" s="1"/>
    </row>
    <row r="452197" spans="1:7" x14ac:dyDescent="0.3">
      <c r="A452197" s="1"/>
      <c r="B452197" s="1"/>
      <c r="C452197" s="1"/>
      <c r="D452197" s="1"/>
      <c r="F452197" s="1"/>
      <c r="G452197" s="1"/>
    </row>
    <row r="452409" spans="1:7" x14ac:dyDescent="0.3">
      <c r="A452409" s="1"/>
      <c r="B452409" s="1"/>
      <c r="C452409" s="1"/>
      <c r="D452409" s="1"/>
      <c r="F452409" s="1"/>
      <c r="G452409" s="1"/>
    </row>
    <row r="452621" spans="1:7" x14ac:dyDescent="0.3">
      <c r="A452621" s="1"/>
      <c r="B452621" s="1"/>
      <c r="C452621" s="1"/>
      <c r="D452621" s="1"/>
      <c r="F452621" s="1"/>
      <c r="G452621" s="1"/>
    </row>
    <row r="452833" spans="1:7" x14ac:dyDescent="0.3">
      <c r="A452833" s="1"/>
      <c r="B452833" s="1"/>
      <c r="C452833" s="1"/>
      <c r="D452833" s="1"/>
      <c r="F452833" s="1"/>
      <c r="G452833" s="1"/>
    </row>
    <row r="453045" spans="1:7" x14ac:dyDescent="0.3">
      <c r="A453045" s="1"/>
      <c r="B453045" s="1"/>
      <c r="C453045" s="1"/>
      <c r="D453045" s="1"/>
      <c r="F453045" s="1"/>
      <c r="G453045" s="1"/>
    </row>
    <row r="453257" spans="1:7" x14ac:dyDescent="0.3">
      <c r="A453257" s="1"/>
      <c r="B453257" s="1"/>
      <c r="C453257" s="1"/>
      <c r="D453257" s="1"/>
      <c r="F453257" s="1"/>
      <c r="G453257" s="1"/>
    </row>
    <row r="453469" spans="1:7" x14ac:dyDescent="0.3">
      <c r="A453469" s="1"/>
      <c r="B453469" s="1"/>
      <c r="C453469" s="1"/>
      <c r="D453469" s="1"/>
      <c r="F453469" s="1"/>
      <c r="G453469" s="1"/>
    </row>
    <row r="453681" spans="1:7" x14ac:dyDescent="0.3">
      <c r="A453681" s="1"/>
      <c r="B453681" s="1"/>
      <c r="C453681" s="1"/>
      <c r="D453681" s="1"/>
      <c r="F453681" s="1"/>
      <c r="G453681" s="1"/>
    </row>
    <row r="453893" spans="1:7" x14ac:dyDescent="0.3">
      <c r="A453893" s="1"/>
      <c r="B453893" s="1"/>
      <c r="C453893" s="1"/>
      <c r="D453893" s="1"/>
      <c r="F453893" s="1"/>
      <c r="G453893" s="1"/>
    </row>
    <row r="454105" spans="1:7" x14ac:dyDescent="0.3">
      <c r="A454105" s="1"/>
      <c r="B454105" s="1"/>
      <c r="C454105" s="1"/>
      <c r="D454105" s="1"/>
      <c r="F454105" s="1"/>
      <c r="G454105" s="1"/>
    </row>
    <row r="454317" spans="1:7" x14ac:dyDescent="0.3">
      <c r="A454317" s="1"/>
      <c r="B454317" s="1"/>
      <c r="C454317" s="1"/>
      <c r="D454317" s="1"/>
      <c r="F454317" s="1"/>
      <c r="G454317" s="1"/>
    </row>
    <row r="454529" spans="1:7" x14ac:dyDescent="0.3">
      <c r="A454529" s="1"/>
      <c r="B454529" s="1"/>
      <c r="C454529" s="1"/>
      <c r="D454529" s="1"/>
      <c r="F454529" s="1"/>
      <c r="G454529" s="1"/>
    </row>
    <row r="454741" spans="1:7" x14ac:dyDescent="0.3">
      <c r="A454741" s="1"/>
      <c r="B454741" s="1"/>
      <c r="C454741" s="1"/>
      <c r="D454741" s="1"/>
      <c r="F454741" s="1"/>
      <c r="G454741" s="1"/>
    </row>
    <row r="454953" spans="1:7" x14ac:dyDescent="0.3">
      <c r="A454953" s="1"/>
      <c r="B454953" s="1"/>
      <c r="C454953" s="1"/>
      <c r="D454953" s="1"/>
      <c r="F454953" s="1"/>
      <c r="G454953" s="1"/>
    </row>
    <row r="455165" spans="1:7" x14ac:dyDescent="0.3">
      <c r="A455165" s="1"/>
      <c r="B455165" s="1"/>
      <c r="C455165" s="1"/>
      <c r="D455165" s="1"/>
      <c r="F455165" s="1"/>
      <c r="G455165" s="1"/>
    </row>
    <row r="455377" spans="1:7" x14ac:dyDescent="0.3">
      <c r="A455377" s="1"/>
      <c r="B455377" s="1"/>
      <c r="C455377" s="1"/>
      <c r="D455377" s="1"/>
      <c r="F455377" s="1"/>
      <c r="G455377" s="1"/>
    </row>
    <row r="455589" spans="1:7" x14ac:dyDescent="0.3">
      <c r="A455589" s="1"/>
      <c r="B455589" s="1"/>
      <c r="C455589" s="1"/>
      <c r="D455589" s="1"/>
      <c r="F455589" s="1"/>
      <c r="G455589" s="1"/>
    </row>
    <row r="455801" spans="1:7" x14ac:dyDescent="0.3">
      <c r="A455801" s="1"/>
      <c r="B455801" s="1"/>
      <c r="C455801" s="1"/>
      <c r="D455801" s="1"/>
      <c r="F455801" s="1"/>
      <c r="G455801" s="1"/>
    </row>
    <row r="456013" spans="1:7" x14ac:dyDescent="0.3">
      <c r="A456013" s="1"/>
      <c r="B456013" s="1"/>
      <c r="C456013" s="1"/>
      <c r="D456013" s="1"/>
      <c r="F456013" s="1"/>
      <c r="G456013" s="1"/>
    </row>
    <row r="456225" spans="1:7" x14ac:dyDescent="0.3">
      <c r="A456225" s="1"/>
      <c r="B456225" s="1"/>
      <c r="C456225" s="1"/>
      <c r="D456225" s="1"/>
      <c r="F456225" s="1"/>
      <c r="G456225" s="1"/>
    </row>
    <row r="456437" spans="1:7" x14ac:dyDescent="0.3">
      <c r="A456437" s="1"/>
      <c r="B456437" s="1"/>
      <c r="C456437" s="1"/>
      <c r="D456437" s="1"/>
      <c r="F456437" s="1"/>
      <c r="G456437" s="1"/>
    </row>
    <row r="456649" spans="1:7" x14ac:dyDescent="0.3">
      <c r="A456649" s="1"/>
      <c r="B456649" s="1"/>
      <c r="C456649" s="1"/>
      <c r="D456649" s="1"/>
      <c r="F456649" s="1"/>
      <c r="G456649" s="1"/>
    </row>
    <row r="456861" spans="1:7" x14ac:dyDescent="0.3">
      <c r="A456861" s="1"/>
      <c r="B456861" s="1"/>
      <c r="C456861" s="1"/>
      <c r="D456861" s="1"/>
      <c r="F456861" s="1"/>
      <c r="G456861" s="1"/>
    </row>
    <row r="457073" spans="1:7" x14ac:dyDescent="0.3">
      <c r="A457073" s="1"/>
      <c r="B457073" s="1"/>
      <c r="C457073" s="1"/>
      <c r="D457073" s="1"/>
      <c r="F457073" s="1"/>
      <c r="G457073" s="1"/>
    </row>
    <row r="457285" spans="1:7" x14ac:dyDescent="0.3">
      <c r="A457285" s="1"/>
      <c r="B457285" s="1"/>
      <c r="C457285" s="1"/>
      <c r="D457285" s="1"/>
      <c r="F457285" s="1"/>
      <c r="G457285" s="1"/>
    </row>
    <row r="457497" spans="1:7" x14ac:dyDescent="0.3">
      <c r="A457497" s="1"/>
      <c r="B457497" s="1"/>
      <c r="C457497" s="1"/>
      <c r="D457497" s="1"/>
      <c r="F457497" s="1"/>
      <c r="G457497" s="1"/>
    </row>
    <row r="457709" spans="1:7" x14ac:dyDescent="0.3">
      <c r="A457709" s="1"/>
      <c r="B457709" s="1"/>
      <c r="C457709" s="1"/>
      <c r="D457709" s="1"/>
      <c r="F457709" s="1"/>
      <c r="G457709" s="1"/>
    </row>
    <row r="457921" spans="1:7" x14ac:dyDescent="0.3">
      <c r="A457921" s="1"/>
      <c r="B457921" s="1"/>
      <c r="C457921" s="1"/>
      <c r="D457921" s="1"/>
      <c r="F457921" s="1"/>
      <c r="G457921" s="1"/>
    </row>
    <row r="458133" spans="1:7" x14ac:dyDescent="0.3">
      <c r="A458133" s="1"/>
      <c r="B458133" s="1"/>
      <c r="C458133" s="1"/>
      <c r="D458133" s="1"/>
      <c r="F458133" s="1"/>
      <c r="G458133" s="1"/>
    </row>
    <row r="458345" spans="1:7" x14ac:dyDescent="0.3">
      <c r="A458345" s="1"/>
      <c r="B458345" s="1"/>
      <c r="C458345" s="1"/>
      <c r="D458345" s="1"/>
      <c r="F458345" s="1"/>
      <c r="G458345" s="1"/>
    </row>
    <row r="458557" spans="1:7" x14ac:dyDescent="0.3">
      <c r="A458557" s="1"/>
      <c r="B458557" s="1"/>
      <c r="C458557" s="1"/>
      <c r="D458557" s="1"/>
      <c r="F458557" s="1"/>
      <c r="G458557" s="1"/>
    </row>
    <row r="458769" spans="1:7" x14ac:dyDescent="0.3">
      <c r="A458769" s="1"/>
      <c r="B458769" s="1"/>
      <c r="C458769" s="1"/>
      <c r="D458769" s="1"/>
      <c r="F458769" s="1"/>
      <c r="G458769" s="1"/>
    </row>
    <row r="458981" spans="1:7" x14ac:dyDescent="0.3">
      <c r="A458981" s="1"/>
      <c r="B458981" s="1"/>
      <c r="C458981" s="1"/>
      <c r="D458981" s="1"/>
      <c r="F458981" s="1"/>
      <c r="G458981" s="1"/>
    </row>
    <row r="459193" spans="1:7" x14ac:dyDescent="0.3">
      <c r="A459193" s="1"/>
      <c r="B459193" s="1"/>
      <c r="C459193" s="1"/>
      <c r="D459193" s="1"/>
      <c r="F459193" s="1"/>
      <c r="G459193" s="1"/>
    </row>
    <row r="459405" spans="1:7" x14ac:dyDescent="0.3">
      <c r="A459405" s="1"/>
      <c r="B459405" s="1"/>
      <c r="C459405" s="1"/>
      <c r="D459405" s="1"/>
      <c r="F459405" s="1"/>
      <c r="G459405" s="1"/>
    </row>
    <row r="459617" spans="1:7" x14ac:dyDescent="0.3">
      <c r="A459617" s="1"/>
      <c r="B459617" s="1"/>
      <c r="C459617" s="1"/>
      <c r="D459617" s="1"/>
      <c r="F459617" s="1"/>
      <c r="G459617" s="1"/>
    </row>
    <row r="459829" spans="1:7" x14ac:dyDescent="0.3">
      <c r="A459829" s="1"/>
      <c r="B459829" s="1"/>
      <c r="C459829" s="1"/>
      <c r="D459829" s="1"/>
      <c r="F459829" s="1"/>
      <c r="G459829" s="1"/>
    </row>
    <row r="460041" spans="1:7" x14ac:dyDescent="0.3">
      <c r="A460041" s="1"/>
      <c r="B460041" s="1"/>
      <c r="C460041" s="1"/>
      <c r="D460041" s="1"/>
      <c r="F460041" s="1"/>
      <c r="G460041" s="1"/>
    </row>
    <row r="460253" spans="1:7" x14ac:dyDescent="0.3">
      <c r="A460253" s="1"/>
      <c r="B460253" s="1"/>
      <c r="C460253" s="1"/>
      <c r="D460253" s="1"/>
      <c r="F460253" s="1"/>
      <c r="G460253" s="1"/>
    </row>
    <row r="460465" spans="1:7" x14ac:dyDescent="0.3">
      <c r="A460465" s="1"/>
      <c r="B460465" s="1"/>
      <c r="C460465" s="1"/>
      <c r="D460465" s="1"/>
      <c r="F460465" s="1"/>
      <c r="G460465" s="1"/>
    </row>
    <row r="460677" spans="1:7" x14ac:dyDescent="0.3">
      <c r="A460677" s="1"/>
      <c r="B460677" s="1"/>
      <c r="C460677" s="1"/>
      <c r="D460677" s="1"/>
      <c r="F460677" s="1"/>
      <c r="G460677" s="1"/>
    </row>
    <row r="460889" spans="1:7" x14ac:dyDescent="0.3">
      <c r="A460889" s="1"/>
      <c r="B460889" s="1"/>
      <c r="C460889" s="1"/>
      <c r="D460889" s="1"/>
      <c r="F460889" s="1"/>
      <c r="G460889" s="1"/>
    </row>
    <row r="461101" spans="1:7" x14ac:dyDescent="0.3">
      <c r="A461101" s="1"/>
      <c r="B461101" s="1"/>
      <c r="C461101" s="1"/>
      <c r="D461101" s="1"/>
      <c r="F461101" s="1"/>
      <c r="G461101" s="1"/>
    </row>
    <row r="461313" spans="1:7" x14ac:dyDescent="0.3">
      <c r="A461313" s="1"/>
      <c r="B461313" s="1"/>
      <c r="C461313" s="1"/>
      <c r="D461313" s="1"/>
      <c r="F461313" s="1"/>
      <c r="G461313" s="1"/>
    </row>
    <row r="461525" spans="1:7" x14ac:dyDescent="0.3">
      <c r="A461525" s="1"/>
      <c r="B461525" s="1"/>
      <c r="C461525" s="1"/>
      <c r="D461525" s="1"/>
      <c r="F461525" s="1"/>
      <c r="G461525" s="1"/>
    </row>
    <row r="461737" spans="1:7" x14ac:dyDescent="0.3">
      <c r="A461737" s="1"/>
      <c r="B461737" s="1"/>
      <c r="C461737" s="1"/>
      <c r="D461737" s="1"/>
      <c r="F461737" s="1"/>
      <c r="G461737" s="1"/>
    </row>
    <row r="461949" spans="1:7" x14ac:dyDescent="0.3">
      <c r="A461949" s="1"/>
      <c r="B461949" s="1"/>
      <c r="C461949" s="1"/>
      <c r="D461949" s="1"/>
      <c r="F461949" s="1"/>
      <c r="G461949" s="1"/>
    </row>
    <row r="462161" spans="1:7" x14ac:dyDescent="0.3">
      <c r="A462161" s="1"/>
      <c r="B462161" s="1"/>
      <c r="C462161" s="1"/>
      <c r="D462161" s="1"/>
      <c r="F462161" s="1"/>
      <c r="G462161" s="1"/>
    </row>
    <row r="462373" spans="1:7" x14ac:dyDescent="0.3">
      <c r="A462373" s="1"/>
      <c r="B462373" s="1"/>
      <c r="C462373" s="1"/>
      <c r="D462373" s="1"/>
      <c r="F462373" s="1"/>
      <c r="G462373" s="1"/>
    </row>
    <row r="462585" spans="1:7" x14ac:dyDescent="0.3">
      <c r="A462585" s="1"/>
      <c r="B462585" s="1"/>
      <c r="C462585" s="1"/>
      <c r="D462585" s="1"/>
      <c r="F462585" s="1"/>
      <c r="G462585" s="1"/>
    </row>
    <row r="462797" spans="1:7" x14ac:dyDescent="0.3">
      <c r="A462797" s="1"/>
      <c r="B462797" s="1"/>
      <c r="C462797" s="1"/>
      <c r="D462797" s="1"/>
      <c r="F462797" s="1"/>
      <c r="G462797" s="1"/>
    </row>
    <row r="463009" spans="1:7" x14ac:dyDescent="0.3">
      <c r="A463009" s="1"/>
      <c r="B463009" s="1"/>
      <c r="C463009" s="1"/>
      <c r="D463009" s="1"/>
      <c r="F463009" s="1"/>
      <c r="G463009" s="1"/>
    </row>
    <row r="463221" spans="1:7" x14ac:dyDescent="0.3">
      <c r="A463221" s="1"/>
      <c r="B463221" s="1"/>
      <c r="C463221" s="1"/>
      <c r="D463221" s="1"/>
      <c r="F463221" s="1"/>
      <c r="G463221" s="1"/>
    </row>
    <row r="463433" spans="1:7" x14ac:dyDescent="0.3">
      <c r="A463433" s="1"/>
      <c r="B463433" s="1"/>
      <c r="C463433" s="1"/>
      <c r="D463433" s="1"/>
      <c r="F463433" s="1"/>
      <c r="G463433" s="1"/>
    </row>
    <row r="463645" spans="1:7" x14ac:dyDescent="0.3">
      <c r="A463645" s="1"/>
      <c r="B463645" s="1"/>
      <c r="C463645" s="1"/>
      <c r="D463645" s="1"/>
      <c r="F463645" s="1"/>
      <c r="G463645" s="1"/>
    </row>
    <row r="463857" spans="1:7" x14ac:dyDescent="0.3">
      <c r="A463857" s="1"/>
      <c r="B463857" s="1"/>
      <c r="C463857" s="1"/>
      <c r="D463857" s="1"/>
      <c r="F463857" s="1"/>
      <c r="G463857" s="1"/>
    </row>
    <row r="464069" spans="1:7" x14ac:dyDescent="0.3">
      <c r="A464069" s="1"/>
      <c r="B464069" s="1"/>
      <c r="C464069" s="1"/>
      <c r="D464069" s="1"/>
      <c r="F464069" s="1"/>
      <c r="G464069" s="1"/>
    </row>
    <row r="464281" spans="1:7" x14ac:dyDescent="0.3">
      <c r="A464281" s="1"/>
      <c r="B464281" s="1"/>
      <c r="C464281" s="1"/>
      <c r="D464281" s="1"/>
      <c r="F464281" s="1"/>
      <c r="G464281" s="1"/>
    </row>
    <row r="464493" spans="1:7" x14ac:dyDescent="0.3">
      <c r="A464493" s="1"/>
      <c r="B464493" s="1"/>
      <c r="C464493" s="1"/>
      <c r="D464493" s="1"/>
      <c r="F464493" s="1"/>
      <c r="G464493" s="1"/>
    </row>
    <row r="464705" spans="1:7" x14ac:dyDescent="0.3">
      <c r="A464705" s="1"/>
      <c r="B464705" s="1"/>
      <c r="C464705" s="1"/>
      <c r="D464705" s="1"/>
      <c r="F464705" s="1"/>
      <c r="G464705" s="1"/>
    </row>
    <row r="464917" spans="1:7" x14ac:dyDescent="0.3">
      <c r="A464917" s="1"/>
      <c r="B464917" s="1"/>
      <c r="C464917" s="1"/>
      <c r="D464917" s="1"/>
      <c r="F464917" s="1"/>
      <c r="G464917" s="1"/>
    </row>
    <row r="465129" spans="1:7" x14ac:dyDescent="0.3">
      <c r="A465129" s="1"/>
      <c r="B465129" s="1"/>
      <c r="C465129" s="1"/>
      <c r="D465129" s="1"/>
      <c r="F465129" s="1"/>
      <c r="G465129" s="1"/>
    </row>
    <row r="465341" spans="1:7" x14ac:dyDescent="0.3">
      <c r="A465341" s="1"/>
      <c r="B465341" s="1"/>
      <c r="C465341" s="1"/>
      <c r="D465341" s="1"/>
      <c r="F465341" s="1"/>
      <c r="G465341" s="1"/>
    </row>
    <row r="465553" spans="1:7" x14ac:dyDescent="0.3">
      <c r="A465553" s="1"/>
      <c r="B465553" s="1"/>
      <c r="C465553" s="1"/>
      <c r="D465553" s="1"/>
      <c r="F465553" s="1"/>
      <c r="G465553" s="1"/>
    </row>
    <row r="465765" spans="1:7" x14ac:dyDescent="0.3">
      <c r="A465765" s="1"/>
      <c r="B465765" s="1"/>
      <c r="C465765" s="1"/>
      <c r="D465765" s="1"/>
      <c r="F465765" s="1"/>
      <c r="G465765" s="1"/>
    </row>
    <row r="465977" spans="1:7" x14ac:dyDescent="0.3">
      <c r="A465977" s="1"/>
      <c r="B465977" s="1"/>
      <c r="C465977" s="1"/>
      <c r="D465977" s="1"/>
      <c r="F465977" s="1"/>
      <c r="G465977" s="1"/>
    </row>
    <row r="466189" spans="1:7" x14ac:dyDescent="0.3">
      <c r="A466189" s="1"/>
      <c r="B466189" s="1"/>
      <c r="C466189" s="1"/>
      <c r="D466189" s="1"/>
      <c r="F466189" s="1"/>
      <c r="G466189" s="1"/>
    </row>
    <row r="466401" spans="1:7" x14ac:dyDescent="0.3">
      <c r="A466401" s="1"/>
      <c r="B466401" s="1"/>
      <c r="C466401" s="1"/>
      <c r="D466401" s="1"/>
      <c r="F466401" s="1"/>
      <c r="G466401" s="1"/>
    </row>
    <row r="466613" spans="1:7" x14ac:dyDescent="0.3">
      <c r="A466613" s="1"/>
      <c r="B466613" s="1"/>
      <c r="C466613" s="1"/>
      <c r="D466613" s="1"/>
      <c r="F466613" s="1"/>
      <c r="G466613" s="1"/>
    </row>
    <row r="466825" spans="1:7" x14ac:dyDescent="0.3">
      <c r="A466825" s="1"/>
      <c r="B466825" s="1"/>
      <c r="C466825" s="1"/>
      <c r="D466825" s="1"/>
      <c r="F466825" s="1"/>
      <c r="G466825" s="1"/>
    </row>
    <row r="467037" spans="1:7" x14ac:dyDescent="0.3">
      <c r="A467037" s="1"/>
      <c r="B467037" s="1"/>
      <c r="C467037" s="1"/>
      <c r="D467037" s="1"/>
      <c r="F467037" s="1"/>
      <c r="G467037" s="1"/>
    </row>
    <row r="467249" spans="1:7" x14ac:dyDescent="0.3">
      <c r="A467249" s="1"/>
      <c r="B467249" s="1"/>
      <c r="C467249" s="1"/>
      <c r="D467249" s="1"/>
      <c r="F467249" s="1"/>
      <c r="G467249" s="1"/>
    </row>
    <row r="467461" spans="1:7" x14ac:dyDescent="0.3">
      <c r="A467461" s="1"/>
      <c r="B467461" s="1"/>
      <c r="C467461" s="1"/>
      <c r="D467461" s="1"/>
      <c r="F467461" s="1"/>
      <c r="G467461" s="1"/>
    </row>
    <row r="467673" spans="1:7" x14ac:dyDescent="0.3">
      <c r="A467673" s="1"/>
      <c r="B467673" s="1"/>
      <c r="C467673" s="1"/>
      <c r="D467673" s="1"/>
      <c r="F467673" s="1"/>
      <c r="G467673" s="1"/>
    </row>
    <row r="467885" spans="1:7" x14ac:dyDescent="0.3">
      <c r="A467885" s="1"/>
      <c r="B467885" s="1"/>
      <c r="C467885" s="1"/>
      <c r="D467885" s="1"/>
      <c r="F467885" s="1"/>
      <c r="G467885" s="1"/>
    </row>
    <row r="468097" spans="1:7" x14ac:dyDescent="0.3">
      <c r="A468097" s="1"/>
      <c r="B468097" s="1"/>
      <c r="C468097" s="1"/>
      <c r="D468097" s="1"/>
      <c r="F468097" s="1"/>
      <c r="G468097" s="1"/>
    </row>
    <row r="468309" spans="1:7" x14ac:dyDescent="0.3">
      <c r="A468309" s="1"/>
      <c r="B468309" s="1"/>
      <c r="C468309" s="1"/>
      <c r="D468309" s="1"/>
      <c r="F468309" s="1"/>
      <c r="G468309" s="1"/>
    </row>
    <row r="468521" spans="1:7" x14ac:dyDescent="0.3">
      <c r="A468521" s="1"/>
      <c r="B468521" s="1"/>
      <c r="C468521" s="1"/>
      <c r="D468521" s="1"/>
      <c r="F468521" s="1"/>
      <c r="G468521" s="1"/>
    </row>
    <row r="468733" spans="1:7" x14ac:dyDescent="0.3">
      <c r="A468733" s="1"/>
      <c r="B468733" s="1"/>
      <c r="C468733" s="1"/>
      <c r="D468733" s="1"/>
      <c r="F468733" s="1"/>
      <c r="G468733" s="1"/>
    </row>
    <row r="468945" spans="1:7" x14ac:dyDescent="0.3">
      <c r="A468945" s="1"/>
      <c r="B468945" s="1"/>
      <c r="C468945" s="1"/>
      <c r="D468945" s="1"/>
      <c r="F468945" s="1"/>
      <c r="G468945" s="1"/>
    </row>
    <row r="469157" spans="1:7" x14ac:dyDescent="0.3">
      <c r="A469157" s="1"/>
      <c r="B469157" s="1"/>
      <c r="C469157" s="1"/>
      <c r="D469157" s="1"/>
      <c r="F469157" s="1"/>
      <c r="G469157" s="1"/>
    </row>
    <row r="469369" spans="1:7" x14ac:dyDescent="0.3">
      <c r="A469369" s="1"/>
      <c r="B469369" s="1"/>
      <c r="C469369" s="1"/>
      <c r="D469369" s="1"/>
      <c r="F469369" s="1"/>
      <c r="G469369" s="1"/>
    </row>
    <row r="469581" spans="1:7" x14ac:dyDescent="0.3">
      <c r="A469581" s="1"/>
      <c r="B469581" s="1"/>
      <c r="C469581" s="1"/>
      <c r="D469581" s="1"/>
      <c r="F469581" s="1"/>
      <c r="G469581" s="1"/>
    </row>
    <row r="469793" spans="1:7" x14ac:dyDescent="0.3">
      <c r="A469793" s="1"/>
      <c r="B469793" s="1"/>
      <c r="C469793" s="1"/>
      <c r="D469793" s="1"/>
      <c r="F469793" s="1"/>
      <c r="G469793" s="1"/>
    </row>
    <row r="470005" spans="1:7" x14ac:dyDescent="0.3">
      <c r="A470005" s="1"/>
      <c r="B470005" s="1"/>
      <c r="C470005" s="1"/>
      <c r="D470005" s="1"/>
      <c r="F470005" s="1"/>
      <c r="G470005" s="1"/>
    </row>
    <row r="470217" spans="1:7" x14ac:dyDescent="0.3">
      <c r="A470217" s="1"/>
      <c r="B470217" s="1"/>
      <c r="C470217" s="1"/>
      <c r="D470217" s="1"/>
      <c r="F470217" s="1"/>
      <c r="G470217" s="1"/>
    </row>
    <row r="470429" spans="1:7" x14ac:dyDescent="0.3">
      <c r="A470429" s="1"/>
      <c r="B470429" s="1"/>
      <c r="C470429" s="1"/>
      <c r="D470429" s="1"/>
      <c r="F470429" s="1"/>
      <c r="G470429" s="1"/>
    </row>
    <row r="470641" spans="1:7" x14ac:dyDescent="0.3">
      <c r="A470641" s="1"/>
      <c r="B470641" s="1"/>
      <c r="C470641" s="1"/>
      <c r="D470641" s="1"/>
      <c r="F470641" s="1"/>
      <c r="G470641" s="1"/>
    </row>
    <row r="470853" spans="1:7" x14ac:dyDescent="0.3">
      <c r="A470853" s="1"/>
      <c r="B470853" s="1"/>
      <c r="C470853" s="1"/>
      <c r="D470853" s="1"/>
      <c r="F470853" s="1"/>
      <c r="G470853" s="1"/>
    </row>
    <row r="471065" spans="1:7" x14ac:dyDescent="0.3">
      <c r="A471065" s="1"/>
      <c r="B471065" s="1"/>
      <c r="C471065" s="1"/>
      <c r="D471065" s="1"/>
      <c r="F471065" s="1"/>
      <c r="G471065" s="1"/>
    </row>
    <row r="471277" spans="1:7" x14ac:dyDescent="0.3">
      <c r="A471277" s="1"/>
      <c r="B471277" s="1"/>
      <c r="C471277" s="1"/>
      <c r="D471277" s="1"/>
      <c r="F471277" s="1"/>
      <c r="G471277" s="1"/>
    </row>
    <row r="471489" spans="1:7" x14ac:dyDescent="0.3">
      <c r="A471489" s="1"/>
      <c r="B471489" s="1"/>
      <c r="C471489" s="1"/>
      <c r="D471489" s="1"/>
      <c r="F471489" s="1"/>
      <c r="G471489" s="1"/>
    </row>
    <row r="471701" spans="1:7" x14ac:dyDescent="0.3">
      <c r="A471701" s="1"/>
      <c r="B471701" s="1"/>
      <c r="C471701" s="1"/>
      <c r="D471701" s="1"/>
      <c r="F471701" s="1"/>
      <c r="G471701" s="1"/>
    </row>
    <row r="471913" spans="1:7" x14ac:dyDescent="0.3">
      <c r="A471913" s="1"/>
      <c r="B471913" s="1"/>
      <c r="C471913" s="1"/>
      <c r="D471913" s="1"/>
      <c r="F471913" s="1"/>
      <c r="G471913" s="1"/>
    </row>
    <row r="472125" spans="1:7" x14ac:dyDescent="0.3">
      <c r="A472125" s="1"/>
      <c r="B472125" s="1"/>
      <c r="C472125" s="1"/>
      <c r="D472125" s="1"/>
      <c r="F472125" s="1"/>
      <c r="G472125" s="1"/>
    </row>
    <row r="472337" spans="1:7" x14ac:dyDescent="0.3">
      <c r="A472337" s="1"/>
      <c r="B472337" s="1"/>
      <c r="C472337" s="1"/>
      <c r="D472337" s="1"/>
      <c r="F472337" s="1"/>
      <c r="G472337" s="1"/>
    </row>
    <row r="472549" spans="1:7" x14ac:dyDescent="0.3">
      <c r="A472549" s="1"/>
      <c r="B472549" s="1"/>
      <c r="C472549" s="1"/>
      <c r="D472549" s="1"/>
      <c r="F472549" s="1"/>
      <c r="G472549" s="1"/>
    </row>
    <row r="472761" spans="1:7" x14ac:dyDescent="0.3">
      <c r="A472761" s="1"/>
      <c r="B472761" s="1"/>
      <c r="C472761" s="1"/>
      <c r="D472761" s="1"/>
      <c r="F472761" s="1"/>
      <c r="G472761" s="1"/>
    </row>
    <row r="472973" spans="1:7" x14ac:dyDescent="0.3">
      <c r="A472973" s="1"/>
      <c r="B472973" s="1"/>
      <c r="C472973" s="1"/>
      <c r="D472973" s="1"/>
      <c r="F472973" s="1"/>
      <c r="G472973" s="1"/>
    </row>
    <row r="473185" spans="1:7" x14ac:dyDescent="0.3">
      <c r="A473185" s="1"/>
      <c r="B473185" s="1"/>
      <c r="C473185" s="1"/>
      <c r="D473185" s="1"/>
      <c r="F473185" s="1"/>
      <c r="G473185" s="1"/>
    </row>
    <row r="473397" spans="1:7" x14ac:dyDescent="0.3">
      <c r="A473397" s="1"/>
      <c r="B473397" s="1"/>
      <c r="C473397" s="1"/>
      <c r="D473397" s="1"/>
      <c r="F473397" s="1"/>
      <c r="G473397" s="1"/>
    </row>
    <row r="473609" spans="1:7" x14ac:dyDescent="0.3">
      <c r="A473609" s="1"/>
      <c r="B473609" s="1"/>
      <c r="C473609" s="1"/>
      <c r="D473609" s="1"/>
      <c r="F473609" s="1"/>
      <c r="G473609" s="1"/>
    </row>
    <row r="473821" spans="1:7" x14ac:dyDescent="0.3">
      <c r="A473821" s="1"/>
      <c r="B473821" s="1"/>
      <c r="C473821" s="1"/>
      <c r="D473821" s="1"/>
      <c r="F473821" s="1"/>
      <c r="G473821" s="1"/>
    </row>
    <row r="474033" spans="1:7" x14ac:dyDescent="0.3">
      <c r="A474033" s="1"/>
      <c r="B474033" s="1"/>
      <c r="C474033" s="1"/>
      <c r="D474033" s="1"/>
      <c r="F474033" s="1"/>
      <c r="G474033" s="1"/>
    </row>
    <row r="474245" spans="1:7" x14ac:dyDescent="0.3">
      <c r="A474245" s="1"/>
      <c r="B474245" s="1"/>
      <c r="C474245" s="1"/>
      <c r="D474245" s="1"/>
      <c r="F474245" s="1"/>
      <c r="G474245" s="1"/>
    </row>
    <row r="474457" spans="1:7" x14ac:dyDescent="0.3">
      <c r="A474457" s="1"/>
      <c r="B474457" s="1"/>
      <c r="C474457" s="1"/>
      <c r="D474457" s="1"/>
      <c r="F474457" s="1"/>
      <c r="G474457" s="1"/>
    </row>
    <row r="474669" spans="1:7" x14ac:dyDescent="0.3">
      <c r="A474669" s="1"/>
      <c r="B474669" s="1"/>
      <c r="C474669" s="1"/>
      <c r="D474669" s="1"/>
      <c r="F474669" s="1"/>
      <c r="G474669" s="1"/>
    </row>
    <row r="474881" spans="1:7" x14ac:dyDescent="0.3">
      <c r="A474881" s="1"/>
      <c r="B474881" s="1"/>
      <c r="C474881" s="1"/>
      <c r="D474881" s="1"/>
      <c r="F474881" s="1"/>
      <c r="G474881" s="1"/>
    </row>
    <row r="475093" spans="1:7" x14ac:dyDescent="0.3">
      <c r="A475093" s="1"/>
      <c r="B475093" s="1"/>
      <c r="C475093" s="1"/>
      <c r="D475093" s="1"/>
      <c r="F475093" s="1"/>
      <c r="G475093" s="1"/>
    </row>
    <row r="475305" spans="1:7" x14ac:dyDescent="0.3">
      <c r="A475305" s="1"/>
      <c r="B475305" s="1"/>
      <c r="C475305" s="1"/>
      <c r="D475305" s="1"/>
      <c r="F475305" s="1"/>
      <c r="G475305" s="1"/>
    </row>
    <row r="475517" spans="1:7" x14ac:dyDescent="0.3">
      <c r="A475517" s="1"/>
      <c r="B475517" s="1"/>
      <c r="C475517" s="1"/>
      <c r="D475517" s="1"/>
      <c r="F475517" s="1"/>
      <c r="G475517" s="1"/>
    </row>
    <row r="475729" spans="1:7" x14ac:dyDescent="0.3">
      <c r="A475729" s="1"/>
      <c r="B475729" s="1"/>
      <c r="C475729" s="1"/>
      <c r="D475729" s="1"/>
      <c r="F475729" s="1"/>
      <c r="G475729" s="1"/>
    </row>
    <row r="475941" spans="1:7" x14ac:dyDescent="0.3">
      <c r="A475941" s="1"/>
      <c r="B475941" s="1"/>
      <c r="C475941" s="1"/>
      <c r="D475941" s="1"/>
      <c r="F475941" s="1"/>
      <c r="G475941" s="1"/>
    </row>
    <row r="476153" spans="1:7" x14ac:dyDescent="0.3">
      <c r="A476153" s="1"/>
      <c r="B476153" s="1"/>
      <c r="C476153" s="1"/>
      <c r="D476153" s="1"/>
      <c r="F476153" s="1"/>
      <c r="G476153" s="1"/>
    </row>
    <row r="476365" spans="1:7" x14ac:dyDescent="0.3">
      <c r="A476365" s="1"/>
      <c r="B476365" s="1"/>
      <c r="C476365" s="1"/>
      <c r="D476365" s="1"/>
      <c r="F476365" s="1"/>
      <c r="G476365" s="1"/>
    </row>
    <row r="476577" spans="1:7" x14ac:dyDescent="0.3">
      <c r="A476577" s="1"/>
      <c r="B476577" s="1"/>
      <c r="C476577" s="1"/>
      <c r="D476577" s="1"/>
      <c r="F476577" s="1"/>
      <c r="G476577" s="1"/>
    </row>
    <row r="476789" spans="1:7" x14ac:dyDescent="0.3">
      <c r="A476789" s="1"/>
      <c r="B476789" s="1"/>
      <c r="C476789" s="1"/>
      <c r="D476789" s="1"/>
      <c r="F476789" s="1"/>
      <c r="G476789" s="1"/>
    </row>
    <row r="477001" spans="1:7" x14ac:dyDescent="0.3">
      <c r="A477001" s="1"/>
      <c r="B477001" s="1"/>
      <c r="C477001" s="1"/>
      <c r="D477001" s="1"/>
      <c r="F477001" s="1"/>
      <c r="G477001" s="1"/>
    </row>
    <row r="477213" spans="1:7" x14ac:dyDescent="0.3">
      <c r="A477213" s="1"/>
      <c r="B477213" s="1"/>
      <c r="C477213" s="1"/>
      <c r="D477213" s="1"/>
      <c r="F477213" s="1"/>
      <c r="G477213" s="1"/>
    </row>
    <row r="477425" spans="1:7" x14ac:dyDescent="0.3">
      <c r="A477425" s="1"/>
      <c r="B477425" s="1"/>
      <c r="C477425" s="1"/>
      <c r="D477425" s="1"/>
      <c r="F477425" s="1"/>
      <c r="G477425" s="1"/>
    </row>
    <row r="477637" spans="1:7" x14ac:dyDescent="0.3">
      <c r="A477637" s="1"/>
      <c r="B477637" s="1"/>
      <c r="C477637" s="1"/>
      <c r="D477637" s="1"/>
      <c r="F477637" s="1"/>
      <c r="G477637" s="1"/>
    </row>
    <row r="477849" spans="1:7" x14ac:dyDescent="0.3">
      <c r="A477849" s="1"/>
      <c r="B477849" s="1"/>
      <c r="C477849" s="1"/>
      <c r="D477849" s="1"/>
      <c r="F477849" s="1"/>
      <c r="G477849" s="1"/>
    </row>
    <row r="478061" spans="1:7" x14ac:dyDescent="0.3">
      <c r="A478061" s="1"/>
      <c r="B478061" s="1"/>
      <c r="C478061" s="1"/>
      <c r="D478061" s="1"/>
      <c r="F478061" s="1"/>
      <c r="G478061" s="1"/>
    </row>
    <row r="478273" spans="1:7" x14ac:dyDescent="0.3">
      <c r="A478273" s="1"/>
      <c r="B478273" s="1"/>
      <c r="C478273" s="1"/>
      <c r="D478273" s="1"/>
      <c r="F478273" s="1"/>
      <c r="G478273" s="1"/>
    </row>
    <row r="478485" spans="1:7" x14ac:dyDescent="0.3">
      <c r="A478485" s="1"/>
      <c r="B478485" s="1"/>
      <c r="C478485" s="1"/>
      <c r="D478485" s="1"/>
      <c r="F478485" s="1"/>
      <c r="G478485" s="1"/>
    </row>
    <row r="478697" spans="1:7" x14ac:dyDescent="0.3">
      <c r="A478697" s="1"/>
      <c r="B478697" s="1"/>
      <c r="C478697" s="1"/>
      <c r="D478697" s="1"/>
      <c r="F478697" s="1"/>
      <c r="G478697" s="1"/>
    </row>
    <row r="478909" spans="1:7" x14ac:dyDescent="0.3">
      <c r="A478909" s="1"/>
      <c r="B478909" s="1"/>
      <c r="C478909" s="1"/>
      <c r="D478909" s="1"/>
      <c r="F478909" s="1"/>
      <c r="G478909" s="1"/>
    </row>
    <row r="479121" spans="1:7" x14ac:dyDescent="0.3">
      <c r="A479121" s="1"/>
      <c r="B479121" s="1"/>
      <c r="C479121" s="1"/>
      <c r="D479121" s="1"/>
      <c r="F479121" s="1"/>
      <c r="G479121" s="1"/>
    </row>
    <row r="479333" spans="1:7" x14ac:dyDescent="0.3">
      <c r="A479333" s="1"/>
      <c r="B479333" s="1"/>
      <c r="C479333" s="1"/>
      <c r="D479333" s="1"/>
      <c r="F479333" s="1"/>
      <c r="G479333" s="1"/>
    </row>
    <row r="479545" spans="1:7" x14ac:dyDescent="0.3">
      <c r="A479545" s="1"/>
      <c r="B479545" s="1"/>
      <c r="C479545" s="1"/>
      <c r="D479545" s="1"/>
      <c r="F479545" s="1"/>
      <c r="G479545" s="1"/>
    </row>
    <row r="479757" spans="1:7" x14ac:dyDescent="0.3">
      <c r="A479757" s="1"/>
      <c r="B479757" s="1"/>
      <c r="C479757" s="1"/>
      <c r="D479757" s="1"/>
      <c r="F479757" s="1"/>
      <c r="G479757" s="1"/>
    </row>
    <row r="479969" spans="1:7" x14ac:dyDescent="0.3">
      <c r="A479969" s="1"/>
      <c r="B479969" s="1"/>
      <c r="C479969" s="1"/>
      <c r="D479969" s="1"/>
      <c r="F479969" s="1"/>
      <c r="G479969" s="1"/>
    </row>
    <row r="480181" spans="1:7" x14ac:dyDescent="0.3">
      <c r="A480181" s="1"/>
      <c r="B480181" s="1"/>
      <c r="C480181" s="1"/>
      <c r="D480181" s="1"/>
      <c r="F480181" s="1"/>
      <c r="G480181" s="1"/>
    </row>
    <row r="480393" spans="1:7" x14ac:dyDescent="0.3">
      <c r="A480393" s="1"/>
      <c r="B480393" s="1"/>
      <c r="C480393" s="1"/>
      <c r="D480393" s="1"/>
      <c r="F480393" s="1"/>
      <c r="G480393" s="1"/>
    </row>
    <row r="480605" spans="1:7" x14ac:dyDescent="0.3">
      <c r="A480605" s="1"/>
      <c r="B480605" s="1"/>
      <c r="C480605" s="1"/>
      <c r="D480605" s="1"/>
      <c r="F480605" s="1"/>
      <c r="G480605" s="1"/>
    </row>
    <row r="480817" spans="1:7" x14ac:dyDescent="0.3">
      <c r="A480817" s="1"/>
      <c r="B480817" s="1"/>
      <c r="C480817" s="1"/>
      <c r="D480817" s="1"/>
      <c r="F480817" s="1"/>
      <c r="G480817" s="1"/>
    </row>
    <row r="481029" spans="1:7" x14ac:dyDescent="0.3">
      <c r="A481029" s="1"/>
      <c r="B481029" s="1"/>
      <c r="C481029" s="1"/>
      <c r="D481029" s="1"/>
      <c r="F481029" s="1"/>
      <c r="G481029" s="1"/>
    </row>
    <row r="481241" spans="1:7" x14ac:dyDescent="0.3">
      <c r="A481241" s="1"/>
      <c r="B481241" s="1"/>
      <c r="C481241" s="1"/>
      <c r="D481241" s="1"/>
      <c r="F481241" s="1"/>
      <c r="G481241" s="1"/>
    </row>
    <row r="481453" spans="1:7" x14ac:dyDescent="0.3">
      <c r="A481453" s="1"/>
      <c r="B481453" s="1"/>
      <c r="C481453" s="1"/>
      <c r="D481453" s="1"/>
      <c r="F481453" s="1"/>
      <c r="G481453" s="1"/>
    </row>
    <row r="481665" spans="1:7" x14ac:dyDescent="0.3">
      <c r="A481665" s="1"/>
      <c r="B481665" s="1"/>
      <c r="C481665" s="1"/>
      <c r="D481665" s="1"/>
      <c r="F481665" s="1"/>
      <c r="G481665" s="1"/>
    </row>
    <row r="481877" spans="1:7" x14ac:dyDescent="0.3">
      <c r="A481877" s="1"/>
      <c r="B481877" s="1"/>
      <c r="C481877" s="1"/>
      <c r="D481877" s="1"/>
      <c r="F481877" s="1"/>
      <c r="G481877" s="1"/>
    </row>
    <row r="482089" spans="1:7" x14ac:dyDescent="0.3">
      <c r="A482089" s="1"/>
      <c r="B482089" s="1"/>
      <c r="C482089" s="1"/>
      <c r="D482089" s="1"/>
      <c r="F482089" s="1"/>
      <c r="G482089" s="1"/>
    </row>
    <row r="482301" spans="1:7" x14ac:dyDescent="0.3">
      <c r="A482301" s="1"/>
      <c r="B482301" s="1"/>
      <c r="C482301" s="1"/>
      <c r="D482301" s="1"/>
      <c r="F482301" s="1"/>
      <c r="G482301" s="1"/>
    </row>
    <row r="482513" spans="1:7" x14ac:dyDescent="0.3">
      <c r="A482513" s="1"/>
      <c r="B482513" s="1"/>
      <c r="C482513" s="1"/>
      <c r="D482513" s="1"/>
      <c r="F482513" s="1"/>
      <c r="G482513" s="1"/>
    </row>
    <row r="482725" spans="1:7" x14ac:dyDescent="0.3">
      <c r="A482725" s="1"/>
      <c r="B482725" s="1"/>
      <c r="C482725" s="1"/>
      <c r="D482725" s="1"/>
      <c r="F482725" s="1"/>
      <c r="G482725" s="1"/>
    </row>
    <row r="482937" spans="1:7" x14ac:dyDescent="0.3">
      <c r="A482937" s="1"/>
      <c r="B482937" s="1"/>
      <c r="C482937" s="1"/>
      <c r="D482937" s="1"/>
      <c r="F482937" s="1"/>
      <c r="G482937" s="1"/>
    </row>
    <row r="483149" spans="1:7" x14ac:dyDescent="0.3">
      <c r="A483149" s="1"/>
      <c r="B483149" s="1"/>
      <c r="C483149" s="1"/>
      <c r="D483149" s="1"/>
      <c r="F483149" s="1"/>
      <c r="G483149" s="1"/>
    </row>
    <row r="483361" spans="1:7" x14ac:dyDescent="0.3">
      <c r="A483361" s="1"/>
      <c r="B483361" s="1"/>
      <c r="C483361" s="1"/>
      <c r="D483361" s="1"/>
      <c r="F483361" s="1"/>
      <c r="G483361" s="1"/>
    </row>
    <row r="483573" spans="1:7" x14ac:dyDescent="0.3">
      <c r="A483573" s="1"/>
      <c r="B483573" s="1"/>
      <c r="C483573" s="1"/>
      <c r="D483573" s="1"/>
      <c r="F483573" s="1"/>
      <c r="G483573" s="1"/>
    </row>
    <row r="483785" spans="1:7" x14ac:dyDescent="0.3">
      <c r="A483785" s="1"/>
      <c r="B483785" s="1"/>
      <c r="C483785" s="1"/>
      <c r="D483785" s="1"/>
      <c r="F483785" s="1"/>
      <c r="G483785" s="1"/>
    </row>
    <row r="483997" spans="1:7" x14ac:dyDescent="0.3">
      <c r="A483997" s="1"/>
      <c r="B483997" s="1"/>
      <c r="C483997" s="1"/>
      <c r="D483997" s="1"/>
      <c r="F483997" s="1"/>
      <c r="G483997" s="1"/>
    </row>
    <row r="484209" spans="1:7" x14ac:dyDescent="0.3">
      <c r="A484209" s="1"/>
      <c r="B484209" s="1"/>
      <c r="C484209" s="1"/>
      <c r="D484209" s="1"/>
      <c r="F484209" s="1"/>
      <c r="G484209" s="1"/>
    </row>
    <row r="484421" spans="1:7" x14ac:dyDescent="0.3">
      <c r="A484421" s="1"/>
      <c r="B484421" s="1"/>
      <c r="C484421" s="1"/>
      <c r="D484421" s="1"/>
      <c r="F484421" s="1"/>
      <c r="G484421" s="1"/>
    </row>
    <row r="484633" spans="1:7" x14ac:dyDescent="0.3">
      <c r="A484633" s="1"/>
      <c r="B484633" s="1"/>
      <c r="C484633" s="1"/>
      <c r="D484633" s="1"/>
      <c r="F484633" s="1"/>
      <c r="G484633" s="1"/>
    </row>
    <row r="484845" spans="1:7" x14ac:dyDescent="0.3">
      <c r="A484845" s="1"/>
      <c r="B484845" s="1"/>
      <c r="C484845" s="1"/>
      <c r="D484845" s="1"/>
      <c r="F484845" s="1"/>
      <c r="G484845" s="1"/>
    </row>
    <row r="485057" spans="1:7" x14ac:dyDescent="0.3">
      <c r="A485057" s="1"/>
      <c r="B485057" s="1"/>
      <c r="C485057" s="1"/>
      <c r="D485057" s="1"/>
      <c r="F485057" s="1"/>
      <c r="G485057" s="1"/>
    </row>
    <row r="485269" spans="1:7" x14ac:dyDescent="0.3">
      <c r="A485269" s="1"/>
      <c r="B485269" s="1"/>
      <c r="C485269" s="1"/>
      <c r="D485269" s="1"/>
      <c r="F485269" s="1"/>
      <c r="G485269" s="1"/>
    </row>
    <row r="485481" spans="1:7" x14ac:dyDescent="0.3">
      <c r="A485481" s="1"/>
      <c r="B485481" s="1"/>
      <c r="C485481" s="1"/>
      <c r="D485481" s="1"/>
      <c r="F485481" s="1"/>
      <c r="G485481" s="1"/>
    </row>
    <row r="485693" spans="1:7" x14ac:dyDescent="0.3">
      <c r="A485693" s="1"/>
      <c r="B485693" s="1"/>
      <c r="C485693" s="1"/>
      <c r="D485693" s="1"/>
      <c r="F485693" s="1"/>
      <c r="G485693" s="1"/>
    </row>
    <row r="485905" spans="1:7" x14ac:dyDescent="0.3">
      <c r="A485905" s="1"/>
      <c r="B485905" s="1"/>
      <c r="C485905" s="1"/>
      <c r="D485905" s="1"/>
      <c r="F485905" s="1"/>
      <c r="G485905" s="1"/>
    </row>
    <row r="486117" spans="1:7" x14ac:dyDescent="0.3">
      <c r="A486117" s="1"/>
      <c r="B486117" s="1"/>
      <c r="C486117" s="1"/>
      <c r="D486117" s="1"/>
      <c r="F486117" s="1"/>
      <c r="G486117" s="1"/>
    </row>
    <row r="486329" spans="1:7" x14ac:dyDescent="0.3">
      <c r="A486329" s="1"/>
      <c r="B486329" s="1"/>
      <c r="C486329" s="1"/>
      <c r="D486329" s="1"/>
      <c r="F486329" s="1"/>
      <c r="G486329" s="1"/>
    </row>
    <row r="486541" spans="1:7" x14ac:dyDescent="0.3">
      <c r="A486541" s="1"/>
      <c r="B486541" s="1"/>
      <c r="C486541" s="1"/>
      <c r="D486541" s="1"/>
      <c r="F486541" s="1"/>
      <c r="G486541" s="1"/>
    </row>
    <row r="486753" spans="1:7" x14ac:dyDescent="0.3">
      <c r="A486753" s="1"/>
      <c r="B486753" s="1"/>
      <c r="C486753" s="1"/>
      <c r="D486753" s="1"/>
      <c r="F486753" s="1"/>
      <c r="G486753" s="1"/>
    </row>
    <row r="486965" spans="1:7" x14ac:dyDescent="0.3">
      <c r="A486965" s="1"/>
      <c r="B486965" s="1"/>
      <c r="C486965" s="1"/>
      <c r="D486965" s="1"/>
      <c r="F486965" s="1"/>
      <c r="G486965" s="1"/>
    </row>
    <row r="487177" spans="1:7" x14ac:dyDescent="0.3">
      <c r="A487177" s="1"/>
      <c r="B487177" s="1"/>
      <c r="C487177" s="1"/>
      <c r="D487177" s="1"/>
      <c r="F487177" s="1"/>
      <c r="G487177" s="1"/>
    </row>
    <row r="487389" spans="1:7" x14ac:dyDescent="0.3">
      <c r="A487389" s="1"/>
      <c r="B487389" s="1"/>
      <c r="C487389" s="1"/>
      <c r="D487389" s="1"/>
      <c r="F487389" s="1"/>
      <c r="G487389" s="1"/>
    </row>
    <row r="487601" spans="1:7" x14ac:dyDescent="0.3">
      <c r="A487601" s="1"/>
      <c r="B487601" s="1"/>
      <c r="C487601" s="1"/>
      <c r="D487601" s="1"/>
      <c r="F487601" s="1"/>
      <c r="G487601" s="1"/>
    </row>
    <row r="487813" spans="1:7" x14ac:dyDescent="0.3">
      <c r="A487813" s="1"/>
      <c r="B487813" s="1"/>
      <c r="C487813" s="1"/>
      <c r="D487813" s="1"/>
      <c r="F487813" s="1"/>
      <c r="G487813" s="1"/>
    </row>
    <row r="488025" spans="1:7" x14ac:dyDescent="0.3">
      <c r="A488025" s="1"/>
      <c r="B488025" s="1"/>
      <c r="C488025" s="1"/>
      <c r="D488025" s="1"/>
      <c r="F488025" s="1"/>
      <c r="G488025" s="1"/>
    </row>
    <row r="488237" spans="1:7" x14ac:dyDescent="0.3">
      <c r="A488237" s="1"/>
      <c r="B488237" s="1"/>
      <c r="C488237" s="1"/>
      <c r="D488237" s="1"/>
      <c r="F488237" s="1"/>
      <c r="G488237" s="1"/>
    </row>
    <row r="488449" spans="1:7" x14ac:dyDescent="0.3">
      <c r="A488449" s="1"/>
      <c r="B488449" s="1"/>
      <c r="C488449" s="1"/>
      <c r="D488449" s="1"/>
      <c r="F488449" s="1"/>
      <c r="G488449" s="1"/>
    </row>
    <row r="488661" spans="1:7" x14ac:dyDescent="0.3">
      <c r="A488661" s="1"/>
      <c r="B488661" s="1"/>
      <c r="C488661" s="1"/>
      <c r="D488661" s="1"/>
      <c r="F488661" s="1"/>
      <c r="G488661" s="1"/>
    </row>
    <row r="488873" spans="1:7" x14ac:dyDescent="0.3">
      <c r="A488873" s="1"/>
      <c r="B488873" s="1"/>
      <c r="C488873" s="1"/>
      <c r="D488873" s="1"/>
      <c r="F488873" s="1"/>
      <c r="G488873" s="1"/>
    </row>
    <row r="489085" spans="1:7" x14ac:dyDescent="0.3">
      <c r="A489085" s="1"/>
      <c r="B489085" s="1"/>
      <c r="C489085" s="1"/>
      <c r="D489085" s="1"/>
      <c r="F489085" s="1"/>
      <c r="G489085" s="1"/>
    </row>
    <row r="489297" spans="1:7" x14ac:dyDescent="0.3">
      <c r="A489297" s="1"/>
      <c r="B489297" s="1"/>
      <c r="C489297" s="1"/>
      <c r="D489297" s="1"/>
      <c r="F489297" s="1"/>
      <c r="G489297" s="1"/>
    </row>
    <row r="489509" spans="1:7" x14ac:dyDescent="0.3">
      <c r="A489509" s="1"/>
      <c r="B489509" s="1"/>
      <c r="C489509" s="1"/>
      <c r="D489509" s="1"/>
      <c r="F489509" s="1"/>
      <c r="G489509" s="1"/>
    </row>
    <row r="489721" spans="1:7" x14ac:dyDescent="0.3">
      <c r="A489721" s="1"/>
      <c r="B489721" s="1"/>
      <c r="C489721" s="1"/>
      <c r="D489721" s="1"/>
      <c r="F489721" s="1"/>
      <c r="G489721" s="1"/>
    </row>
    <row r="489933" spans="1:7" x14ac:dyDescent="0.3">
      <c r="A489933" s="1"/>
      <c r="B489933" s="1"/>
      <c r="C489933" s="1"/>
      <c r="D489933" s="1"/>
      <c r="F489933" s="1"/>
      <c r="G489933" s="1"/>
    </row>
    <row r="490145" spans="1:7" x14ac:dyDescent="0.3">
      <c r="A490145" s="1"/>
      <c r="B490145" s="1"/>
      <c r="C490145" s="1"/>
      <c r="D490145" s="1"/>
      <c r="F490145" s="1"/>
      <c r="G490145" s="1"/>
    </row>
    <row r="490357" spans="1:7" x14ac:dyDescent="0.3">
      <c r="A490357" s="1"/>
      <c r="B490357" s="1"/>
      <c r="C490357" s="1"/>
      <c r="D490357" s="1"/>
      <c r="F490357" s="1"/>
      <c r="G490357" s="1"/>
    </row>
    <row r="490569" spans="1:7" x14ac:dyDescent="0.3">
      <c r="A490569" s="1"/>
      <c r="B490569" s="1"/>
      <c r="C490569" s="1"/>
      <c r="D490569" s="1"/>
      <c r="F490569" s="1"/>
      <c r="G490569" s="1"/>
    </row>
    <row r="490781" spans="1:7" x14ac:dyDescent="0.3">
      <c r="A490781" s="1"/>
      <c r="B490781" s="1"/>
      <c r="C490781" s="1"/>
      <c r="D490781" s="1"/>
      <c r="F490781" s="1"/>
      <c r="G490781" s="1"/>
    </row>
    <row r="490993" spans="1:7" x14ac:dyDescent="0.3">
      <c r="A490993" s="1"/>
      <c r="B490993" s="1"/>
      <c r="C490993" s="1"/>
      <c r="D490993" s="1"/>
      <c r="F490993" s="1"/>
      <c r="G490993" s="1"/>
    </row>
    <row r="491205" spans="1:7" x14ac:dyDescent="0.3">
      <c r="A491205" s="1"/>
      <c r="B491205" s="1"/>
      <c r="C491205" s="1"/>
      <c r="D491205" s="1"/>
      <c r="F491205" s="1"/>
      <c r="G491205" s="1"/>
    </row>
    <row r="491417" spans="1:7" x14ac:dyDescent="0.3">
      <c r="A491417" s="1"/>
      <c r="B491417" s="1"/>
      <c r="C491417" s="1"/>
      <c r="D491417" s="1"/>
      <c r="F491417" s="1"/>
      <c r="G491417" s="1"/>
    </row>
    <row r="491629" spans="1:7" x14ac:dyDescent="0.3">
      <c r="A491629" s="1"/>
      <c r="B491629" s="1"/>
      <c r="C491629" s="1"/>
      <c r="D491629" s="1"/>
      <c r="F491629" s="1"/>
      <c r="G491629" s="1"/>
    </row>
    <row r="491841" spans="1:7" x14ac:dyDescent="0.3">
      <c r="A491841" s="1"/>
      <c r="B491841" s="1"/>
      <c r="C491841" s="1"/>
      <c r="D491841" s="1"/>
      <c r="F491841" s="1"/>
      <c r="G491841" s="1"/>
    </row>
    <row r="492053" spans="1:7" x14ac:dyDescent="0.3">
      <c r="A492053" s="1"/>
      <c r="B492053" s="1"/>
      <c r="C492053" s="1"/>
      <c r="D492053" s="1"/>
      <c r="F492053" s="1"/>
      <c r="G492053" s="1"/>
    </row>
    <row r="492265" spans="1:7" x14ac:dyDescent="0.3">
      <c r="A492265" s="1"/>
      <c r="B492265" s="1"/>
      <c r="C492265" s="1"/>
      <c r="D492265" s="1"/>
      <c r="F492265" s="1"/>
      <c r="G492265" s="1"/>
    </row>
    <row r="492477" spans="1:7" x14ac:dyDescent="0.3">
      <c r="A492477" s="1"/>
      <c r="B492477" s="1"/>
      <c r="C492477" s="1"/>
      <c r="D492477" s="1"/>
      <c r="F492477" s="1"/>
      <c r="G492477" s="1"/>
    </row>
    <row r="492689" spans="1:7" x14ac:dyDescent="0.3">
      <c r="A492689" s="1"/>
      <c r="B492689" s="1"/>
      <c r="C492689" s="1"/>
      <c r="D492689" s="1"/>
      <c r="F492689" s="1"/>
      <c r="G492689" s="1"/>
    </row>
    <row r="492901" spans="1:7" x14ac:dyDescent="0.3">
      <c r="A492901" s="1"/>
      <c r="B492901" s="1"/>
      <c r="C492901" s="1"/>
      <c r="D492901" s="1"/>
      <c r="F492901" s="1"/>
      <c r="G492901" s="1"/>
    </row>
    <row r="493113" spans="1:7" x14ac:dyDescent="0.3">
      <c r="A493113" s="1"/>
      <c r="B493113" s="1"/>
      <c r="C493113" s="1"/>
      <c r="D493113" s="1"/>
      <c r="F493113" s="1"/>
      <c r="G493113" s="1"/>
    </row>
    <row r="493325" spans="1:7" x14ac:dyDescent="0.3">
      <c r="A493325" s="1"/>
      <c r="B493325" s="1"/>
      <c r="C493325" s="1"/>
      <c r="D493325" s="1"/>
      <c r="F493325" s="1"/>
      <c r="G493325" s="1"/>
    </row>
    <row r="493537" spans="1:7" x14ac:dyDescent="0.3">
      <c r="A493537" s="1"/>
      <c r="B493537" s="1"/>
      <c r="C493537" s="1"/>
      <c r="D493537" s="1"/>
      <c r="F493537" s="1"/>
      <c r="G493537" s="1"/>
    </row>
    <row r="493749" spans="1:7" x14ac:dyDescent="0.3">
      <c r="A493749" s="1"/>
      <c r="B493749" s="1"/>
      <c r="C493749" s="1"/>
      <c r="D493749" s="1"/>
      <c r="F493749" s="1"/>
      <c r="G493749" s="1"/>
    </row>
    <row r="493961" spans="1:7" x14ac:dyDescent="0.3">
      <c r="A493961" s="1"/>
      <c r="B493961" s="1"/>
      <c r="C493961" s="1"/>
      <c r="D493961" s="1"/>
      <c r="F493961" s="1"/>
      <c r="G493961" s="1"/>
    </row>
    <row r="494173" spans="1:7" x14ac:dyDescent="0.3">
      <c r="A494173" s="1"/>
      <c r="B494173" s="1"/>
      <c r="C494173" s="1"/>
      <c r="D494173" s="1"/>
      <c r="F494173" s="1"/>
      <c r="G494173" s="1"/>
    </row>
    <row r="494385" spans="1:7" x14ac:dyDescent="0.3">
      <c r="A494385" s="1"/>
      <c r="B494385" s="1"/>
      <c r="C494385" s="1"/>
      <c r="D494385" s="1"/>
      <c r="F494385" s="1"/>
      <c r="G494385" s="1"/>
    </row>
    <row r="494597" spans="1:7" x14ac:dyDescent="0.3">
      <c r="A494597" s="1"/>
      <c r="B494597" s="1"/>
      <c r="C494597" s="1"/>
      <c r="D494597" s="1"/>
      <c r="F494597" s="1"/>
      <c r="G494597" s="1"/>
    </row>
    <row r="494809" spans="1:7" x14ac:dyDescent="0.3">
      <c r="A494809" s="1"/>
      <c r="B494809" s="1"/>
      <c r="C494809" s="1"/>
      <c r="D494809" s="1"/>
      <c r="F494809" s="1"/>
      <c r="G494809" s="1"/>
    </row>
    <row r="495021" spans="1:7" x14ac:dyDescent="0.3">
      <c r="A495021" s="1"/>
      <c r="B495021" s="1"/>
      <c r="C495021" s="1"/>
      <c r="D495021" s="1"/>
      <c r="F495021" s="1"/>
      <c r="G495021" s="1"/>
    </row>
    <row r="495233" spans="1:7" x14ac:dyDescent="0.3">
      <c r="A495233" s="1"/>
      <c r="B495233" s="1"/>
      <c r="C495233" s="1"/>
      <c r="D495233" s="1"/>
      <c r="F495233" s="1"/>
      <c r="G495233" s="1"/>
    </row>
    <row r="495445" spans="1:7" x14ac:dyDescent="0.3">
      <c r="A495445" s="1"/>
      <c r="B495445" s="1"/>
      <c r="C495445" s="1"/>
      <c r="D495445" s="1"/>
      <c r="F495445" s="1"/>
      <c r="G495445" s="1"/>
    </row>
    <row r="495657" spans="1:7" x14ac:dyDescent="0.3">
      <c r="A495657" s="1"/>
      <c r="B495657" s="1"/>
      <c r="C495657" s="1"/>
      <c r="D495657" s="1"/>
      <c r="F495657" s="1"/>
      <c r="G495657" s="1"/>
    </row>
    <row r="495869" spans="1:7" x14ac:dyDescent="0.3">
      <c r="A495869" s="1"/>
      <c r="B495869" s="1"/>
      <c r="C495869" s="1"/>
      <c r="D495869" s="1"/>
      <c r="F495869" s="1"/>
      <c r="G495869" s="1"/>
    </row>
    <row r="496081" spans="1:7" x14ac:dyDescent="0.3">
      <c r="A496081" s="1"/>
      <c r="B496081" s="1"/>
      <c r="C496081" s="1"/>
      <c r="D496081" s="1"/>
      <c r="F496081" s="1"/>
      <c r="G496081" s="1"/>
    </row>
    <row r="496293" spans="1:7" x14ac:dyDescent="0.3">
      <c r="A496293" s="1"/>
      <c r="B496293" s="1"/>
      <c r="C496293" s="1"/>
      <c r="D496293" s="1"/>
      <c r="F496293" s="1"/>
      <c r="G496293" s="1"/>
    </row>
    <row r="496505" spans="1:7" x14ac:dyDescent="0.3">
      <c r="A496505" s="1"/>
      <c r="B496505" s="1"/>
      <c r="C496505" s="1"/>
      <c r="D496505" s="1"/>
      <c r="F496505" s="1"/>
      <c r="G496505" s="1"/>
    </row>
    <row r="496717" spans="1:7" x14ac:dyDescent="0.3">
      <c r="A496717" s="1"/>
      <c r="B496717" s="1"/>
      <c r="C496717" s="1"/>
      <c r="D496717" s="1"/>
      <c r="F496717" s="1"/>
      <c r="G496717" s="1"/>
    </row>
    <row r="496929" spans="1:7" x14ac:dyDescent="0.3">
      <c r="A496929" s="1"/>
      <c r="B496929" s="1"/>
      <c r="C496929" s="1"/>
      <c r="D496929" s="1"/>
      <c r="F496929" s="1"/>
      <c r="G496929" s="1"/>
    </row>
    <row r="497141" spans="1:7" x14ac:dyDescent="0.3">
      <c r="A497141" s="1"/>
      <c r="B497141" s="1"/>
      <c r="C497141" s="1"/>
      <c r="D497141" s="1"/>
      <c r="F497141" s="1"/>
      <c r="G497141" s="1"/>
    </row>
    <row r="497353" spans="1:7" x14ac:dyDescent="0.3">
      <c r="A497353" s="1"/>
      <c r="B497353" s="1"/>
      <c r="C497353" s="1"/>
      <c r="D497353" s="1"/>
      <c r="F497353" s="1"/>
      <c r="G497353" s="1"/>
    </row>
    <row r="497565" spans="1:7" x14ac:dyDescent="0.3">
      <c r="A497565" s="1"/>
      <c r="B497565" s="1"/>
      <c r="C497565" s="1"/>
      <c r="D497565" s="1"/>
      <c r="F497565" s="1"/>
      <c r="G497565" s="1"/>
    </row>
    <row r="497777" spans="1:7" x14ac:dyDescent="0.3">
      <c r="A497777" s="1"/>
      <c r="B497777" s="1"/>
      <c r="C497777" s="1"/>
      <c r="D497777" s="1"/>
      <c r="F497777" s="1"/>
      <c r="G497777" s="1"/>
    </row>
    <row r="497989" spans="1:7" x14ac:dyDescent="0.3">
      <c r="A497989" s="1"/>
      <c r="B497989" s="1"/>
      <c r="C497989" s="1"/>
      <c r="D497989" s="1"/>
      <c r="F497989" s="1"/>
      <c r="G497989" s="1"/>
    </row>
    <row r="498201" spans="1:7" x14ac:dyDescent="0.3">
      <c r="A498201" s="1"/>
      <c r="B498201" s="1"/>
      <c r="C498201" s="1"/>
      <c r="D498201" s="1"/>
      <c r="F498201" s="1"/>
      <c r="G498201" s="1"/>
    </row>
    <row r="498413" spans="1:7" x14ac:dyDescent="0.3">
      <c r="A498413" s="1"/>
      <c r="B498413" s="1"/>
      <c r="C498413" s="1"/>
      <c r="D498413" s="1"/>
      <c r="F498413" s="1"/>
      <c r="G498413" s="1"/>
    </row>
    <row r="498625" spans="1:7" x14ac:dyDescent="0.3">
      <c r="A498625" s="1"/>
      <c r="B498625" s="1"/>
      <c r="C498625" s="1"/>
      <c r="D498625" s="1"/>
      <c r="F498625" s="1"/>
      <c r="G498625" s="1"/>
    </row>
    <row r="498837" spans="1:7" x14ac:dyDescent="0.3">
      <c r="A498837" s="1"/>
      <c r="B498837" s="1"/>
      <c r="C498837" s="1"/>
      <c r="D498837" s="1"/>
      <c r="F498837" s="1"/>
      <c r="G498837" s="1"/>
    </row>
    <row r="499049" spans="1:7" x14ac:dyDescent="0.3">
      <c r="A499049" s="1"/>
      <c r="B499049" s="1"/>
      <c r="C499049" s="1"/>
      <c r="D499049" s="1"/>
      <c r="F499049" s="1"/>
      <c r="G499049" s="1"/>
    </row>
    <row r="499261" spans="1:7" x14ac:dyDescent="0.3">
      <c r="A499261" s="1"/>
      <c r="B499261" s="1"/>
      <c r="C499261" s="1"/>
      <c r="D499261" s="1"/>
      <c r="F499261" s="1"/>
      <c r="G499261" s="1"/>
    </row>
    <row r="499473" spans="1:7" x14ac:dyDescent="0.3">
      <c r="A499473" s="1"/>
      <c r="B499473" s="1"/>
      <c r="C499473" s="1"/>
      <c r="D499473" s="1"/>
      <c r="F499473" s="1"/>
      <c r="G499473" s="1"/>
    </row>
    <row r="499685" spans="1:7" x14ac:dyDescent="0.3">
      <c r="A499685" s="1"/>
      <c r="B499685" s="1"/>
      <c r="C499685" s="1"/>
      <c r="D499685" s="1"/>
      <c r="F499685" s="1"/>
      <c r="G499685" s="1"/>
    </row>
    <row r="499897" spans="1:7" x14ac:dyDescent="0.3">
      <c r="A499897" s="1"/>
      <c r="B499897" s="1"/>
      <c r="C499897" s="1"/>
      <c r="D499897" s="1"/>
      <c r="F499897" s="1"/>
      <c r="G499897" s="1"/>
    </row>
    <row r="500109" spans="1:7" x14ac:dyDescent="0.3">
      <c r="A500109" s="1"/>
      <c r="B500109" s="1"/>
      <c r="C500109" s="1"/>
      <c r="D500109" s="1"/>
      <c r="F500109" s="1"/>
      <c r="G500109" s="1"/>
    </row>
    <row r="500321" spans="1:7" x14ac:dyDescent="0.3">
      <c r="A500321" s="1"/>
      <c r="B500321" s="1"/>
      <c r="C500321" s="1"/>
      <c r="D500321" s="1"/>
      <c r="F500321" s="1"/>
      <c r="G500321" s="1"/>
    </row>
    <row r="500533" spans="1:7" x14ac:dyDescent="0.3">
      <c r="A500533" s="1"/>
      <c r="B500533" s="1"/>
      <c r="C500533" s="1"/>
      <c r="D500533" s="1"/>
      <c r="F500533" s="1"/>
      <c r="G500533" s="1"/>
    </row>
    <row r="500745" spans="1:7" x14ac:dyDescent="0.3">
      <c r="A500745" s="1"/>
      <c r="B500745" s="1"/>
      <c r="C500745" s="1"/>
      <c r="D500745" s="1"/>
      <c r="F500745" s="1"/>
      <c r="G500745" s="1"/>
    </row>
    <row r="500957" spans="1:7" x14ac:dyDescent="0.3">
      <c r="A500957" s="1"/>
      <c r="B500957" s="1"/>
      <c r="C500957" s="1"/>
      <c r="D500957" s="1"/>
      <c r="F500957" s="1"/>
      <c r="G500957" s="1"/>
    </row>
    <row r="501169" spans="1:7" x14ac:dyDescent="0.3">
      <c r="A501169" s="1"/>
      <c r="B501169" s="1"/>
      <c r="C501169" s="1"/>
      <c r="D501169" s="1"/>
      <c r="F501169" s="1"/>
      <c r="G501169" s="1"/>
    </row>
    <row r="501381" spans="1:7" x14ac:dyDescent="0.3">
      <c r="A501381" s="1"/>
      <c r="B501381" s="1"/>
      <c r="C501381" s="1"/>
      <c r="D501381" s="1"/>
      <c r="F501381" s="1"/>
      <c r="G501381" s="1"/>
    </row>
    <row r="501593" spans="1:7" x14ac:dyDescent="0.3">
      <c r="A501593" s="1"/>
      <c r="B501593" s="1"/>
      <c r="C501593" s="1"/>
      <c r="D501593" s="1"/>
      <c r="F501593" s="1"/>
      <c r="G501593" s="1"/>
    </row>
    <row r="501805" spans="1:7" x14ac:dyDescent="0.3">
      <c r="A501805" s="1"/>
      <c r="B501805" s="1"/>
      <c r="C501805" s="1"/>
      <c r="D501805" s="1"/>
      <c r="F501805" s="1"/>
      <c r="G501805" s="1"/>
    </row>
    <row r="502017" spans="1:7" x14ac:dyDescent="0.3">
      <c r="A502017" s="1"/>
      <c r="B502017" s="1"/>
      <c r="C502017" s="1"/>
      <c r="D502017" s="1"/>
      <c r="F502017" s="1"/>
      <c r="G502017" s="1"/>
    </row>
    <row r="502229" spans="1:7" x14ac:dyDescent="0.3">
      <c r="A502229" s="1"/>
      <c r="B502229" s="1"/>
      <c r="C502229" s="1"/>
      <c r="D502229" s="1"/>
      <c r="F502229" s="1"/>
      <c r="G502229" s="1"/>
    </row>
    <row r="502441" spans="1:7" x14ac:dyDescent="0.3">
      <c r="A502441" s="1"/>
      <c r="B502441" s="1"/>
      <c r="C502441" s="1"/>
      <c r="D502441" s="1"/>
      <c r="F502441" s="1"/>
      <c r="G502441" s="1"/>
    </row>
    <row r="502653" spans="1:7" x14ac:dyDescent="0.3">
      <c r="A502653" s="1"/>
      <c r="B502653" s="1"/>
      <c r="C502653" s="1"/>
      <c r="D502653" s="1"/>
      <c r="F502653" s="1"/>
      <c r="G502653" s="1"/>
    </row>
    <row r="502865" spans="1:7" x14ac:dyDescent="0.3">
      <c r="A502865" s="1"/>
      <c r="B502865" s="1"/>
      <c r="C502865" s="1"/>
      <c r="D502865" s="1"/>
      <c r="F502865" s="1"/>
      <c r="G502865" s="1"/>
    </row>
    <row r="503077" spans="1:7" x14ac:dyDescent="0.3">
      <c r="A503077" s="1"/>
      <c r="B503077" s="1"/>
      <c r="C503077" s="1"/>
      <c r="D503077" s="1"/>
      <c r="F503077" s="1"/>
      <c r="G503077" s="1"/>
    </row>
    <row r="503289" spans="1:7" x14ac:dyDescent="0.3">
      <c r="A503289" s="1"/>
      <c r="B503289" s="1"/>
      <c r="C503289" s="1"/>
      <c r="D503289" s="1"/>
      <c r="F503289" s="1"/>
      <c r="G503289" s="1"/>
    </row>
    <row r="503501" spans="1:7" x14ac:dyDescent="0.3">
      <c r="A503501" s="1"/>
      <c r="B503501" s="1"/>
      <c r="C503501" s="1"/>
      <c r="D503501" s="1"/>
      <c r="F503501" s="1"/>
      <c r="G503501" s="1"/>
    </row>
    <row r="503713" spans="1:7" x14ac:dyDescent="0.3">
      <c r="A503713" s="1"/>
      <c r="B503713" s="1"/>
      <c r="C503713" s="1"/>
      <c r="D503713" s="1"/>
      <c r="F503713" s="1"/>
      <c r="G503713" s="1"/>
    </row>
    <row r="503925" spans="1:7" x14ac:dyDescent="0.3">
      <c r="A503925" s="1"/>
      <c r="B503925" s="1"/>
      <c r="C503925" s="1"/>
      <c r="D503925" s="1"/>
      <c r="F503925" s="1"/>
      <c r="G503925" s="1"/>
    </row>
    <row r="504137" spans="1:7" x14ac:dyDescent="0.3">
      <c r="A504137" s="1"/>
      <c r="B504137" s="1"/>
      <c r="C504137" s="1"/>
      <c r="D504137" s="1"/>
      <c r="F504137" s="1"/>
      <c r="G504137" s="1"/>
    </row>
    <row r="504349" spans="1:7" x14ac:dyDescent="0.3">
      <c r="A504349" s="1"/>
      <c r="B504349" s="1"/>
      <c r="C504349" s="1"/>
      <c r="D504349" s="1"/>
      <c r="F504349" s="1"/>
      <c r="G504349" s="1"/>
    </row>
    <row r="504561" spans="1:7" x14ac:dyDescent="0.3">
      <c r="A504561" s="1"/>
      <c r="B504561" s="1"/>
      <c r="C504561" s="1"/>
      <c r="D504561" s="1"/>
      <c r="F504561" s="1"/>
      <c r="G504561" s="1"/>
    </row>
    <row r="504773" spans="1:7" x14ac:dyDescent="0.3">
      <c r="A504773" s="1"/>
      <c r="B504773" s="1"/>
      <c r="C504773" s="1"/>
      <c r="D504773" s="1"/>
      <c r="F504773" s="1"/>
      <c r="G504773" s="1"/>
    </row>
    <row r="504985" spans="1:7" x14ac:dyDescent="0.3">
      <c r="A504985" s="1"/>
      <c r="B504985" s="1"/>
      <c r="C504985" s="1"/>
      <c r="D504985" s="1"/>
      <c r="F504985" s="1"/>
      <c r="G504985" s="1"/>
    </row>
    <row r="505197" spans="1:7" x14ac:dyDescent="0.3">
      <c r="A505197" s="1"/>
      <c r="B505197" s="1"/>
      <c r="C505197" s="1"/>
      <c r="D505197" s="1"/>
      <c r="F505197" s="1"/>
      <c r="G505197" s="1"/>
    </row>
    <row r="505409" spans="1:7" x14ac:dyDescent="0.3">
      <c r="A505409" s="1"/>
      <c r="B505409" s="1"/>
      <c r="C505409" s="1"/>
      <c r="D505409" s="1"/>
      <c r="F505409" s="1"/>
      <c r="G505409" s="1"/>
    </row>
    <row r="505621" spans="1:7" x14ac:dyDescent="0.3">
      <c r="A505621" s="1"/>
      <c r="B505621" s="1"/>
      <c r="C505621" s="1"/>
      <c r="D505621" s="1"/>
      <c r="F505621" s="1"/>
      <c r="G505621" s="1"/>
    </row>
    <row r="505833" spans="1:7" x14ac:dyDescent="0.3">
      <c r="A505833" s="1"/>
      <c r="B505833" s="1"/>
      <c r="C505833" s="1"/>
      <c r="D505833" s="1"/>
      <c r="F505833" s="1"/>
      <c r="G505833" s="1"/>
    </row>
    <row r="506045" spans="1:7" x14ac:dyDescent="0.3">
      <c r="A506045" s="1"/>
      <c r="B506045" s="1"/>
      <c r="C506045" s="1"/>
      <c r="D506045" s="1"/>
      <c r="F506045" s="1"/>
      <c r="G506045" s="1"/>
    </row>
    <row r="506257" spans="1:7" x14ac:dyDescent="0.3">
      <c r="A506257" s="1"/>
      <c r="B506257" s="1"/>
      <c r="C506257" s="1"/>
      <c r="D506257" s="1"/>
      <c r="F506257" s="1"/>
      <c r="G506257" s="1"/>
    </row>
    <row r="506469" spans="1:7" x14ac:dyDescent="0.3">
      <c r="A506469" s="1"/>
      <c r="B506469" s="1"/>
      <c r="C506469" s="1"/>
      <c r="D506469" s="1"/>
      <c r="F506469" s="1"/>
      <c r="G506469" s="1"/>
    </row>
    <row r="506681" spans="1:7" x14ac:dyDescent="0.3">
      <c r="A506681" s="1"/>
      <c r="B506681" s="1"/>
      <c r="C506681" s="1"/>
      <c r="D506681" s="1"/>
      <c r="F506681" s="1"/>
      <c r="G506681" s="1"/>
    </row>
    <row r="506893" spans="1:7" x14ac:dyDescent="0.3">
      <c r="A506893" s="1"/>
      <c r="B506893" s="1"/>
      <c r="C506893" s="1"/>
      <c r="D506893" s="1"/>
      <c r="F506893" s="1"/>
      <c r="G506893" s="1"/>
    </row>
    <row r="507105" spans="1:7" x14ac:dyDescent="0.3">
      <c r="A507105" s="1"/>
      <c r="B507105" s="1"/>
      <c r="C507105" s="1"/>
      <c r="D507105" s="1"/>
      <c r="F507105" s="1"/>
      <c r="G507105" s="1"/>
    </row>
    <row r="507317" spans="1:7" x14ac:dyDescent="0.3">
      <c r="A507317" s="1"/>
      <c r="B507317" s="1"/>
      <c r="C507317" s="1"/>
      <c r="D507317" s="1"/>
      <c r="F507317" s="1"/>
      <c r="G507317" s="1"/>
    </row>
    <row r="507529" spans="1:7" x14ac:dyDescent="0.3">
      <c r="A507529" s="1"/>
      <c r="B507529" s="1"/>
      <c r="C507529" s="1"/>
      <c r="D507529" s="1"/>
      <c r="F507529" s="1"/>
      <c r="G507529" s="1"/>
    </row>
    <row r="507741" spans="1:7" x14ac:dyDescent="0.3">
      <c r="A507741" s="1"/>
      <c r="B507741" s="1"/>
      <c r="C507741" s="1"/>
      <c r="D507741" s="1"/>
      <c r="F507741" s="1"/>
      <c r="G507741" s="1"/>
    </row>
    <row r="507953" spans="1:7" x14ac:dyDescent="0.3">
      <c r="A507953" s="1"/>
      <c r="B507953" s="1"/>
      <c r="C507953" s="1"/>
      <c r="D507953" s="1"/>
      <c r="F507953" s="1"/>
      <c r="G507953" s="1"/>
    </row>
    <row r="508165" spans="1:7" x14ac:dyDescent="0.3">
      <c r="A508165" s="1"/>
      <c r="B508165" s="1"/>
      <c r="C508165" s="1"/>
      <c r="D508165" s="1"/>
      <c r="F508165" s="1"/>
      <c r="G508165" s="1"/>
    </row>
    <row r="508377" spans="1:7" x14ac:dyDescent="0.3">
      <c r="A508377" s="1"/>
      <c r="B508377" s="1"/>
      <c r="C508377" s="1"/>
      <c r="D508377" s="1"/>
      <c r="F508377" s="1"/>
      <c r="G508377" s="1"/>
    </row>
    <row r="508589" spans="1:7" x14ac:dyDescent="0.3">
      <c r="A508589" s="1"/>
      <c r="B508589" s="1"/>
      <c r="C508589" s="1"/>
      <c r="D508589" s="1"/>
      <c r="F508589" s="1"/>
      <c r="G508589" s="1"/>
    </row>
    <row r="508801" spans="1:7" x14ac:dyDescent="0.3">
      <c r="A508801" s="1"/>
      <c r="B508801" s="1"/>
      <c r="C508801" s="1"/>
      <c r="D508801" s="1"/>
      <c r="F508801" s="1"/>
      <c r="G508801" s="1"/>
    </row>
    <row r="509013" spans="1:7" x14ac:dyDescent="0.3">
      <c r="A509013" s="1"/>
      <c r="B509013" s="1"/>
      <c r="C509013" s="1"/>
      <c r="D509013" s="1"/>
      <c r="F509013" s="1"/>
      <c r="G509013" s="1"/>
    </row>
    <row r="509225" spans="1:7" x14ac:dyDescent="0.3">
      <c r="A509225" s="1"/>
      <c r="B509225" s="1"/>
      <c r="C509225" s="1"/>
      <c r="D509225" s="1"/>
      <c r="F509225" s="1"/>
      <c r="G509225" s="1"/>
    </row>
    <row r="509437" spans="1:7" x14ac:dyDescent="0.3">
      <c r="A509437" s="1"/>
      <c r="B509437" s="1"/>
      <c r="C509437" s="1"/>
      <c r="D509437" s="1"/>
      <c r="F509437" s="1"/>
      <c r="G509437" s="1"/>
    </row>
    <row r="509649" spans="1:7" x14ac:dyDescent="0.3">
      <c r="A509649" s="1"/>
      <c r="B509649" s="1"/>
      <c r="C509649" s="1"/>
      <c r="D509649" s="1"/>
      <c r="F509649" s="1"/>
      <c r="G509649" s="1"/>
    </row>
    <row r="509861" spans="1:7" x14ac:dyDescent="0.3">
      <c r="A509861" s="1"/>
      <c r="B509861" s="1"/>
      <c r="C509861" s="1"/>
      <c r="D509861" s="1"/>
      <c r="F509861" s="1"/>
      <c r="G509861" s="1"/>
    </row>
    <row r="510073" spans="1:7" x14ac:dyDescent="0.3">
      <c r="A510073" s="1"/>
      <c r="B510073" s="1"/>
      <c r="C510073" s="1"/>
      <c r="D510073" s="1"/>
      <c r="F510073" s="1"/>
      <c r="G510073" s="1"/>
    </row>
    <row r="510285" spans="1:7" x14ac:dyDescent="0.3">
      <c r="A510285" s="1"/>
      <c r="B510285" s="1"/>
      <c r="C510285" s="1"/>
      <c r="D510285" s="1"/>
      <c r="F510285" s="1"/>
      <c r="G510285" s="1"/>
    </row>
    <row r="510497" spans="1:7" x14ac:dyDescent="0.3">
      <c r="A510497" s="1"/>
      <c r="B510497" s="1"/>
      <c r="C510497" s="1"/>
      <c r="D510497" s="1"/>
      <c r="F510497" s="1"/>
      <c r="G510497" s="1"/>
    </row>
    <row r="510709" spans="1:7" x14ac:dyDescent="0.3">
      <c r="A510709" s="1"/>
      <c r="B510709" s="1"/>
      <c r="C510709" s="1"/>
      <c r="D510709" s="1"/>
      <c r="F510709" s="1"/>
      <c r="G510709" s="1"/>
    </row>
    <row r="510921" spans="1:7" x14ac:dyDescent="0.3">
      <c r="A510921" s="1"/>
      <c r="B510921" s="1"/>
      <c r="C510921" s="1"/>
      <c r="D510921" s="1"/>
      <c r="F510921" s="1"/>
      <c r="G510921" s="1"/>
    </row>
    <row r="511133" spans="1:7" x14ac:dyDescent="0.3">
      <c r="A511133" s="1"/>
      <c r="B511133" s="1"/>
      <c r="C511133" s="1"/>
      <c r="D511133" s="1"/>
      <c r="F511133" s="1"/>
      <c r="G511133" s="1"/>
    </row>
    <row r="511345" spans="1:7" x14ac:dyDescent="0.3">
      <c r="A511345" s="1"/>
      <c r="B511345" s="1"/>
      <c r="C511345" s="1"/>
      <c r="D511345" s="1"/>
      <c r="F511345" s="1"/>
      <c r="G511345" s="1"/>
    </row>
    <row r="511557" spans="1:7" x14ac:dyDescent="0.3">
      <c r="A511557" s="1"/>
      <c r="B511557" s="1"/>
      <c r="C511557" s="1"/>
      <c r="D511557" s="1"/>
      <c r="F511557" s="1"/>
      <c r="G511557" s="1"/>
    </row>
    <row r="511769" spans="1:7" x14ac:dyDescent="0.3">
      <c r="A511769" s="1"/>
      <c r="B511769" s="1"/>
      <c r="C511769" s="1"/>
      <c r="D511769" s="1"/>
      <c r="F511769" s="1"/>
      <c r="G511769" s="1"/>
    </row>
    <row r="511981" spans="1:7" x14ac:dyDescent="0.3">
      <c r="A511981" s="1"/>
      <c r="B511981" s="1"/>
      <c r="C511981" s="1"/>
      <c r="D511981" s="1"/>
      <c r="F511981" s="1"/>
      <c r="G511981" s="1"/>
    </row>
    <row r="512193" spans="1:7" x14ac:dyDescent="0.3">
      <c r="A512193" s="1"/>
      <c r="B512193" s="1"/>
      <c r="C512193" s="1"/>
      <c r="D512193" s="1"/>
      <c r="F512193" s="1"/>
      <c r="G512193" s="1"/>
    </row>
    <row r="512405" spans="1:7" x14ac:dyDescent="0.3">
      <c r="A512405" s="1"/>
      <c r="B512405" s="1"/>
      <c r="C512405" s="1"/>
      <c r="D512405" s="1"/>
      <c r="F512405" s="1"/>
      <c r="G512405" s="1"/>
    </row>
    <row r="512617" spans="1:7" x14ac:dyDescent="0.3">
      <c r="A512617" s="1"/>
      <c r="B512617" s="1"/>
      <c r="C512617" s="1"/>
      <c r="D512617" s="1"/>
      <c r="F512617" s="1"/>
      <c r="G512617" s="1"/>
    </row>
    <row r="512829" spans="1:7" x14ac:dyDescent="0.3">
      <c r="A512829" s="1"/>
      <c r="B512829" s="1"/>
      <c r="C512829" s="1"/>
      <c r="D512829" s="1"/>
      <c r="F512829" s="1"/>
      <c r="G512829" s="1"/>
    </row>
    <row r="513041" spans="1:7" x14ac:dyDescent="0.3">
      <c r="A513041" s="1"/>
      <c r="B513041" s="1"/>
      <c r="C513041" s="1"/>
      <c r="D513041" s="1"/>
      <c r="F513041" s="1"/>
      <c r="G513041" s="1"/>
    </row>
    <row r="513253" spans="1:7" x14ac:dyDescent="0.3">
      <c r="A513253" s="1"/>
      <c r="B513253" s="1"/>
      <c r="C513253" s="1"/>
      <c r="D513253" s="1"/>
      <c r="F513253" s="1"/>
      <c r="G513253" s="1"/>
    </row>
    <row r="513465" spans="1:7" x14ac:dyDescent="0.3">
      <c r="A513465" s="1"/>
      <c r="B513465" s="1"/>
      <c r="C513465" s="1"/>
      <c r="D513465" s="1"/>
      <c r="F513465" s="1"/>
      <c r="G513465" s="1"/>
    </row>
    <row r="513677" spans="1:7" x14ac:dyDescent="0.3">
      <c r="A513677" s="1"/>
      <c r="B513677" s="1"/>
      <c r="C513677" s="1"/>
      <c r="D513677" s="1"/>
      <c r="F513677" s="1"/>
      <c r="G513677" s="1"/>
    </row>
    <row r="513889" spans="1:7" x14ac:dyDescent="0.3">
      <c r="A513889" s="1"/>
      <c r="B513889" s="1"/>
      <c r="C513889" s="1"/>
      <c r="D513889" s="1"/>
      <c r="F513889" s="1"/>
      <c r="G513889" s="1"/>
    </row>
    <row r="514101" spans="1:7" x14ac:dyDescent="0.3">
      <c r="A514101" s="1"/>
      <c r="B514101" s="1"/>
      <c r="C514101" s="1"/>
      <c r="D514101" s="1"/>
      <c r="F514101" s="1"/>
      <c r="G514101" s="1"/>
    </row>
    <row r="514313" spans="1:7" x14ac:dyDescent="0.3">
      <c r="A514313" s="1"/>
      <c r="B514313" s="1"/>
      <c r="C514313" s="1"/>
      <c r="D514313" s="1"/>
      <c r="F514313" s="1"/>
      <c r="G514313" s="1"/>
    </row>
    <row r="514525" spans="1:7" x14ac:dyDescent="0.3">
      <c r="A514525" s="1"/>
      <c r="B514525" s="1"/>
      <c r="C514525" s="1"/>
      <c r="D514525" s="1"/>
      <c r="F514525" s="1"/>
      <c r="G514525" s="1"/>
    </row>
    <row r="514737" spans="1:7" x14ac:dyDescent="0.3">
      <c r="A514737" s="1"/>
      <c r="B514737" s="1"/>
      <c r="C514737" s="1"/>
      <c r="D514737" s="1"/>
      <c r="F514737" s="1"/>
      <c r="G514737" s="1"/>
    </row>
    <row r="514949" spans="1:7" x14ac:dyDescent="0.3">
      <c r="A514949" s="1"/>
      <c r="B514949" s="1"/>
      <c r="C514949" s="1"/>
      <c r="D514949" s="1"/>
      <c r="F514949" s="1"/>
      <c r="G514949" s="1"/>
    </row>
    <row r="515161" spans="1:7" x14ac:dyDescent="0.3">
      <c r="A515161" s="1"/>
      <c r="B515161" s="1"/>
      <c r="C515161" s="1"/>
      <c r="D515161" s="1"/>
      <c r="F515161" s="1"/>
      <c r="G515161" s="1"/>
    </row>
    <row r="515373" spans="1:7" x14ac:dyDescent="0.3">
      <c r="A515373" s="1"/>
      <c r="B515373" s="1"/>
      <c r="C515373" s="1"/>
      <c r="D515373" s="1"/>
      <c r="F515373" s="1"/>
      <c r="G515373" s="1"/>
    </row>
    <row r="515585" spans="1:7" x14ac:dyDescent="0.3">
      <c r="A515585" s="1"/>
      <c r="B515585" s="1"/>
      <c r="C515585" s="1"/>
      <c r="D515585" s="1"/>
      <c r="F515585" s="1"/>
      <c r="G515585" s="1"/>
    </row>
    <row r="515797" spans="1:7" x14ac:dyDescent="0.3">
      <c r="A515797" s="1"/>
      <c r="B515797" s="1"/>
      <c r="C515797" s="1"/>
      <c r="D515797" s="1"/>
      <c r="F515797" s="1"/>
      <c r="G515797" s="1"/>
    </row>
    <row r="516009" spans="1:7" x14ac:dyDescent="0.3">
      <c r="A516009" s="1"/>
      <c r="B516009" s="1"/>
      <c r="C516009" s="1"/>
      <c r="D516009" s="1"/>
      <c r="F516009" s="1"/>
      <c r="G516009" s="1"/>
    </row>
    <row r="516221" spans="1:7" x14ac:dyDescent="0.3">
      <c r="A516221" s="1"/>
      <c r="B516221" s="1"/>
      <c r="C516221" s="1"/>
      <c r="D516221" s="1"/>
      <c r="F516221" s="1"/>
      <c r="G516221" s="1"/>
    </row>
    <row r="516433" spans="1:7" x14ac:dyDescent="0.3">
      <c r="A516433" s="1"/>
      <c r="B516433" s="1"/>
      <c r="C516433" s="1"/>
      <c r="D516433" s="1"/>
      <c r="F516433" s="1"/>
      <c r="G516433" s="1"/>
    </row>
    <row r="516645" spans="1:7" x14ac:dyDescent="0.3">
      <c r="A516645" s="1"/>
      <c r="B516645" s="1"/>
      <c r="C516645" s="1"/>
      <c r="D516645" s="1"/>
      <c r="F516645" s="1"/>
      <c r="G516645" s="1"/>
    </row>
    <row r="516857" spans="1:7" x14ac:dyDescent="0.3">
      <c r="A516857" s="1"/>
      <c r="B516857" s="1"/>
      <c r="C516857" s="1"/>
      <c r="D516857" s="1"/>
      <c r="F516857" s="1"/>
      <c r="G516857" s="1"/>
    </row>
    <row r="517069" spans="1:7" x14ac:dyDescent="0.3">
      <c r="A517069" s="1"/>
      <c r="B517069" s="1"/>
      <c r="C517069" s="1"/>
      <c r="D517069" s="1"/>
      <c r="F517069" s="1"/>
      <c r="G517069" s="1"/>
    </row>
    <row r="517281" spans="1:7" x14ac:dyDescent="0.3">
      <c r="A517281" s="1"/>
      <c r="B517281" s="1"/>
      <c r="C517281" s="1"/>
      <c r="D517281" s="1"/>
      <c r="F517281" s="1"/>
      <c r="G517281" s="1"/>
    </row>
    <row r="517493" spans="1:7" x14ac:dyDescent="0.3">
      <c r="A517493" s="1"/>
      <c r="B517493" s="1"/>
      <c r="C517493" s="1"/>
      <c r="D517493" s="1"/>
      <c r="F517493" s="1"/>
      <c r="G517493" s="1"/>
    </row>
    <row r="517705" spans="1:7" x14ac:dyDescent="0.3">
      <c r="A517705" s="1"/>
      <c r="B517705" s="1"/>
      <c r="C517705" s="1"/>
      <c r="D517705" s="1"/>
      <c r="F517705" s="1"/>
      <c r="G517705" s="1"/>
    </row>
    <row r="517917" spans="1:7" x14ac:dyDescent="0.3">
      <c r="A517917" s="1"/>
      <c r="B517917" s="1"/>
      <c r="C517917" s="1"/>
      <c r="D517917" s="1"/>
      <c r="F517917" s="1"/>
      <c r="G517917" s="1"/>
    </row>
    <row r="518129" spans="1:7" x14ac:dyDescent="0.3">
      <c r="A518129" s="1"/>
      <c r="B518129" s="1"/>
      <c r="C518129" s="1"/>
      <c r="D518129" s="1"/>
      <c r="F518129" s="1"/>
      <c r="G518129" s="1"/>
    </row>
    <row r="518341" spans="1:7" x14ac:dyDescent="0.3">
      <c r="A518341" s="1"/>
      <c r="B518341" s="1"/>
      <c r="C518341" s="1"/>
      <c r="D518341" s="1"/>
      <c r="F518341" s="1"/>
      <c r="G518341" s="1"/>
    </row>
    <row r="518553" spans="1:7" x14ac:dyDescent="0.3">
      <c r="A518553" s="1"/>
      <c r="B518553" s="1"/>
      <c r="C518553" s="1"/>
      <c r="D518553" s="1"/>
      <c r="F518553" s="1"/>
      <c r="G518553" s="1"/>
    </row>
    <row r="518765" spans="1:7" x14ac:dyDescent="0.3">
      <c r="A518765" s="1"/>
      <c r="B518765" s="1"/>
      <c r="C518765" s="1"/>
      <c r="D518765" s="1"/>
      <c r="F518765" s="1"/>
      <c r="G518765" s="1"/>
    </row>
    <row r="518977" spans="1:7" x14ac:dyDescent="0.3">
      <c r="A518977" s="1"/>
      <c r="B518977" s="1"/>
      <c r="C518977" s="1"/>
      <c r="D518977" s="1"/>
      <c r="F518977" s="1"/>
      <c r="G518977" s="1"/>
    </row>
    <row r="519189" spans="1:7" x14ac:dyDescent="0.3">
      <c r="A519189" s="1"/>
      <c r="B519189" s="1"/>
      <c r="C519189" s="1"/>
      <c r="D519189" s="1"/>
      <c r="F519189" s="1"/>
      <c r="G519189" s="1"/>
    </row>
    <row r="519401" spans="1:7" x14ac:dyDescent="0.3">
      <c r="A519401" s="1"/>
      <c r="B519401" s="1"/>
      <c r="C519401" s="1"/>
      <c r="D519401" s="1"/>
      <c r="F519401" s="1"/>
      <c r="G519401" s="1"/>
    </row>
    <row r="519613" spans="1:7" x14ac:dyDescent="0.3">
      <c r="A519613" s="1"/>
      <c r="B519613" s="1"/>
      <c r="C519613" s="1"/>
      <c r="D519613" s="1"/>
      <c r="F519613" s="1"/>
      <c r="G519613" s="1"/>
    </row>
    <row r="519825" spans="1:7" x14ac:dyDescent="0.3">
      <c r="A519825" s="1"/>
      <c r="B519825" s="1"/>
      <c r="C519825" s="1"/>
      <c r="D519825" s="1"/>
      <c r="F519825" s="1"/>
      <c r="G519825" s="1"/>
    </row>
    <row r="520037" spans="1:7" x14ac:dyDescent="0.3">
      <c r="A520037" s="1"/>
      <c r="B520037" s="1"/>
      <c r="C520037" s="1"/>
      <c r="D520037" s="1"/>
      <c r="F520037" s="1"/>
      <c r="G520037" s="1"/>
    </row>
    <row r="520249" spans="1:7" x14ac:dyDescent="0.3">
      <c r="A520249" s="1"/>
      <c r="B520249" s="1"/>
      <c r="C520249" s="1"/>
      <c r="D520249" s="1"/>
      <c r="F520249" s="1"/>
      <c r="G520249" s="1"/>
    </row>
    <row r="520461" spans="1:7" x14ac:dyDescent="0.3">
      <c r="A520461" s="1"/>
      <c r="B520461" s="1"/>
      <c r="C520461" s="1"/>
      <c r="D520461" s="1"/>
      <c r="F520461" s="1"/>
      <c r="G520461" s="1"/>
    </row>
    <row r="520673" spans="1:7" x14ac:dyDescent="0.3">
      <c r="A520673" s="1"/>
      <c r="B520673" s="1"/>
      <c r="C520673" s="1"/>
      <c r="D520673" s="1"/>
      <c r="F520673" s="1"/>
      <c r="G520673" s="1"/>
    </row>
    <row r="520885" spans="1:7" x14ac:dyDescent="0.3">
      <c r="A520885" s="1"/>
      <c r="B520885" s="1"/>
      <c r="C520885" s="1"/>
      <c r="D520885" s="1"/>
      <c r="F520885" s="1"/>
      <c r="G520885" s="1"/>
    </row>
    <row r="521097" spans="1:7" x14ac:dyDescent="0.3">
      <c r="A521097" s="1"/>
      <c r="B521097" s="1"/>
      <c r="C521097" s="1"/>
      <c r="D521097" s="1"/>
      <c r="F521097" s="1"/>
      <c r="G521097" s="1"/>
    </row>
    <row r="521309" spans="1:7" x14ac:dyDescent="0.3">
      <c r="A521309" s="1"/>
      <c r="B521309" s="1"/>
      <c r="C521309" s="1"/>
      <c r="D521309" s="1"/>
      <c r="F521309" s="1"/>
      <c r="G521309" s="1"/>
    </row>
    <row r="521521" spans="1:7" x14ac:dyDescent="0.3">
      <c r="A521521" s="1"/>
      <c r="B521521" s="1"/>
      <c r="C521521" s="1"/>
      <c r="D521521" s="1"/>
      <c r="F521521" s="1"/>
      <c r="G521521" s="1"/>
    </row>
    <row r="521733" spans="1:7" x14ac:dyDescent="0.3">
      <c r="A521733" s="1"/>
      <c r="B521733" s="1"/>
      <c r="C521733" s="1"/>
      <c r="D521733" s="1"/>
      <c r="F521733" s="1"/>
      <c r="G521733" s="1"/>
    </row>
    <row r="521945" spans="1:7" x14ac:dyDescent="0.3">
      <c r="A521945" s="1"/>
      <c r="B521945" s="1"/>
      <c r="C521945" s="1"/>
      <c r="D521945" s="1"/>
      <c r="F521945" s="1"/>
      <c r="G521945" s="1"/>
    </row>
    <row r="522157" spans="1:7" x14ac:dyDescent="0.3">
      <c r="A522157" s="1"/>
      <c r="B522157" s="1"/>
      <c r="C522157" s="1"/>
      <c r="D522157" s="1"/>
      <c r="F522157" s="1"/>
      <c r="G522157" s="1"/>
    </row>
    <row r="522369" spans="1:7" x14ac:dyDescent="0.3">
      <c r="A522369" s="1"/>
      <c r="B522369" s="1"/>
      <c r="C522369" s="1"/>
      <c r="D522369" s="1"/>
      <c r="F522369" s="1"/>
      <c r="G522369" s="1"/>
    </row>
    <row r="522581" spans="1:7" x14ac:dyDescent="0.3">
      <c r="A522581" s="1"/>
      <c r="B522581" s="1"/>
      <c r="C522581" s="1"/>
      <c r="D522581" s="1"/>
      <c r="F522581" s="1"/>
      <c r="G522581" s="1"/>
    </row>
    <row r="522793" spans="1:7" x14ac:dyDescent="0.3">
      <c r="A522793" s="1"/>
      <c r="B522793" s="1"/>
      <c r="C522793" s="1"/>
      <c r="D522793" s="1"/>
      <c r="F522793" s="1"/>
      <c r="G522793" s="1"/>
    </row>
    <row r="523005" spans="1:7" x14ac:dyDescent="0.3">
      <c r="A523005" s="1"/>
      <c r="B523005" s="1"/>
      <c r="C523005" s="1"/>
      <c r="D523005" s="1"/>
      <c r="F523005" s="1"/>
      <c r="G523005" s="1"/>
    </row>
    <row r="523217" spans="1:7" x14ac:dyDescent="0.3">
      <c r="A523217" s="1"/>
      <c r="B523217" s="1"/>
      <c r="C523217" s="1"/>
      <c r="D523217" s="1"/>
      <c r="F523217" s="1"/>
      <c r="G523217" s="1"/>
    </row>
    <row r="523429" spans="1:7" x14ac:dyDescent="0.3">
      <c r="A523429" s="1"/>
      <c r="B523429" s="1"/>
      <c r="C523429" s="1"/>
      <c r="D523429" s="1"/>
      <c r="F523429" s="1"/>
      <c r="G523429" s="1"/>
    </row>
    <row r="523641" spans="1:7" x14ac:dyDescent="0.3">
      <c r="A523641" s="1"/>
      <c r="B523641" s="1"/>
      <c r="C523641" s="1"/>
      <c r="D523641" s="1"/>
      <c r="F523641" s="1"/>
      <c r="G523641" s="1"/>
    </row>
    <row r="523853" spans="1:7" x14ac:dyDescent="0.3">
      <c r="A523853" s="1"/>
      <c r="B523853" s="1"/>
      <c r="C523853" s="1"/>
      <c r="D523853" s="1"/>
      <c r="F523853" s="1"/>
      <c r="G523853" s="1"/>
    </row>
    <row r="524065" spans="1:7" x14ac:dyDescent="0.3">
      <c r="A524065" s="1"/>
      <c r="B524065" s="1"/>
      <c r="C524065" s="1"/>
      <c r="D524065" s="1"/>
      <c r="F524065" s="1"/>
      <c r="G524065" s="1"/>
    </row>
    <row r="524277" spans="1:7" x14ac:dyDescent="0.3">
      <c r="A524277" s="1"/>
      <c r="B524277" s="1"/>
      <c r="C524277" s="1"/>
      <c r="D524277" s="1"/>
      <c r="F524277" s="1"/>
      <c r="G524277" s="1"/>
    </row>
    <row r="524489" spans="1:7" x14ac:dyDescent="0.3">
      <c r="A524489" s="1"/>
      <c r="B524489" s="1"/>
      <c r="C524489" s="1"/>
      <c r="D524489" s="1"/>
      <c r="F524489" s="1"/>
      <c r="G524489" s="1"/>
    </row>
    <row r="524701" spans="1:7" x14ac:dyDescent="0.3">
      <c r="A524701" s="1"/>
      <c r="B524701" s="1"/>
      <c r="C524701" s="1"/>
      <c r="D524701" s="1"/>
      <c r="F524701" s="1"/>
      <c r="G524701" s="1"/>
    </row>
    <row r="524913" spans="1:7" x14ac:dyDescent="0.3">
      <c r="A524913" s="1"/>
      <c r="B524913" s="1"/>
      <c r="C524913" s="1"/>
      <c r="D524913" s="1"/>
      <c r="F524913" s="1"/>
      <c r="G524913" s="1"/>
    </row>
    <row r="525125" spans="1:7" x14ac:dyDescent="0.3">
      <c r="A525125" s="1"/>
      <c r="B525125" s="1"/>
      <c r="C525125" s="1"/>
      <c r="D525125" s="1"/>
      <c r="F525125" s="1"/>
      <c r="G525125" s="1"/>
    </row>
    <row r="525337" spans="1:7" x14ac:dyDescent="0.3">
      <c r="A525337" s="1"/>
      <c r="B525337" s="1"/>
      <c r="C525337" s="1"/>
      <c r="D525337" s="1"/>
      <c r="F525337" s="1"/>
      <c r="G525337" s="1"/>
    </row>
    <row r="525549" spans="1:7" x14ac:dyDescent="0.3">
      <c r="A525549" s="1"/>
      <c r="B525549" s="1"/>
      <c r="C525549" s="1"/>
      <c r="D525549" s="1"/>
      <c r="F525549" s="1"/>
      <c r="G525549" s="1"/>
    </row>
    <row r="525761" spans="1:7" x14ac:dyDescent="0.3">
      <c r="A525761" s="1"/>
      <c r="B525761" s="1"/>
      <c r="C525761" s="1"/>
      <c r="D525761" s="1"/>
      <c r="F525761" s="1"/>
      <c r="G525761" s="1"/>
    </row>
    <row r="525973" spans="1:7" x14ac:dyDescent="0.3">
      <c r="A525973" s="1"/>
      <c r="B525973" s="1"/>
      <c r="C525973" s="1"/>
      <c r="D525973" s="1"/>
      <c r="F525973" s="1"/>
      <c r="G525973" s="1"/>
    </row>
    <row r="526185" spans="1:7" x14ac:dyDescent="0.3">
      <c r="A526185" s="1"/>
      <c r="B526185" s="1"/>
      <c r="C526185" s="1"/>
      <c r="D526185" s="1"/>
      <c r="F526185" s="1"/>
      <c r="G526185" s="1"/>
    </row>
    <row r="526397" spans="1:7" x14ac:dyDescent="0.3">
      <c r="A526397" s="1"/>
      <c r="B526397" s="1"/>
      <c r="C526397" s="1"/>
      <c r="D526397" s="1"/>
      <c r="F526397" s="1"/>
      <c r="G526397" s="1"/>
    </row>
    <row r="526609" spans="1:7" x14ac:dyDescent="0.3">
      <c r="A526609" s="1"/>
      <c r="B526609" s="1"/>
      <c r="C526609" s="1"/>
      <c r="D526609" s="1"/>
      <c r="F526609" s="1"/>
      <c r="G526609" s="1"/>
    </row>
    <row r="526821" spans="1:7" x14ac:dyDescent="0.3">
      <c r="A526821" s="1"/>
      <c r="B526821" s="1"/>
      <c r="C526821" s="1"/>
      <c r="D526821" s="1"/>
      <c r="F526821" s="1"/>
      <c r="G526821" s="1"/>
    </row>
    <row r="527033" spans="1:7" x14ac:dyDescent="0.3">
      <c r="A527033" s="1"/>
      <c r="B527033" s="1"/>
      <c r="C527033" s="1"/>
      <c r="D527033" s="1"/>
      <c r="F527033" s="1"/>
      <c r="G527033" s="1"/>
    </row>
    <row r="527245" spans="1:7" x14ac:dyDescent="0.3">
      <c r="A527245" s="1"/>
      <c r="B527245" s="1"/>
      <c r="C527245" s="1"/>
      <c r="D527245" s="1"/>
      <c r="F527245" s="1"/>
      <c r="G527245" s="1"/>
    </row>
    <row r="527457" spans="1:7" x14ac:dyDescent="0.3">
      <c r="A527457" s="1"/>
      <c r="B527457" s="1"/>
      <c r="C527457" s="1"/>
      <c r="D527457" s="1"/>
      <c r="F527457" s="1"/>
      <c r="G527457" s="1"/>
    </row>
    <row r="527669" spans="1:7" x14ac:dyDescent="0.3">
      <c r="A527669" s="1"/>
      <c r="B527669" s="1"/>
      <c r="C527669" s="1"/>
      <c r="D527669" s="1"/>
      <c r="F527669" s="1"/>
      <c r="G527669" s="1"/>
    </row>
    <row r="527881" spans="1:7" x14ac:dyDescent="0.3">
      <c r="A527881" s="1"/>
      <c r="B527881" s="1"/>
      <c r="C527881" s="1"/>
      <c r="D527881" s="1"/>
      <c r="F527881" s="1"/>
      <c r="G527881" s="1"/>
    </row>
    <row r="528093" spans="1:7" x14ac:dyDescent="0.3">
      <c r="A528093" s="1"/>
      <c r="B528093" s="1"/>
      <c r="C528093" s="1"/>
      <c r="D528093" s="1"/>
      <c r="F528093" s="1"/>
      <c r="G528093" s="1"/>
    </row>
    <row r="528305" spans="1:7" x14ac:dyDescent="0.3">
      <c r="A528305" s="1"/>
      <c r="B528305" s="1"/>
      <c r="C528305" s="1"/>
      <c r="D528305" s="1"/>
      <c r="F528305" s="1"/>
      <c r="G528305" s="1"/>
    </row>
    <row r="528517" spans="1:7" x14ac:dyDescent="0.3">
      <c r="A528517" s="1"/>
      <c r="B528517" s="1"/>
      <c r="C528517" s="1"/>
      <c r="D528517" s="1"/>
      <c r="F528517" s="1"/>
      <c r="G528517" s="1"/>
    </row>
    <row r="528729" spans="1:7" x14ac:dyDescent="0.3">
      <c r="A528729" s="1"/>
      <c r="B528729" s="1"/>
      <c r="C528729" s="1"/>
      <c r="D528729" s="1"/>
      <c r="F528729" s="1"/>
      <c r="G528729" s="1"/>
    </row>
    <row r="528941" spans="1:7" x14ac:dyDescent="0.3">
      <c r="A528941" s="1"/>
      <c r="B528941" s="1"/>
      <c r="C528941" s="1"/>
      <c r="D528941" s="1"/>
      <c r="F528941" s="1"/>
      <c r="G528941" s="1"/>
    </row>
    <row r="529153" spans="1:7" x14ac:dyDescent="0.3">
      <c r="A529153" s="1"/>
      <c r="B529153" s="1"/>
      <c r="C529153" s="1"/>
      <c r="D529153" s="1"/>
      <c r="F529153" s="1"/>
      <c r="G529153" s="1"/>
    </row>
    <row r="529365" spans="1:7" x14ac:dyDescent="0.3">
      <c r="A529365" s="1"/>
      <c r="B529365" s="1"/>
      <c r="C529365" s="1"/>
      <c r="D529365" s="1"/>
      <c r="F529365" s="1"/>
      <c r="G529365" s="1"/>
    </row>
    <row r="529577" spans="1:7" x14ac:dyDescent="0.3">
      <c r="A529577" s="1"/>
      <c r="B529577" s="1"/>
      <c r="C529577" s="1"/>
      <c r="D529577" s="1"/>
      <c r="F529577" s="1"/>
      <c r="G529577" s="1"/>
    </row>
    <row r="529789" spans="1:7" x14ac:dyDescent="0.3">
      <c r="A529789" s="1"/>
      <c r="B529789" s="1"/>
      <c r="C529789" s="1"/>
      <c r="D529789" s="1"/>
      <c r="F529789" s="1"/>
      <c r="G529789" s="1"/>
    </row>
    <row r="530001" spans="1:7" x14ac:dyDescent="0.3">
      <c r="A530001" s="1"/>
      <c r="B530001" s="1"/>
      <c r="C530001" s="1"/>
      <c r="D530001" s="1"/>
      <c r="F530001" s="1"/>
      <c r="G530001" s="1"/>
    </row>
    <row r="530213" spans="1:7" x14ac:dyDescent="0.3">
      <c r="A530213" s="1"/>
      <c r="B530213" s="1"/>
      <c r="C530213" s="1"/>
      <c r="D530213" s="1"/>
      <c r="F530213" s="1"/>
      <c r="G530213" s="1"/>
    </row>
    <row r="530425" spans="1:7" x14ac:dyDescent="0.3">
      <c r="A530425" s="1"/>
      <c r="B530425" s="1"/>
      <c r="C530425" s="1"/>
      <c r="D530425" s="1"/>
      <c r="F530425" s="1"/>
      <c r="G530425" s="1"/>
    </row>
    <row r="530637" spans="1:7" x14ac:dyDescent="0.3">
      <c r="A530637" s="1"/>
      <c r="B530637" s="1"/>
      <c r="C530637" s="1"/>
      <c r="D530637" s="1"/>
      <c r="F530637" s="1"/>
      <c r="G530637" s="1"/>
    </row>
    <row r="530849" spans="1:7" x14ac:dyDescent="0.3">
      <c r="A530849" s="1"/>
      <c r="B530849" s="1"/>
      <c r="C530849" s="1"/>
      <c r="D530849" s="1"/>
      <c r="F530849" s="1"/>
      <c r="G530849" s="1"/>
    </row>
    <row r="531061" spans="1:7" x14ac:dyDescent="0.3">
      <c r="A531061" s="1"/>
      <c r="B531061" s="1"/>
      <c r="C531061" s="1"/>
      <c r="D531061" s="1"/>
      <c r="F531061" s="1"/>
      <c r="G531061" s="1"/>
    </row>
    <row r="531273" spans="1:7" x14ac:dyDescent="0.3">
      <c r="A531273" s="1"/>
      <c r="B531273" s="1"/>
      <c r="C531273" s="1"/>
      <c r="D531273" s="1"/>
      <c r="F531273" s="1"/>
      <c r="G531273" s="1"/>
    </row>
    <row r="531485" spans="1:7" x14ac:dyDescent="0.3">
      <c r="A531485" s="1"/>
      <c r="B531485" s="1"/>
      <c r="C531485" s="1"/>
      <c r="D531485" s="1"/>
      <c r="F531485" s="1"/>
      <c r="G531485" s="1"/>
    </row>
    <row r="531697" spans="1:7" x14ac:dyDescent="0.3">
      <c r="A531697" s="1"/>
      <c r="B531697" s="1"/>
      <c r="C531697" s="1"/>
      <c r="D531697" s="1"/>
      <c r="F531697" s="1"/>
      <c r="G531697" s="1"/>
    </row>
    <row r="531909" spans="1:7" x14ac:dyDescent="0.3">
      <c r="A531909" s="1"/>
      <c r="B531909" s="1"/>
      <c r="C531909" s="1"/>
      <c r="D531909" s="1"/>
      <c r="F531909" s="1"/>
      <c r="G531909" s="1"/>
    </row>
    <row r="532121" spans="1:7" x14ac:dyDescent="0.3">
      <c r="A532121" s="1"/>
      <c r="B532121" s="1"/>
      <c r="C532121" s="1"/>
      <c r="D532121" s="1"/>
      <c r="F532121" s="1"/>
      <c r="G532121" s="1"/>
    </row>
    <row r="532333" spans="1:7" x14ac:dyDescent="0.3">
      <c r="A532333" s="1"/>
      <c r="B532333" s="1"/>
      <c r="C532333" s="1"/>
      <c r="D532333" s="1"/>
      <c r="F532333" s="1"/>
      <c r="G532333" s="1"/>
    </row>
    <row r="532545" spans="1:7" x14ac:dyDescent="0.3">
      <c r="A532545" s="1"/>
      <c r="B532545" s="1"/>
      <c r="C532545" s="1"/>
      <c r="D532545" s="1"/>
      <c r="F532545" s="1"/>
      <c r="G532545" s="1"/>
    </row>
    <row r="532757" spans="1:7" x14ac:dyDescent="0.3">
      <c r="A532757" s="1"/>
      <c r="B532757" s="1"/>
      <c r="C532757" s="1"/>
      <c r="D532757" s="1"/>
      <c r="F532757" s="1"/>
      <c r="G532757" s="1"/>
    </row>
    <row r="532969" spans="1:7" x14ac:dyDescent="0.3">
      <c r="A532969" s="1"/>
      <c r="B532969" s="1"/>
      <c r="C532969" s="1"/>
      <c r="D532969" s="1"/>
      <c r="F532969" s="1"/>
      <c r="G532969" s="1"/>
    </row>
    <row r="533181" spans="1:7" x14ac:dyDescent="0.3">
      <c r="A533181" s="1"/>
      <c r="B533181" s="1"/>
      <c r="C533181" s="1"/>
      <c r="D533181" s="1"/>
      <c r="F533181" s="1"/>
      <c r="G533181" s="1"/>
    </row>
    <row r="533393" spans="1:7" x14ac:dyDescent="0.3">
      <c r="A533393" s="1"/>
      <c r="B533393" s="1"/>
      <c r="C533393" s="1"/>
      <c r="D533393" s="1"/>
      <c r="F533393" s="1"/>
      <c r="G533393" s="1"/>
    </row>
    <row r="533605" spans="1:7" x14ac:dyDescent="0.3">
      <c r="A533605" s="1"/>
      <c r="B533605" s="1"/>
      <c r="C533605" s="1"/>
      <c r="D533605" s="1"/>
      <c r="F533605" s="1"/>
      <c r="G533605" s="1"/>
    </row>
    <row r="533817" spans="1:7" x14ac:dyDescent="0.3">
      <c r="A533817" s="1"/>
      <c r="B533817" s="1"/>
      <c r="C533817" s="1"/>
      <c r="D533817" s="1"/>
      <c r="F533817" s="1"/>
      <c r="G533817" s="1"/>
    </row>
    <row r="534029" spans="1:7" x14ac:dyDescent="0.3">
      <c r="A534029" s="1"/>
      <c r="B534029" s="1"/>
      <c r="C534029" s="1"/>
      <c r="D534029" s="1"/>
      <c r="F534029" s="1"/>
      <c r="G534029" s="1"/>
    </row>
    <row r="534241" spans="1:7" x14ac:dyDescent="0.3">
      <c r="A534241" s="1"/>
      <c r="B534241" s="1"/>
      <c r="C534241" s="1"/>
      <c r="D534241" s="1"/>
      <c r="F534241" s="1"/>
      <c r="G534241" s="1"/>
    </row>
    <row r="534453" spans="1:7" x14ac:dyDescent="0.3">
      <c r="A534453" s="1"/>
      <c r="B534453" s="1"/>
      <c r="C534453" s="1"/>
      <c r="D534453" s="1"/>
      <c r="F534453" s="1"/>
      <c r="G534453" s="1"/>
    </row>
    <row r="534665" spans="1:7" x14ac:dyDescent="0.3">
      <c r="A534665" s="1"/>
      <c r="B534665" s="1"/>
      <c r="C534665" s="1"/>
      <c r="D534665" s="1"/>
      <c r="F534665" s="1"/>
      <c r="G534665" s="1"/>
    </row>
    <row r="534877" spans="1:7" x14ac:dyDescent="0.3">
      <c r="A534877" s="1"/>
      <c r="B534877" s="1"/>
      <c r="C534877" s="1"/>
      <c r="D534877" s="1"/>
      <c r="F534877" s="1"/>
      <c r="G534877" s="1"/>
    </row>
    <row r="535089" spans="1:7" x14ac:dyDescent="0.3">
      <c r="A535089" s="1"/>
      <c r="B535089" s="1"/>
      <c r="C535089" s="1"/>
      <c r="D535089" s="1"/>
      <c r="F535089" s="1"/>
      <c r="G535089" s="1"/>
    </row>
    <row r="535301" spans="1:7" x14ac:dyDescent="0.3">
      <c r="A535301" s="1"/>
      <c r="B535301" s="1"/>
      <c r="C535301" s="1"/>
      <c r="D535301" s="1"/>
      <c r="F535301" s="1"/>
      <c r="G535301" s="1"/>
    </row>
    <row r="535513" spans="1:7" x14ac:dyDescent="0.3">
      <c r="A535513" s="1"/>
      <c r="B535513" s="1"/>
      <c r="C535513" s="1"/>
      <c r="D535513" s="1"/>
      <c r="F535513" s="1"/>
      <c r="G535513" s="1"/>
    </row>
    <row r="535725" spans="1:7" x14ac:dyDescent="0.3">
      <c r="A535725" s="1"/>
      <c r="B535725" s="1"/>
      <c r="C535725" s="1"/>
      <c r="D535725" s="1"/>
      <c r="F535725" s="1"/>
      <c r="G535725" s="1"/>
    </row>
    <row r="535937" spans="1:7" x14ac:dyDescent="0.3">
      <c r="A535937" s="1"/>
      <c r="B535937" s="1"/>
      <c r="C535937" s="1"/>
      <c r="D535937" s="1"/>
      <c r="F535937" s="1"/>
      <c r="G535937" s="1"/>
    </row>
    <row r="536149" spans="1:7" x14ac:dyDescent="0.3">
      <c r="A536149" s="1"/>
      <c r="B536149" s="1"/>
      <c r="C536149" s="1"/>
      <c r="D536149" s="1"/>
      <c r="F536149" s="1"/>
      <c r="G536149" s="1"/>
    </row>
    <row r="536361" spans="1:7" x14ac:dyDescent="0.3">
      <c r="A536361" s="1"/>
      <c r="B536361" s="1"/>
      <c r="C536361" s="1"/>
      <c r="D536361" s="1"/>
      <c r="F536361" s="1"/>
      <c r="G536361" s="1"/>
    </row>
    <row r="536573" spans="1:7" x14ac:dyDescent="0.3">
      <c r="A536573" s="1"/>
      <c r="B536573" s="1"/>
      <c r="C536573" s="1"/>
      <c r="D536573" s="1"/>
      <c r="F536573" s="1"/>
      <c r="G536573" s="1"/>
    </row>
    <row r="536785" spans="1:7" x14ac:dyDescent="0.3">
      <c r="A536785" s="1"/>
      <c r="B536785" s="1"/>
      <c r="C536785" s="1"/>
      <c r="D536785" s="1"/>
      <c r="F536785" s="1"/>
      <c r="G536785" s="1"/>
    </row>
    <row r="536997" spans="1:7" x14ac:dyDescent="0.3">
      <c r="A536997" s="1"/>
      <c r="B536997" s="1"/>
      <c r="C536997" s="1"/>
      <c r="D536997" s="1"/>
      <c r="F536997" s="1"/>
      <c r="G536997" s="1"/>
    </row>
    <row r="537209" spans="1:7" x14ac:dyDescent="0.3">
      <c r="A537209" s="1"/>
      <c r="B537209" s="1"/>
      <c r="C537209" s="1"/>
      <c r="D537209" s="1"/>
      <c r="F537209" s="1"/>
      <c r="G537209" s="1"/>
    </row>
    <row r="537421" spans="1:7" x14ac:dyDescent="0.3">
      <c r="A537421" s="1"/>
      <c r="B537421" s="1"/>
      <c r="C537421" s="1"/>
      <c r="D537421" s="1"/>
      <c r="F537421" s="1"/>
      <c r="G537421" s="1"/>
    </row>
    <row r="537633" spans="1:7" x14ac:dyDescent="0.3">
      <c r="A537633" s="1"/>
      <c r="B537633" s="1"/>
      <c r="C537633" s="1"/>
      <c r="D537633" s="1"/>
      <c r="F537633" s="1"/>
      <c r="G537633" s="1"/>
    </row>
    <row r="537845" spans="1:7" x14ac:dyDescent="0.3">
      <c r="A537845" s="1"/>
      <c r="B537845" s="1"/>
      <c r="C537845" s="1"/>
      <c r="D537845" s="1"/>
      <c r="F537845" s="1"/>
      <c r="G537845" s="1"/>
    </row>
    <row r="538057" spans="1:7" x14ac:dyDescent="0.3">
      <c r="A538057" s="1"/>
      <c r="B538057" s="1"/>
      <c r="C538057" s="1"/>
      <c r="D538057" s="1"/>
      <c r="F538057" s="1"/>
      <c r="G538057" s="1"/>
    </row>
    <row r="538269" spans="1:7" x14ac:dyDescent="0.3">
      <c r="A538269" s="1"/>
      <c r="B538269" s="1"/>
      <c r="C538269" s="1"/>
      <c r="D538269" s="1"/>
      <c r="F538269" s="1"/>
      <c r="G538269" s="1"/>
    </row>
    <row r="538481" spans="1:7" x14ac:dyDescent="0.3">
      <c r="A538481" s="1"/>
      <c r="B538481" s="1"/>
      <c r="C538481" s="1"/>
      <c r="D538481" s="1"/>
      <c r="F538481" s="1"/>
      <c r="G538481" s="1"/>
    </row>
    <row r="538693" spans="1:7" x14ac:dyDescent="0.3">
      <c r="A538693" s="1"/>
      <c r="B538693" s="1"/>
      <c r="C538693" s="1"/>
      <c r="D538693" s="1"/>
      <c r="F538693" s="1"/>
      <c r="G538693" s="1"/>
    </row>
    <row r="538905" spans="1:7" x14ac:dyDescent="0.3">
      <c r="A538905" s="1"/>
      <c r="B538905" s="1"/>
      <c r="C538905" s="1"/>
      <c r="D538905" s="1"/>
      <c r="F538905" s="1"/>
      <c r="G538905" s="1"/>
    </row>
    <row r="539117" spans="1:7" x14ac:dyDescent="0.3">
      <c r="A539117" s="1"/>
      <c r="B539117" s="1"/>
      <c r="C539117" s="1"/>
      <c r="D539117" s="1"/>
      <c r="F539117" s="1"/>
      <c r="G539117" s="1"/>
    </row>
    <row r="539329" spans="1:7" x14ac:dyDescent="0.3">
      <c r="A539329" s="1"/>
      <c r="B539329" s="1"/>
      <c r="C539329" s="1"/>
      <c r="D539329" s="1"/>
      <c r="F539329" s="1"/>
      <c r="G539329" s="1"/>
    </row>
    <row r="539541" spans="1:7" x14ac:dyDescent="0.3">
      <c r="A539541" s="1"/>
      <c r="B539541" s="1"/>
      <c r="C539541" s="1"/>
      <c r="D539541" s="1"/>
      <c r="F539541" s="1"/>
      <c r="G539541" s="1"/>
    </row>
    <row r="539753" spans="1:7" x14ac:dyDescent="0.3">
      <c r="A539753" s="1"/>
      <c r="B539753" s="1"/>
      <c r="C539753" s="1"/>
      <c r="D539753" s="1"/>
      <c r="F539753" s="1"/>
      <c r="G539753" s="1"/>
    </row>
    <row r="539965" spans="1:7" x14ac:dyDescent="0.3">
      <c r="A539965" s="1"/>
      <c r="B539965" s="1"/>
      <c r="C539965" s="1"/>
      <c r="D539965" s="1"/>
      <c r="F539965" s="1"/>
      <c r="G539965" s="1"/>
    </row>
    <row r="540177" spans="1:7" x14ac:dyDescent="0.3">
      <c r="A540177" s="1"/>
      <c r="B540177" s="1"/>
      <c r="C540177" s="1"/>
      <c r="D540177" s="1"/>
      <c r="F540177" s="1"/>
      <c r="G540177" s="1"/>
    </row>
    <row r="540389" spans="1:7" x14ac:dyDescent="0.3">
      <c r="A540389" s="1"/>
      <c r="B540389" s="1"/>
      <c r="C540389" s="1"/>
      <c r="D540389" s="1"/>
      <c r="F540389" s="1"/>
      <c r="G540389" s="1"/>
    </row>
    <row r="540601" spans="1:7" x14ac:dyDescent="0.3">
      <c r="A540601" s="1"/>
      <c r="B540601" s="1"/>
      <c r="C540601" s="1"/>
      <c r="D540601" s="1"/>
      <c r="F540601" s="1"/>
      <c r="G540601" s="1"/>
    </row>
    <row r="540813" spans="1:7" x14ac:dyDescent="0.3">
      <c r="A540813" s="1"/>
      <c r="B540813" s="1"/>
      <c r="C540813" s="1"/>
      <c r="D540813" s="1"/>
      <c r="F540813" s="1"/>
      <c r="G540813" s="1"/>
    </row>
    <row r="541025" spans="1:7" x14ac:dyDescent="0.3">
      <c r="A541025" s="1"/>
      <c r="B541025" s="1"/>
      <c r="C541025" s="1"/>
      <c r="D541025" s="1"/>
      <c r="F541025" s="1"/>
      <c r="G541025" s="1"/>
    </row>
    <row r="541237" spans="1:7" x14ac:dyDescent="0.3">
      <c r="A541237" s="1"/>
      <c r="B541237" s="1"/>
      <c r="C541237" s="1"/>
      <c r="D541237" s="1"/>
      <c r="F541237" s="1"/>
      <c r="G541237" s="1"/>
    </row>
    <row r="541449" spans="1:7" x14ac:dyDescent="0.3">
      <c r="A541449" s="1"/>
      <c r="B541449" s="1"/>
      <c r="C541449" s="1"/>
      <c r="D541449" s="1"/>
      <c r="F541449" s="1"/>
      <c r="G541449" s="1"/>
    </row>
    <row r="541661" spans="1:7" x14ac:dyDescent="0.3">
      <c r="A541661" s="1"/>
      <c r="B541661" s="1"/>
      <c r="C541661" s="1"/>
      <c r="D541661" s="1"/>
      <c r="F541661" s="1"/>
      <c r="G541661" s="1"/>
    </row>
    <row r="541873" spans="1:7" x14ac:dyDescent="0.3">
      <c r="A541873" s="1"/>
      <c r="B541873" s="1"/>
      <c r="C541873" s="1"/>
      <c r="D541873" s="1"/>
      <c r="F541873" s="1"/>
      <c r="G541873" s="1"/>
    </row>
    <row r="542085" spans="1:7" x14ac:dyDescent="0.3">
      <c r="A542085" s="1"/>
      <c r="B542085" s="1"/>
      <c r="C542085" s="1"/>
      <c r="D542085" s="1"/>
      <c r="F542085" s="1"/>
      <c r="G542085" s="1"/>
    </row>
    <row r="542297" spans="1:7" x14ac:dyDescent="0.3">
      <c r="A542297" s="1"/>
      <c r="B542297" s="1"/>
      <c r="C542297" s="1"/>
      <c r="D542297" s="1"/>
      <c r="F542297" s="1"/>
      <c r="G542297" s="1"/>
    </row>
    <row r="542509" spans="1:7" x14ac:dyDescent="0.3">
      <c r="A542509" s="1"/>
      <c r="B542509" s="1"/>
      <c r="C542509" s="1"/>
      <c r="D542509" s="1"/>
      <c r="F542509" s="1"/>
      <c r="G542509" s="1"/>
    </row>
    <row r="542721" spans="1:7" x14ac:dyDescent="0.3">
      <c r="A542721" s="1"/>
      <c r="B542721" s="1"/>
      <c r="C542721" s="1"/>
      <c r="D542721" s="1"/>
      <c r="F542721" s="1"/>
      <c r="G542721" s="1"/>
    </row>
    <row r="542933" spans="1:7" x14ac:dyDescent="0.3">
      <c r="A542933" s="1"/>
      <c r="B542933" s="1"/>
      <c r="C542933" s="1"/>
      <c r="D542933" s="1"/>
      <c r="F542933" s="1"/>
      <c r="G542933" s="1"/>
    </row>
    <row r="543145" spans="1:7" x14ac:dyDescent="0.3">
      <c r="A543145" s="1"/>
      <c r="B543145" s="1"/>
      <c r="C543145" s="1"/>
      <c r="D543145" s="1"/>
      <c r="F543145" s="1"/>
      <c r="G543145" s="1"/>
    </row>
    <row r="543357" spans="1:7" x14ac:dyDescent="0.3">
      <c r="A543357" s="1"/>
      <c r="B543357" s="1"/>
      <c r="C543357" s="1"/>
      <c r="D543357" s="1"/>
      <c r="F543357" s="1"/>
      <c r="G543357" s="1"/>
    </row>
    <row r="543569" spans="1:7" x14ac:dyDescent="0.3">
      <c r="A543569" s="1"/>
      <c r="B543569" s="1"/>
      <c r="C543569" s="1"/>
      <c r="D543569" s="1"/>
      <c r="F543569" s="1"/>
      <c r="G543569" s="1"/>
    </row>
    <row r="543781" spans="1:7" x14ac:dyDescent="0.3">
      <c r="A543781" s="1"/>
      <c r="B543781" s="1"/>
      <c r="C543781" s="1"/>
      <c r="D543781" s="1"/>
      <c r="F543781" s="1"/>
      <c r="G543781" s="1"/>
    </row>
    <row r="543993" spans="1:7" x14ac:dyDescent="0.3">
      <c r="A543993" s="1"/>
      <c r="B543993" s="1"/>
      <c r="C543993" s="1"/>
      <c r="D543993" s="1"/>
      <c r="F543993" s="1"/>
      <c r="G543993" s="1"/>
    </row>
    <row r="544205" spans="1:7" x14ac:dyDescent="0.3">
      <c r="A544205" s="1"/>
      <c r="B544205" s="1"/>
      <c r="C544205" s="1"/>
      <c r="D544205" s="1"/>
      <c r="F544205" s="1"/>
      <c r="G544205" s="1"/>
    </row>
    <row r="544417" spans="1:7" x14ac:dyDescent="0.3">
      <c r="A544417" s="1"/>
      <c r="B544417" s="1"/>
      <c r="C544417" s="1"/>
      <c r="D544417" s="1"/>
      <c r="F544417" s="1"/>
      <c r="G544417" s="1"/>
    </row>
    <row r="544629" spans="1:7" x14ac:dyDescent="0.3">
      <c r="A544629" s="1"/>
      <c r="B544629" s="1"/>
      <c r="C544629" s="1"/>
      <c r="D544629" s="1"/>
      <c r="F544629" s="1"/>
      <c r="G544629" s="1"/>
    </row>
    <row r="544841" spans="1:7" x14ac:dyDescent="0.3">
      <c r="A544841" s="1"/>
      <c r="B544841" s="1"/>
      <c r="C544841" s="1"/>
      <c r="D544841" s="1"/>
      <c r="F544841" s="1"/>
      <c r="G544841" s="1"/>
    </row>
    <row r="545053" spans="1:7" x14ac:dyDescent="0.3">
      <c r="A545053" s="1"/>
      <c r="B545053" s="1"/>
      <c r="C545053" s="1"/>
      <c r="D545053" s="1"/>
      <c r="F545053" s="1"/>
      <c r="G545053" s="1"/>
    </row>
    <row r="545265" spans="1:7" x14ac:dyDescent="0.3">
      <c r="A545265" s="1"/>
      <c r="B545265" s="1"/>
      <c r="C545265" s="1"/>
      <c r="D545265" s="1"/>
      <c r="F545265" s="1"/>
      <c r="G545265" s="1"/>
    </row>
    <row r="545477" spans="1:7" x14ac:dyDescent="0.3">
      <c r="A545477" s="1"/>
      <c r="B545477" s="1"/>
      <c r="C545477" s="1"/>
      <c r="D545477" s="1"/>
      <c r="F545477" s="1"/>
      <c r="G545477" s="1"/>
    </row>
    <row r="545689" spans="1:7" x14ac:dyDescent="0.3">
      <c r="A545689" s="1"/>
      <c r="B545689" s="1"/>
      <c r="C545689" s="1"/>
      <c r="D545689" s="1"/>
      <c r="F545689" s="1"/>
      <c r="G545689" s="1"/>
    </row>
    <row r="545901" spans="1:7" x14ac:dyDescent="0.3">
      <c r="A545901" s="1"/>
      <c r="B545901" s="1"/>
      <c r="C545901" s="1"/>
      <c r="D545901" s="1"/>
      <c r="F545901" s="1"/>
      <c r="G545901" s="1"/>
    </row>
    <row r="546113" spans="1:7" x14ac:dyDescent="0.3">
      <c r="A546113" s="1"/>
      <c r="B546113" s="1"/>
      <c r="C546113" s="1"/>
      <c r="D546113" s="1"/>
      <c r="F546113" s="1"/>
      <c r="G546113" s="1"/>
    </row>
    <row r="546325" spans="1:7" x14ac:dyDescent="0.3">
      <c r="A546325" s="1"/>
      <c r="B546325" s="1"/>
      <c r="C546325" s="1"/>
      <c r="D546325" s="1"/>
      <c r="F546325" s="1"/>
      <c r="G546325" s="1"/>
    </row>
    <row r="546537" spans="1:7" x14ac:dyDescent="0.3">
      <c r="A546537" s="1"/>
      <c r="B546537" s="1"/>
      <c r="C546537" s="1"/>
      <c r="D546537" s="1"/>
      <c r="F546537" s="1"/>
      <c r="G546537" s="1"/>
    </row>
    <row r="546749" spans="1:7" x14ac:dyDescent="0.3">
      <c r="A546749" s="1"/>
      <c r="B546749" s="1"/>
      <c r="C546749" s="1"/>
      <c r="D546749" s="1"/>
      <c r="F546749" s="1"/>
      <c r="G546749" s="1"/>
    </row>
    <row r="546961" spans="1:7" x14ac:dyDescent="0.3">
      <c r="A546961" s="1"/>
      <c r="B546961" s="1"/>
      <c r="C546961" s="1"/>
      <c r="D546961" s="1"/>
      <c r="F546961" s="1"/>
      <c r="G546961" s="1"/>
    </row>
    <row r="547173" spans="1:7" x14ac:dyDescent="0.3">
      <c r="A547173" s="1"/>
      <c r="B547173" s="1"/>
      <c r="C547173" s="1"/>
      <c r="D547173" s="1"/>
      <c r="F547173" s="1"/>
      <c r="G547173" s="1"/>
    </row>
    <row r="547385" spans="1:7" x14ac:dyDescent="0.3">
      <c r="A547385" s="1"/>
      <c r="B547385" s="1"/>
      <c r="C547385" s="1"/>
      <c r="D547385" s="1"/>
      <c r="F547385" s="1"/>
      <c r="G547385" s="1"/>
    </row>
    <row r="547597" spans="1:7" x14ac:dyDescent="0.3">
      <c r="A547597" s="1"/>
      <c r="B547597" s="1"/>
      <c r="C547597" s="1"/>
      <c r="D547597" s="1"/>
      <c r="F547597" s="1"/>
      <c r="G547597" s="1"/>
    </row>
    <row r="547809" spans="1:7" x14ac:dyDescent="0.3">
      <c r="A547809" s="1"/>
      <c r="B547809" s="1"/>
      <c r="C547809" s="1"/>
      <c r="D547809" s="1"/>
      <c r="F547809" s="1"/>
      <c r="G547809" s="1"/>
    </row>
    <row r="548021" spans="1:7" x14ac:dyDescent="0.3">
      <c r="A548021" s="1"/>
      <c r="B548021" s="1"/>
      <c r="C548021" s="1"/>
      <c r="D548021" s="1"/>
      <c r="F548021" s="1"/>
      <c r="G548021" s="1"/>
    </row>
    <row r="548233" spans="1:7" x14ac:dyDescent="0.3">
      <c r="A548233" s="1"/>
      <c r="B548233" s="1"/>
      <c r="C548233" s="1"/>
      <c r="D548233" s="1"/>
      <c r="F548233" s="1"/>
      <c r="G548233" s="1"/>
    </row>
    <row r="548445" spans="1:7" x14ac:dyDescent="0.3">
      <c r="A548445" s="1"/>
      <c r="B548445" s="1"/>
      <c r="C548445" s="1"/>
      <c r="D548445" s="1"/>
      <c r="F548445" s="1"/>
      <c r="G548445" s="1"/>
    </row>
    <row r="548657" spans="1:7" x14ac:dyDescent="0.3">
      <c r="A548657" s="1"/>
      <c r="B548657" s="1"/>
      <c r="C548657" s="1"/>
      <c r="D548657" s="1"/>
      <c r="F548657" s="1"/>
      <c r="G548657" s="1"/>
    </row>
    <row r="548869" spans="1:7" x14ac:dyDescent="0.3">
      <c r="A548869" s="1"/>
      <c r="B548869" s="1"/>
      <c r="C548869" s="1"/>
      <c r="D548869" s="1"/>
      <c r="F548869" s="1"/>
      <c r="G548869" s="1"/>
    </row>
    <row r="549081" spans="1:7" x14ac:dyDescent="0.3">
      <c r="A549081" s="1"/>
      <c r="B549081" s="1"/>
      <c r="C549081" s="1"/>
      <c r="D549081" s="1"/>
      <c r="F549081" s="1"/>
      <c r="G549081" s="1"/>
    </row>
    <row r="549293" spans="1:7" x14ac:dyDescent="0.3">
      <c r="A549293" s="1"/>
      <c r="B549293" s="1"/>
      <c r="C549293" s="1"/>
      <c r="D549293" s="1"/>
      <c r="F549293" s="1"/>
      <c r="G549293" s="1"/>
    </row>
    <row r="549505" spans="1:7" x14ac:dyDescent="0.3">
      <c r="A549505" s="1"/>
      <c r="B549505" s="1"/>
      <c r="C549505" s="1"/>
      <c r="D549505" s="1"/>
      <c r="F549505" s="1"/>
      <c r="G549505" s="1"/>
    </row>
    <row r="549717" spans="1:7" x14ac:dyDescent="0.3">
      <c r="A549717" s="1"/>
      <c r="B549717" s="1"/>
      <c r="C549717" s="1"/>
      <c r="D549717" s="1"/>
      <c r="F549717" s="1"/>
      <c r="G549717" s="1"/>
    </row>
    <row r="549929" spans="1:7" x14ac:dyDescent="0.3">
      <c r="A549929" s="1"/>
      <c r="B549929" s="1"/>
      <c r="C549929" s="1"/>
      <c r="D549929" s="1"/>
      <c r="F549929" s="1"/>
      <c r="G549929" s="1"/>
    </row>
    <row r="550141" spans="1:7" x14ac:dyDescent="0.3">
      <c r="A550141" s="1"/>
      <c r="B550141" s="1"/>
      <c r="C550141" s="1"/>
      <c r="D550141" s="1"/>
      <c r="F550141" s="1"/>
      <c r="G550141" s="1"/>
    </row>
    <row r="550353" spans="1:7" x14ac:dyDescent="0.3">
      <c r="A550353" s="1"/>
      <c r="B550353" s="1"/>
      <c r="C550353" s="1"/>
      <c r="D550353" s="1"/>
      <c r="F550353" s="1"/>
      <c r="G550353" s="1"/>
    </row>
    <row r="550565" spans="1:7" x14ac:dyDescent="0.3">
      <c r="A550565" s="1"/>
      <c r="B550565" s="1"/>
      <c r="C550565" s="1"/>
      <c r="D550565" s="1"/>
      <c r="F550565" s="1"/>
      <c r="G550565" s="1"/>
    </row>
    <row r="550777" spans="1:7" x14ac:dyDescent="0.3">
      <c r="A550777" s="1"/>
      <c r="B550777" s="1"/>
      <c r="C550777" s="1"/>
      <c r="D550777" s="1"/>
      <c r="F550777" s="1"/>
      <c r="G550777" s="1"/>
    </row>
    <row r="550989" spans="1:7" x14ac:dyDescent="0.3">
      <c r="A550989" s="1"/>
      <c r="B550989" s="1"/>
      <c r="C550989" s="1"/>
      <c r="D550989" s="1"/>
      <c r="F550989" s="1"/>
      <c r="G550989" s="1"/>
    </row>
    <row r="551201" spans="1:7" x14ac:dyDescent="0.3">
      <c r="A551201" s="1"/>
      <c r="B551201" s="1"/>
      <c r="C551201" s="1"/>
      <c r="D551201" s="1"/>
      <c r="F551201" s="1"/>
      <c r="G551201" s="1"/>
    </row>
    <row r="551413" spans="1:7" x14ac:dyDescent="0.3">
      <c r="A551413" s="1"/>
      <c r="B551413" s="1"/>
      <c r="C551413" s="1"/>
      <c r="D551413" s="1"/>
      <c r="F551413" s="1"/>
      <c r="G551413" s="1"/>
    </row>
    <row r="551625" spans="1:7" x14ac:dyDescent="0.3">
      <c r="A551625" s="1"/>
      <c r="B551625" s="1"/>
      <c r="C551625" s="1"/>
      <c r="D551625" s="1"/>
      <c r="F551625" s="1"/>
      <c r="G551625" s="1"/>
    </row>
    <row r="551837" spans="1:7" x14ac:dyDescent="0.3">
      <c r="A551837" s="1"/>
      <c r="B551837" s="1"/>
      <c r="C551837" s="1"/>
      <c r="D551837" s="1"/>
      <c r="F551837" s="1"/>
      <c r="G551837" s="1"/>
    </row>
    <row r="552049" spans="1:7" x14ac:dyDescent="0.3">
      <c r="A552049" s="1"/>
      <c r="B552049" s="1"/>
      <c r="C552049" s="1"/>
      <c r="D552049" s="1"/>
      <c r="F552049" s="1"/>
      <c r="G552049" s="1"/>
    </row>
    <row r="552261" spans="1:7" x14ac:dyDescent="0.3">
      <c r="A552261" s="1"/>
      <c r="B552261" s="1"/>
      <c r="C552261" s="1"/>
      <c r="D552261" s="1"/>
      <c r="F552261" s="1"/>
      <c r="G552261" s="1"/>
    </row>
    <row r="552473" spans="1:7" x14ac:dyDescent="0.3">
      <c r="A552473" s="1"/>
      <c r="B552473" s="1"/>
      <c r="C552473" s="1"/>
      <c r="D552473" s="1"/>
      <c r="F552473" s="1"/>
      <c r="G552473" s="1"/>
    </row>
    <row r="552685" spans="1:7" x14ac:dyDescent="0.3">
      <c r="A552685" s="1"/>
      <c r="B552685" s="1"/>
      <c r="C552685" s="1"/>
      <c r="D552685" s="1"/>
      <c r="F552685" s="1"/>
      <c r="G552685" s="1"/>
    </row>
    <row r="552897" spans="1:7" x14ac:dyDescent="0.3">
      <c r="A552897" s="1"/>
      <c r="B552897" s="1"/>
      <c r="C552897" s="1"/>
      <c r="D552897" s="1"/>
      <c r="F552897" s="1"/>
      <c r="G552897" s="1"/>
    </row>
    <row r="553109" spans="1:7" x14ac:dyDescent="0.3">
      <c r="A553109" s="1"/>
      <c r="B553109" s="1"/>
      <c r="C553109" s="1"/>
      <c r="D553109" s="1"/>
      <c r="F553109" s="1"/>
      <c r="G553109" s="1"/>
    </row>
    <row r="553321" spans="1:7" x14ac:dyDescent="0.3">
      <c r="A553321" s="1"/>
      <c r="B553321" s="1"/>
      <c r="C553321" s="1"/>
      <c r="D553321" s="1"/>
      <c r="F553321" s="1"/>
      <c r="G553321" s="1"/>
    </row>
    <row r="553533" spans="1:7" x14ac:dyDescent="0.3">
      <c r="A553533" s="1"/>
      <c r="B553533" s="1"/>
      <c r="C553533" s="1"/>
      <c r="D553533" s="1"/>
      <c r="F553533" s="1"/>
      <c r="G553533" s="1"/>
    </row>
    <row r="553745" spans="1:7" x14ac:dyDescent="0.3">
      <c r="A553745" s="1"/>
      <c r="B553745" s="1"/>
      <c r="C553745" s="1"/>
      <c r="D553745" s="1"/>
      <c r="F553745" s="1"/>
      <c r="G553745" s="1"/>
    </row>
    <row r="553957" spans="1:7" x14ac:dyDescent="0.3">
      <c r="A553957" s="1"/>
      <c r="B553957" s="1"/>
      <c r="C553957" s="1"/>
      <c r="D553957" s="1"/>
      <c r="F553957" s="1"/>
      <c r="G553957" s="1"/>
    </row>
    <row r="554169" spans="1:7" x14ac:dyDescent="0.3">
      <c r="A554169" s="1"/>
      <c r="B554169" s="1"/>
      <c r="C554169" s="1"/>
      <c r="D554169" s="1"/>
      <c r="F554169" s="1"/>
      <c r="G554169" s="1"/>
    </row>
    <row r="554381" spans="1:7" x14ac:dyDescent="0.3">
      <c r="A554381" s="1"/>
      <c r="B554381" s="1"/>
      <c r="C554381" s="1"/>
      <c r="D554381" s="1"/>
      <c r="F554381" s="1"/>
      <c r="G554381" s="1"/>
    </row>
    <row r="554593" spans="1:7" x14ac:dyDescent="0.3">
      <c r="A554593" s="1"/>
      <c r="B554593" s="1"/>
      <c r="C554593" s="1"/>
      <c r="D554593" s="1"/>
      <c r="F554593" s="1"/>
      <c r="G554593" s="1"/>
    </row>
    <row r="554805" spans="1:7" x14ac:dyDescent="0.3">
      <c r="A554805" s="1"/>
      <c r="B554805" s="1"/>
      <c r="C554805" s="1"/>
      <c r="D554805" s="1"/>
      <c r="F554805" s="1"/>
      <c r="G554805" s="1"/>
    </row>
    <row r="555017" spans="1:7" x14ac:dyDescent="0.3">
      <c r="A555017" s="1"/>
      <c r="B555017" s="1"/>
      <c r="C555017" s="1"/>
      <c r="D555017" s="1"/>
      <c r="F555017" s="1"/>
      <c r="G555017" s="1"/>
    </row>
    <row r="555229" spans="1:7" x14ac:dyDescent="0.3">
      <c r="A555229" s="1"/>
      <c r="B555229" s="1"/>
      <c r="C555229" s="1"/>
      <c r="D555229" s="1"/>
      <c r="F555229" s="1"/>
      <c r="G555229" s="1"/>
    </row>
    <row r="555441" spans="1:7" x14ac:dyDescent="0.3">
      <c r="A555441" s="1"/>
      <c r="B555441" s="1"/>
      <c r="C555441" s="1"/>
      <c r="D555441" s="1"/>
      <c r="F555441" s="1"/>
      <c r="G555441" s="1"/>
    </row>
    <row r="555653" spans="1:7" x14ac:dyDescent="0.3">
      <c r="A555653" s="1"/>
      <c r="B555653" s="1"/>
      <c r="C555653" s="1"/>
      <c r="D555653" s="1"/>
      <c r="F555653" s="1"/>
      <c r="G555653" s="1"/>
    </row>
    <row r="555865" spans="1:7" x14ac:dyDescent="0.3">
      <c r="A555865" s="1"/>
      <c r="B555865" s="1"/>
      <c r="C555865" s="1"/>
      <c r="D555865" s="1"/>
      <c r="F555865" s="1"/>
      <c r="G555865" s="1"/>
    </row>
    <row r="556077" spans="1:7" x14ac:dyDescent="0.3">
      <c r="A556077" s="1"/>
      <c r="B556077" s="1"/>
      <c r="C556077" s="1"/>
      <c r="D556077" s="1"/>
      <c r="F556077" s="1"/>
      <c r="G556077" s="1"/>
    </row>
    <row r="556289" spans="1:7" x14ac:dyDescent="0.3">
      <c r="A556289" s="1"/>
      <c r="B556289" s="1"/>
      <c r="C556289" s="1"/>
      <c r="D556289" s="1"/>
      <c r="F556289" s="1"/>
      <c r="G556289" s="1"/>
    </row>
    <row r="556501" spans="1:7" x14ac:dyDescent="0.3">
      <c r="A556501" s="1"/>
      <c r="B556501" s="1"/>
      <c r="C556501" s="1"/>
      <c r="D556501" s="1"/>
      <c r="F556501" s="1"/>
      <c r="G556501" s="1"/>
    </row>
    <row r="556713" spans="1:7" x14ac:dyDescent="0.3">
      <c r="A556713" s="1"/>
      <c r="B556713" s="1"/>
      <c r="C556713" s="1"/>
      <c r="D556713" s="1"/>
      <c r="F556713" s="1"/>
      <c r="G556713" s="1"/>
    </row>
    <row r="556925" spans="1:7" x14ac:dyDescent="0.3">
      <c r="A556925" s="1"/>
      <c r="B556925" s="1"/>
      <c r="C556925" s="1"/>
      <c r="D556925" s="1"/>
      <c r="F556925" s="1"/>
      <c r="G556925" s="1"/>
    </row>
    <row r="557137" spans="1:7" x14ac:dyDescent="0.3">
      <c r="A557137" s="1"/>
      <c r="B557137" s="1"/>
      <c r="C557137" s="1"/>
      <c r="D557137" s="1"/>
      <c r="F557137" s="1"/>
      <c r="G557137" s="1"/>
    </row>
    <row r="557349" spans="1:7" x14ac:dyDescent="0.3">
      <c r="A557349" s="1"/>
      <c r="B557349" s="1"/>
      <c r="C557349" s="1"/>
      <c r="D557349" s="1"/>
      <c r="F557349" s="1"/>
      <c r="G557349" s="1"/>
    </row>
    <row r="557561" spans="1:7" x14ac:dyDescent="0.3">
      <c r="A557561" s="1"/>
      <c r="B557561" s="1"/>
      <c r="C557561" s="1"/>
      <c r="D557561" s="1"/>
      <c r="F557561" s="1"/>
      <c r="G557561" s="1"/>
    </row>
    <row r="557773" spans="1:7" x14ac:dyDescent="0.3">
      <c r="A557773" s="1"/>
      <c r="B557773" s="1"/>
      <c r="C557773" s="1"/>
      <c r="D557773" s="1"/>
      <c r="F557773" s="1"/>
      <c r="G557773" s="1"/>
    </row>
    <row r="557985" spans="1:7" x14ac:dyDescent="0.3">
      <c r="A557985" s="1"/>
      <c r="B557985" s="1"/>
      <c r="C557985" s="1"/>
      <c r="D557985" s="1"/>
      <c r="F557985" s="1"/>
      <c r="G557985" s="1"/>
    </row>
    <row r="558197" spans="1:7" x14ac:dyDescent="0.3">
      <c r="A558197" s="1"/>
      <c r="B558197" s="1"/>
      <c r="C558197" s="1"/>
      <c r="D558197" s="1"/>
      <c r="F558197" s="1"/>
      <c r="G558197" s="1"/>
    </row>
    <row r="558409" spans="1:7" x14ac:dyDescent="0.3">
      <c r="A558409" s="1"/>
      <c r="B558409" s="1"/>
      <c r="C558409" s="1"/>
      <c r="D558409" s="1"/>
      <c r="F558409" s="1"/>
      <c r="G558409" s="1"/>
    </row>
    <row r="558621" spans="1:7" x14ac:dyDescent="0.3">
      <c r="A558621" s="1"/>
      <c r="B558621" s="1"/>
      <c r="C558621" s="1"/>
      <c r="D558621" s="1"/>
      <c r="F558621" s="1"/>
      <c r="G558621" s="1"/>
    </row>
    <row r="558833" spans="1:7" x14ac:dyDescent="0.3">
      <c r="A558833" s="1"/>
      <c r="B558833" s="1"/>
      <c r="C558833" s="1"/>
      <c r="D558833" s="1"/>
      <c r="F558833" s="1"/>
      <c r="G558833" s="1"/>
    </row>
    <row r="559045" spans="1:7" x14ac:dyDescent="0.3">
      <c r="A559045" s="1"/>
      <c r="B559045" s="1"/>
      <c r="C559045" s="1"/>
      <c r="D559045" s="1"/>
      <c r="F559045" s="1"/>
      <c r="G559045" s="1"/>
    </row>
    <row r="559257" spans="1:7" x14ac:dyDescent="0.3">
      <c r="A559257" s="1"/>
      <c r="B559257" s="1"/>
      <c r="C559257" s="1"/>
      <c r="D559257" s="1"/>
      <c r="F559257" s="1"/>
      <c r="G559257" s="1"/>
    </row>
    <row r="559469" spans="1:7" x14ac:dyDescent="0.3">
      <c r="A559469" s="1"/>
      <c r="B559469" s="1"/>
      <c r="C559469" s="1"/>
      <c r="D559469" s="1"/>
      <c r="F559469" s="1"/>
      <c r="G559469" s="1"/>
    </row>
    <row r="559681" spans="1:7" x14ac:dyDescent="0.3">
      <c r="A559681" s="1"/>
      <c r="B559681" s="1"/>
      <c r="C559681" s="1"/>
      <c r="D559681" s="1"/>
      <c r="F559681" s="1"/>
      <c r="G559681" s="1"/>
    </row>
    <row r="559893" spans="1:7" x14ac:dyDescent="0.3">
      <c r="A559893" s="1"/>
      <c r="B559893" s="1"/>
      <c r="C559893" s="1"/>
      <c r="D559893" s="1"/>
      <c r="F559893" s="1"/>
      <c r="G559893" s="1"/>
    </row>
    <row r="560105" spans="1:7" x14ac:dyDescent="0.3">
      <c r="A560105" s="1"/>
      <c r="B560105" s="1"/>
      <c r="C560105" s="1"/>
      <c r="D560105" s="1"/>
      <c r="F560105" s="1"/>
      <c r="G560105" s="1"/>
    </row>
    <row r="560317" spans="1:7" x14ac:dyDescent="0.3">
      <c r="A560317" s="1"/>
      <c r="B560317" s="1"/>
      <c r="C560317" s="1"/>
      <c r="D560317" s="1"/>
      <c r="F560317" s="1"/>
      <c r="G560317" s="1"/>
    </row>
    <row r="560529" spans="1:7" x14ac:dyDescent="0.3">
      <c r="A560529" s="1"/>
      <c r="B560529" s="1"/>
      <c r="C560529" s="1"/>
      <c r="D560529" s="1"/>
      <c r="F560529" s="1"/>
      <c r="G560529" s="1"/>
    </row>
    <row r="560741" spans="1:7" x14ac:dyDescent="0.3">
      <c r="A560741" s="1"/>
      <c r="B560741" s="1"/>
      <c r="C560741" s="1"/>
      <c r="D560741" s="1"/>
      <c r="F560741" s="1"/>
      <c r="G560741" s="1"/>
    </row>
    <row r="560953" spans="1:7" x14ac:dyDescent="0.3">
      <c r="A560953" s="1"/>
      <c r="B560953" s="1"/>
      <c r="C560953" s="1"/>
      <c r="D560953" s="1"/>
      <c r="F560953" s="1"/>
      <c r="G560953" s="1"/>
    </row>
    <row r="561165" spans="1:7" x14ac:dyDescent="0.3">
      <c r="A561165" s="1"/>
      <c r="B561165" s="1"/>
      <c r="C561165" s="1"/>
      <c r="D561165" s="1"/>
      <c r="F561165" s="1"/>
      <c r="G561165" s="1"/>
    </row>
    <row r="561377" spans="1:7" x14ac:dyDescent="0.3">
      <c r="A561377" s="1"/>
      <c r="B561377" s="1"/>
      <c r="C561377" s="1"/>
      <c r="D561377" s="1"/>
      <c r="F561377" s="1"/>
      <c r="G561377" s="1"/>
    </row>
    <row r="561589" spans="1:7" x14ac:dyDescent="0.3">
      <c r="A561589" s="1"/>
      <c r="B561589" s="1"/>
      <c r="C561589" s="1"/>
      <c r="D561589" s="1"/>
      <c r="F561589" s="1"/>
      <c r="G561589" s="1"/>
    </row>
    <row r="561801" spans="1:7" x14ac:dyDescent="0.3">
      <c r="A561801" s="1"/>
      <c r="B561801" s="1"/>
      <c r="C561801" s="1"/>
      <c r="D561801" s="1"/>
      <c r="F561801" s="1"/>
      <c r="G561801" s="1"/>
    </row>
    <row r="562013" spans="1:7" x14ac:dyDescent="0.3">
      <c r="A562013" s="1"/>
      <c r="B562013" s="1"/>
      <c r="C562013" s="1"/>
      <c r="D562013" s="1"/>
      <c r="F562013" s="1"/>
      <c r="G562013" s="1"/>
    </row>
    <row r="562225" spans="1:7" x14ac:dyDescent="0.3">
      <c r="A562225" s="1"/>
      <c r="B562225" s="1"/>
      <c r="C562225" s="1"/>
      <c r="D562225" s="1"/>
      <c r="F562225" s="1"/>
      <c r="G562225" s="1"/>
    </row>
    <row r="562437" spans="1:7" x14ac:dyDescent="0.3">
      <c r="A562437" s="1"/>
      <c r="B562437" s="1"/>
      <c r="C562437" s="1"/>
      <c r="D562437" s="1"/>
      <c r="F562437" s="1"/>
      <c r="G562437" s="1"/>
    </row>
    <row r="562649" spans="1:7" x14ac:dyDescent="0.3">
      <c r="A562649" s="1"/>
      <c r="B562649" s="1"/>
      <c r="C562649" s="1"/>
      <c r="D562649" s="1"/>
      <c r="F562649" s="1"/>
      <c r="G562649" s="1"/>
    </row>
    <row r="562861" spans="1:7" x14ac:dyDescent="0.3">
      <c r="A562861" s="1"/>
      <c r="B562861" s="1"/>
      <c r="C562861" s="1"/>
      <c r="D562861" s="1"/>
      <c r="F562861" s="1"/>
      <c r="G562861" s="1"/>
    </row>
    <row r="563073" spans="1:7" x14ac:dyDescent="0.3">
      <c r="A563073" s="1"/>
      <c r="B563073" s="1"/>
      <c r="C563073" s="1"/>
      <c r="D563073" s="1"/>
      <c r="F563073" s="1"/>
      <c r="G563073" s="1"/>
    </row>
    <row r="563285" spans="1:7" x14ac:dyDescent="0.3">
      <c r="A563285" s="1"/>
      <c r="B563285" s="1"/>
      <c r="C563285" s="1"/>
      <c r="D563285" s="1"/>
      <c r="F563285" s="1"/>
      <c r="G563285" s="1"/>
    </row>
    <row r="563497" spans="1:7" x14ac:dyDescent="0.3">
      <c r="A563497" s="1"/>
      <c r="B563497" s="1"/>
      <c r="C563497" s="1"/>
      <c r="D563497" s="1"/>
      <c r="F563497" s="1"/>
      <c r="G563497" s="1"/>
    </row>
    <row r="563709" spans="1:7" x14ac:dyDescent="0.3">
      <c r="A563709" s="1"/>
      <c r="B563709" s="1"/>
      <c r="C563709" s="1"/>
      <c r="D563709" s="1"/>
      <c r="F563709" s="1"/>
      <c r="G563709" s="1"/>
    </row>
    <row r="563921" spans="1:7" x14ac:dyDescent="0.3">
      <c r="A563921" s="1"/>
      <c r="B563921" s="1"/>
      <c r="C563921" s="1"/>
      <c r="D563921" s="1"/>
      <c r="F563921" s="1"/>
      <c r="G563921" s="1"/>
    </row>
    <row r="564133" spans="1:7" x14ac:dyDescent="0.3">
      <c r="A564133" s="1"/>
      <c r="B564133" s="1"/>
      <c r="C564133" s="1"/>
      <c r="D564133" s="1"/>
      <c r="F564133" s="1"/>
      <c r="G564133" s="1"/>
    </row>
    <row r="564345" spans="1:7" x14ac:dyDescent="0.3">
      <c r="A564345" s="1"/>
      <c r="B564345" s="1"/>
      <c r="C564345" s="1"/>
      <c r="D564345" s="1"/>
      <c r="F564345" s="1"/>
      <c r="G564345" s="1"/>
    </row>
    <row r="564557" spans="1:7" x14ac:dyDescent="0.3">
      <c r="A564557" s="1"/>
      <c r="B564557" s="1"/>
      <c r="C564557" s="1"/>
      <c r="D564557" s="1"/>
      <c r="F564557" s="1"/>
      <c r="G564557" s="1"/>
    </row>
    <row r="564769" spans="1:7" x14ac:dyDescent="0.3">
      <c r="A564769" s="1"/>
      <c r="B564769" s="1"/>
      <c r="C564769" s="1"/>
      <c r="D564769" s="1"/>
      <c r="F564769" s="1"/>
      <c r="G564769" s="1"/>
    </row>
    <row r="564981" spans="1:7" x14ac:dyDescent="0.3">
      <c r="A564981" s="1"/>
      <c r="B564981" s="1"/>
      <c r="C564981" s="1"/>
      <c r="D564981" s="1"/>
      <c r="F564981" s="1"/>
      <c r="G564981" s="1"/>
    </row>
    <row r="565193" spans="1:7" x14ac:dyDescent="0.3">
      <c r="A565193" s="1"/>
      <c r="B565193" s="1"/>
      <c r="C565193" s="1"/>
      <c r="D565193" s="1"/>
      <c r="F565193" s="1"/>
      <c r="G565193" s="1"/>
    </row>
    <row r="565405" spans="1:7" x14ac:dyDescent="0.3">
      <c r="A565405" s="1"/>
      <c r="B565405" s="1"/>
      <c r="C565405" s="1"/>
      <c r="D565405" s="1"/>
      <c r="F565405" s="1"/>
      <c r="G565405" s="1"/>
    </row>
    <row r="565617" spans="1:7" x14ac:dyDescent="0.3">
      <c r="A565617" s="1"/>
      <c r="B565617" s="1"/>
      <c r="C565617" s="1"/>
      <c r="D565617" s="1"/>
      <c r="F565617" s="1"/>
      <c r="G565617" s="1"/>
    </row>
    <row r="565829" spans="1:7" x14ac:dyDescent="0.3">
      <c r="A565829" s="1"/>
      <c r="B565829" s="1"/>
      <c r="C565829" s="1"/>
      <c r="D565829" s="1"/>
      <c r="F565829" s="1"/>
      <c r="G565829" s="1"/>
    </row>
    <row r="566041" spans="1:7" x14ac:dyDescent="0.3">
      <c r="A566041" s="1"/>
      <c r="B566041" s="1"/>
      <c r="C566041" s="1"/>
      <c r="D566041" s="1"/>
      <c r="F566041" s="1"/>
      <c r="G566041" s="1"/>
    </row>
    <row r="566253" spans="1:7" x14ac:dyDescent="0.3">
      <c r="A566253" s="1"/>
      <c r="B566253" s="1"/>
      <c r="C566253" s="1"/>
      <c r="D566253" s="1"/>
      <c r="F566253" s="1"/>
      <c r="G566253" s="1"/>
    </row>
    <row r="566465" spans="1:7" x14ac:dyDescent="0.3">
      <c r="A566465" s="1"/>
      <c r="B566465" s="1"/>
      <c r="C566465" s="1"/>
      <c r="D566465" s="1"/>
      <c r="F566465" s="1"/>
      <c r="G566465" s="1"/>
    </row>
    <row r="566677" spans="1:7" x14ac:dyDescent="0.3">
      <c r="A566677" s="1"/>
      <c r="B566677" s="1"/>
      <c r="C566677" s="1"/>
      <c r="D566677" s="1"/>
      <c r="F566677" s="1"/>
      <c r="G566677" s="1"/>
    </row>
    <row r="566889" spans="1:7" x14ac:dyDescent="0.3">
      <c r="A566889" s="1"/>
      <c r="B566889" s="1"/>
      <c r="C566889" s="1"/>
      <c r="D566889" s="1"/>
      <c r="F566889" s="1"/>
      <c r="G566889" s="1"/>
    </row>
    <row r="567101" spans="1:7" x14ac:dyDescent="0.3">
      <c r="A567101" s="1"/>
      <c r="B567101" s="1"/>
      <c r="C567101" s="1"/>
      <c r="D567101" s="1"/>
      <c r="F567101" s="1"/>
      <c r="G567101" s="1"/>
    </row>
    <row r="567313" spans="1:7" x14ac:dyDescent="0.3">
      <c r="A567313" s="1"/>
      <c r="B567313" s="1"/>
      <c r="C567313" s="1"/>
      <c r="D567313" s="1"/>
      <c r="F567313" s="1"/>
      <c r="G567313" s="1"/>
    </row>
    <row r="567525" spans="1:7" x14ac:dyDescent="0.3">
      <c r="A567525" s="1"/>
      <c r="B567525" s="1"/>
      <c r="C567525" s="1"/>
      <c r="D567525" s="1"/>
      <c r="F567525" s="1"/>
      <c r="G567525" s="1"/>
    </row>
    <row r="567737" spans="1:7" x14ac:dyDescent="0.3">
      <c r="A567737" s="1"/>
      <c r="B567737" s="1"/>
      <c r="C567737" s="1"/>
      <c r="D567737" s="1"/>
      <c r="F567737" s="1"/>
      <c r="G567737" s="1"/>
    </row>
    <row r="567949" spans="1:7" x14ac:dyDescent="0.3">
      <c r="A567949" s="1"/>
      <c r="B567949" s="1"/>
      <c r="C567949" s="1"/>
      <c r="D567949" s="1"/>
      <c r="F567949" s="1"/>
      <c r="G567949" s="1"/>
    </row>
    <row r="568161" spans="1:7" x14ac:dyDescent="0.3">
      <c r="A568161" s="1"/>
      <c r="B568161" s="1"/>
      <c r="C568161" s="1"/>
      <c r="D568161" s="1"/>
      <c r="F568161" s="1"/>
      <c r="G568161" s="1"/>
    </row>
    <row r="568373" spans="1:7" x14ac:dyDescent="0.3">
      <c r="A568373" s="1"/>
      <c r="B568373" s="1"/>
      <c r="C568373" s="1"/>
      <c r="D568373" s="1"/>
      <c r="F568373" s="1"/>
      <c r="G568373" s="1"/>
    </row>
    <row r="568585" spans="1:7" x14ac:dyDescent="0.3">
      <c r="A568585" s="1"/>
      <c r="B568585" s="1"/>
      <c r="C568585" s="1"/>
      <c r="D568585" s="1"/>
      <c r="F568585" s="1"/>
      <c r="G568585" s="1"/>
    </row>
    <row r="568797" spans="1:7" x14ac:dyDescent="0.3">
      <c r="A568797" s="1"/>
      <c r="B568797" s="1"/>
      <c r="C568797" s="1"/>
      <c r="D568797" s="1"/>
      <c r="F568797" s="1"/>
      <c r="G568797" s="1"/>
    </row>
    <row r="569009" spans="1:7" x14ac:dyDescent="0.3">
      <c r="A569009" s="1"/>
      <c r="B569009" s="1"/>
      <c r="C569009" s="1"/>
      <c r="D569009" s="1"/>
      <c r="F569009" s="1"/>
      <c r="G569009" s="1"/>
    </row>
    <row r="569221" spans="1:7" x14ac:dyDescent="0.3">
      <c r="A569221" s="1"/>
      <c r="B569221" s="1"/>
      <c r="C569221" s="1"/>
      <c r="D569221" s="1"/>
      <c r="F569221" s="1"/>
      <c r="G569221" s="1"/>
    </row>
    <row r="569433" spans="1:7" x14ac:dyDescent="0.3">
      <c r="A569433" s="1"/>
      <c r="B569433" s="1"/>
      <c r="C569433" s="1"/>
      <c r="D569433" s="1"/>
      <c r="F569433" s="1"/>
      <c r="G569433" s="1"/>
    </row>
    <row r="569645" spans="1:7" x14ac:dyDescent="0.3">
      <c r="A569645" s="1"/>
      <c r="B569645" s="1"/>
      <c r="C569645" s="1"/>
      <c r="D569645" s="1"/>
      <c r="F569645" s="1"/>
      <c r="G569645" s="1"/>
    </row>
    <row r="569857" spans="1:7" x14ac:dyDescent="0.3">
      <c r="A569857" s="1"/>
      <c r="B569857" s="1"/>
      <c r="C569857" s="1"/>
      <c r="D569857" s="1"/>
      <c r="F569857" s="1"/>
      <c r="G569857" s="1"/>
    </row>
    <row r="570069" spans="1:7" x14ac:dyDescent="0.3">
      <c r="A570069" s="1"/>
      <c r="B570069" s="1"/>
      <c r="C570069" s="1"/>
      <c r="D570069" s="1"/>
      <c r="F570069" s="1"/>
      <c r="G570069" s="1"/>
    </row>
    <row r="570281" spans="1:7" x14ac:dyDescent="0.3">
      <c r="A570281" s="1"/>
      <c r="B570281" s="1"/>
      <c r="C570281" s="1"/>
      <c r="D570281" s="1"/>
      <c r="F570281" s="1"/>
      <c r="G570281" s="1"/>
    </row>
    <row r="570493" spans="1:7" x14ac:dyDescent="0.3">
      <c r="A570493" s="1"/>
      <c r="B570493" s="1"/>
      <c r="C570493" s="1"/>
      <c r="D570493" s="1"/>
      <c r="F570493" s="1"/>
      <c r="G570493" s="1"/>
    </row>
    <row r="570705" spans="1:7" x14ac:dyDescent="0.3">
      <c r="A570705" s="1"/>
      <c r="B570705" s="1"/>
      <c r="C570705" s="1"/>
      <c r="D570705" s="1"/>
      <c r="F570705" s="1"/>
      <c r="G570705" s="1"/>
    </row>
    <row r="570917" spans="1:7" x14ac:dyDescent="0.3">
      <c r="A570917" s="1"/>
      <c r="B570917" s="1"/>
      <c r="C570917" s="1"/>
      <c r="D570917" s="1"/>
      <c r="F570917" s="1"/>
      <c r="G570917" s="1"/>
    </row>
    <row r="571129" spans="1:7" x14ac:dyDescent="0.3">
      <c r="A571129" s="1"/>
      <c r="B571129" s="1"/>
      <c r="C571129" s="1"/>
      <c r="D571129" s="1"/>
      <c r="F571129" s="1"/>
      <c r="G571129" s="1"/>
    </row>
    <row r="571341" spans="1:7" x14ac:dyDescent="0.3">
      <c r="A571341" s="1"/>
      <c r="B571341" s="1"/>
      <c r="C571341" s="1"/>
      <c r="D571341" s="1"/>
      <c r="F571341" s="1"/>
      <c r="G571341" s="1"/>
    </row>
    <row r="571553" spans="1:7" x14ac:dyDescent="0.3">
      <c r="A571553" s="1"/>
      <c r="B571553" s="1"/>
      <c r="C571553" s="1"/>
      <c r="D571553" s="1"/>
      <c r="F571553" s="1"/>
      <c r="G571553" s="1"/>
    </row>
    <row r="571765" spans="1:7" x14ac:dyDescent="0.3">
      <c r="A571765" s="1"/>
      <c r="B571765" s="1"/>
      <c r="C571765" s="1"/>
      <c r="D571765" s="1"/>
      <c r="F571765" s="1"/>
      <c r="G571765" s="1"/>
    </row>
    <row r="571977" spans="1:7" x14ac:dyDescent="0.3">
      <c r="A571977" s="1"/>
      <c r="B571977" s="1"/>
      <c r="C571977" s="1"/>
      <c r="D571977" s="1"/>
      <c r="F571977" s="1"/>
      <c r="G571977" s="1"/>
    </row>
    <row r="572189" spans="1:7" x14ac:dyDescent="0.3">
      <c r="A572189" s="1"/>
      <c r="B572189" s="1"/>
      <c r="C572189" s="1"/>
      <c r="D572189" s="1"/>
      <c r="F572189" s="1"/>
      <c r="G572189" s="1"/>
    </row>
    <row r="572401" spans="1:7" x14ac:dyDescent="0.3">
      <c r="A572401" s="1"/>
      <c r="B572401" s="1"/>
      <c r="C572401" s="1"/>
      <c r="D572401" s="1"/>
      <c r="F572401" s="1"/>
      <c r="G572401" s="1"/>
    </row>
    <row r="572613" spans="1:7" x14ac:dyDescent="0.3">
      <c r="A572613" s="1"/>
      <c r="B572613" s="1"/>
      <c r="C572613" s="1"/>
      <c r="D572613" s="1"/>
      <c r="F572613" s="1"/>
      <c r="G572613" s="1"/>
    </row>
    <row r="572825" spans="1:7" x14ac:dyDescent="0.3">
      <c r="A572825" s="1"/>
      <c r="B572825" s="1"/>
      <c r="C572825" s="1"/>
      <c r="D572825" s="1"/>
      <c r="F572825" s="1"/>
      <c r="G572825" s="1"/>
    </row>
    <row r="573037" spans="1:7" x14ac:dyDescent="0.3">
      <c r="A573037" s="1"/>
      <c r="B573037" s="1"/>
      <c r="C573037" s="1"/>
      <c r="D573037" s="1"/>
      <c r="F573037" s="1"/>
      <c r="G573037" s="1"/>
    </row>
    <row r="573249" spans="1:7" x14ac:dyDescent="0.3">
      <c r="A573249" s="1"/>
      <c r="B573249" s="1"/>
      <c r="C573249" s="1"/>
      <c r="D573249" s="1"/>
      <c r="F573249" s="1"/>
      <c r="G573249" s="1"/>
    </row>
    <row r="573461" spans="1:7" x14ac:dyDescent="0.3">
      <c r="A573461" s="1"/>
      <c r="B573461" s="1"/>
      <c r="C573461" s="1"/>
      <c r="D573461" s="1"/>
      <c r="F573461" s="1"/>
      <c r="G573461" s="1"/>
    </row>
    <row r="573673" spans="1:7" x14ac:dyDescent="0.3">
      <c r="A573673" s="1"/>
      <c r="B573673" s="1"/>
      <c r="C573673" s="1"/>
      <c r="D573673" s="1"/>
      <c r="F573673" s="1"/>
      <c r="G573673" s="1"/>
    </row>
    <row r="573885" spans="1:7" x14ac:dyDescent="0.3">
      <c r="A573885" s="1"/>
      <c r="B573885" s="1"/>
      <c r="C573885" s="1"/>
      <c r="D573885" s="1"/>
      <c r="F573885" s="1"/>
      <c r="G573885" s="1"/>
    </row>
    <row r="574097" spans="1:7" x14ac:dyDescent="0.3">
      <c r="A574097" s="1"/>
      <c r="B574097" s="1"/>
      <c r="C574097" s="1"/>
      <c r="D574097" s="1"/>
      <c r="F574097" s="1"/>
      <c r="G574097" s="1"/>
    </row>
    <row r="574309" spans="1:7" x14ac:dyDescent="0.3">
      <c r="A574309" s="1"/>
      <c r="B574309" s="1"/>
      <c r="C574309" s="1"/>
      <c r="D574309" s="1"/>
      <c r="F574309" s="1"/>
      <c r="G574309" s="1"/>
    </row>
    <row r="574521" spans="1:7" x14ac:dyDescent="0.3">
      <c r="A574521" s="1"/>
      <c r="B574521" s="1"/>
      <c r="C574521" s="1"/>
      <c r="D574521" s="1"/>
      <c r="F574521" s="1"/>
      <c r="G574521" s="1"/>
    </row>
    <row r="574733" spans="1:7" x14ac:dyDescent="0.3">
      <c r="A574733" s="1"/>
      <c r="B574733" s="1"/>
      <c r="C574733" s="1"/>
      <c r="D574733" s="1"/>
      <c r="F574733" s="1"/>
      <c r="G574733" s="1"/>
    </row>
    <row r="574945" spans="1:7" x14ac:dyDescent="0.3">
      <c r="A574945" s="1"/>
      <c r="B574945" s="1"/>
      <c r="C574945" s="1"/>
      <c r="D574945" s="1"/>
      <c r="F574945" s="1"/>
      <c r="G574945" s="1"/>
    </row>
    <row r="575157" spans="1:7" x14ac:dyDescent="0.3">
      <c r="A575157" s="1"/>
      <c r="B575157" s="1"/>
      <c r="C575157" s="1"/>
      <c r="D575157" s="1"/>
      <c r="F575157" s="1"/>
      <c r="G575157" s="1"/>
    </row>
    <row r="575369" spans="1:7" x14ac:dyDescent="0.3">
      <c r="A575369" s="1"/>
      <c r="B575369" s="1"/>
      <c r="C575369" s="1"/>
      <c r="D575369" s="1"/>
      <c r="F575369" s="1"/>
      <c r="G575369" s="1"/>
    </row>
    <row r="575581" spans="1:7" x14ac:dyDescent="0.3">
      <c r="A575581" s="1"/>
      <c r="B575581" s="1"/>
      <c r="C575581" s="1"/>
      <c r="D575581" s="1"/>
      <c r="F575581" s="1"/>
      <c r="G575581" s="1"/>
    </row>
    <row r="575793" spans="1:7" x14ac:dyDescent="0.3">
      <c r="A575793" s="1"/>
      <c r="B575793" s="1"/>
      <c r="C575793" s="1"/>
      <c r="D575793" s="1"/>
      <c r="F575793" s="1"/>
      <c r="G575793" s="1"/>
    </row>
    <row r="576005" spans="1:7" x14ac:dyDescent="0.3">
      <c r="A576005" s="1"/>
      <c r="B576005" s="1"/>
      <c r="C576005" s="1"/>
      <c r="D576005" s="1"/>
      <c r="F576005" s="1"/>
      <c r="G576005" s="1"/>
    </row>
    <row r="576217" spans="1:7" x14ac:dyDescent="0.3">
      <c r="A576217" s="1"/>
      <c r="B576217" s="1"/>
      <c r="C576217" s="1"/>
      <c r="D576217" s="1"/>
      <c r="F576217" s="1"/>
      <c r="G576217" s="1"/>
    </row>
    <row r="576429" spans="1:7" x14ac:dyDescent="0.3">
      <c r="A576429" s="1"/>
      <c r="B576429" s="1"/>
      <c r="C576429" s="1"/>
      <c r="D576429" s="1"/>
      <c r="F576429" s="1"/>
      <c r="G576429" s="1"/>
    </row>
    <row r="576641" spans="1:7" x14ac:dyDescent="0.3">
      <c r="A576641" s="1"/>
      <c r="B576641" s="1"/>
      <c r="C576641" s="1"/>
      <c r="D576641" s="1"/>
      <c r="F576641" s="1"/>
      <c r="G576641" s="1"/>
    </row>
    <row r="576853" spans="1:7" x14ac:dyDescent="0.3">
      <c r="A576853" s="1"/>
      <c r="B576853" s="1"/>
      <c r="C576853" s="1"/>
      <c r="D576853" s="1"/>
      <c r="F576853" s="1"/>
      <c r="G576853" s="1"/>
    </row>
    <row r="577065" spans="1:7" x14ac:dyDescent="0.3">
      <c r="A577065" s="1"/>
      <c r="B577065" s="1"/>
      <c r="C577065" s="1"/>
      <c r="D577065" s="1"/>
      <c r="F577065" s="1"/>
      <c r="G577065" s="1"/>
    </row>
    <row r="577277" spans="1:7" x14ac:dyDescent="0.3">
      <c r="A577277" s="1"/>
      <c r="B577277" s="1"/>
      <c r="C577277" s="1"/>
      <c r="D577277" s="1"/>
      <c r="F577277" s="1"/>
      <c r="G577277" s="1"/>
    </row>
    <row r="577489" spans="1:7" x14ac:dyDescent="0.3">
      <c r="A577489" s="1"/>
      <c r="B577489" s="1"/>
      <c r="C577489" s="1"/>
      <c r="D577489" s="1"/>
      <c r="F577489" s="1"/>
      <c r="G577489" s="1"/>
    </row>
    <row r="577701" spans="1:7" x14ac:dyDescent="0.3">
      <c r="A577701" s="1"/>
      <c r="B577701" s="1"/>
      <c r="C577701" s="1"/>
      <c r="D577701" s="1"/>
      <c r="F577701" s="1"/>
      <c r="G577701" s="1"/>
    </row>
    <row r="577913" spans="1:7" x14ac:dyDescent="0.3">
      <c r="A577913" s="1"/>
      <c r="B577913" s="1"/>
      <c r="C577913" s="1"/>
      <c r="D577913" s="1"/>
      <c r="F577913" s="1"/>
      <c r="G577913" s="1"/>
    </row>
    <row r="578125" spans="1:7" x14ac:dyDescent="0.3">
      <c r="A578125" s="1"/>
      <c r="B578125" s="1"/>
      <c r="C578125" s="1"/>
      <c r="D578125" s="1"/>
      <c r="F578125" s="1"/>
      <c r="G578125" s="1"/>
    </row>
    <row r="578337" spans="1:7" x14ac:dyDescent="0.3">
      <c r="A578337" s="1"/>
      <c r="B578337" s="1"/>
      <c r="C578337" s="1"/>
      <c r="D578337" s="1"/>
      <c r="F578337" s="1"/>
      <c r="G578337" s="1"/>
    </row>
    <row r="578549" spans="1:7" x14ac:dyDescent="0.3">
      <c r="A578549" s="1"/>
      <c r="B578549" s="1"/>
      <c r="C578549" s="1"/>
      <c r="D578549" s="1"/>
      <c r="F578549" s="1"/>
      <c r="G578549" s="1"/>
    </row>
    <row r="578761" spans="1:7" x14ac:dyDescent="0.3">
      <c r="A578761" s="1"/>
      <c r="B578761" s="1"/>
      <c r="C578761" s="1"/>
      <c r="D578761" s="1"/>
      <c r="F578761" s="1"/>
      <c r="G578761" s="1"/>
    </row>
    <row r="578973" spans="1:7" x14ac:dyDescent="0.3">
      <c r="A578973" s="1"/>
      <c r="B578973" s="1"/>
      <c r="C578973" s="1"/>
      <c r="D578973" s="1"/>
      <c r="F578973" s="1"/>
      <c r="G578973" s="1"/>
    </row>
    <row r="579185" spans="1:7" x14ac:dyDescent="0.3">
      <c r="A579185" s="1"/>
      <c r="B579185" s="1"/>
      <c r="C579185" s="1"/>
      <c r="D579185" s="1"/>
      <c r="F579185" s="1"/>
      <c r="G579185" s="1"/>
    </row>
    <row r="579397" spans="1:7" x14ac:dyDescent="0.3">
      <c r="A579397" s="1"/>
      <c r="B579397" s="1"/>
      <c r="C579397" s="1"/>
      <c r="D579397" s="1"/>
      <c r="F579397" s="1"/>
      <c r="G579397" s="1"/>
    </row>
    <row r="579609" spans="1:7" x14ac:dyDescent="0.3">
      <c r="A579609" s="1"/>
      <c r="B579609" s="1"/>
      <c r="C579609" s="1"/>
      <c r="D579609" s="1"/>
      <c r="F579609" s="1"/>
      <c r="G579609" s="1"/>
    </row>
    <row r="579821" spans="1:7" x14ac:dyDescent="0.3">
      <c r="A579821" s="1"/>
      <c r="B579821" s="1"/>
      <c r="C579821" s="1"/>
      <c r="D579821" s="1"/>
      <c r="F579821" s="1"/>
      <c r="G579821" s="1"/>
    </row>
    <row r="580033" spans="1:7" x14ac:dyDescent="0.3">
      <c r="A580033" s="1"/>
      <c r="B580033" s="1"/>
      <c r="C580033" s="1"/>
      <c r="D580033" s="1"/>
      <c r="F580033" s="1"/>
      <c r="G580033" s="1"/>
    </row>
    <row r="580245" spans="1:7" x14ac:dyDescent="0.3">
      <c r="A580245" s="1"/>
      <c r="B580245" s="1"/>
      <c r="C580245" s="1"/>
      <c r="D580245" s="1"/>
      <c r="F580245" s="1"/>
      <c r="G580245" s="1"/>
    </row>
    <row r="580457" spans="1:7" x14ac:dyDescent="0.3">
      <c r="A580457" s="1"/>
      <c r="B580457" s="1"/>
      <c r="C580457" s="1"/>
      <c r="D580457" s="1"/>
      <c r="F580457" s="1"/>
      <c r="G580457" s="1"/>
    </row>
    <row r="580669" spans="1:7" x14ac:dyDescent="0.3">
      <c r="A580669" s="1"/>
      <c r="B580669" s="1"/>
      <c r="C580669" s="1"/>
      <c r="D580669" s="1"/>
      <c r="F580669" s="1"/>
      <c r="G580669" s="1"/>
    </row>
    <row r="580881" spans="1:7" x14ac:dyDescent="0.3">
      <c r="A580881" s="1"/>
      <c r="B580881" s="1"/>
      <c r="C580881" s="1"/>
      <c r="D580881" s="1"/>
      <c r="F580881" s="1"/>
      <c r="G580881" s="1"/>
    </row>
    <row r="581093" spans="1:7" x14ac:dyDescent="0.3">
      <c r="A581093" s="1"/>
      <c r="B581093" s="1"/>
      <c r="C581093" s="1"/>
      <c r="D581093" s="1"/>
      <c r="F581093" s="1"/>
      <c r="G581093" s="1"/>
    </row>
    <row r="581305" spans="1:7" x14ac:dyDescent="0.3">
      <c r="A581305" s="1"/>
      <c r="B581305" s="1"/>
      <c r="C581305" s="1"/>
      <c r="D581305" s="1"/>
      <c r="F581305" s="1"/>
      <c r="G581305" s="1"/>
    </row>
    <row r="581517" spans="1:7" x14ac:dyDescent="0.3">
      <c r="A581517" s="1"/>
      <c r="B581517" s="1"/>
      <c r="C581517" s="1"/>
      <c r="D581517" s="1"/>
      <c r="F581517" s="1"/>
      <c r="G581517" s="1"/>
    </row>
    <row r="581729" spans="1:7" x14ac:dyDescent="0.3">
      <c r="A581729" s="1"/>
      <c r="B581729" s="1"/>
      <c r="C581729" s="1"/>
      <c r="D581729" s="1"/>
      <c r="F581729" s="1"/>
      <c r="G581729" s="1"/>
    </row>
    <row r="581941" spans="1:7" x14ac:dyDescent="0.3">
      <c r="A581941" s="1"/>
      <c r="B581941" s="1"/>
      <c r="C581941" s="1"/>
      <c r="D581941" s="1"/>
      <c r="F581941" s="1"/>
      <c r="G581941" s="1"/>
    </row>
    <row r="582153" spans="1:7" x14ac:dyDescent="0.3">
      <c r="A582153" s="1"/>
      <c r="B582153" s="1"/>
      <c r="C582153" s="1"/>
      <c r="D582153" s="1"/>
      <c r="F582153" s="1"/>
      <c r="G582153" s="1"/>
    </row>
    <row r="582365" spans="1:7" x14ac:dyDescent="0.3">
      <c r="A582365" s="1"/>
      <c r="B582365" s="1"/>
      <c r="C582365" s="1"/>
      <c r="D582365" s="1"/>
      <c r="F582365" s="1"/>
      <c r="G582365" s="1"/>
    </row>
    <row r="582577" spans="1:7" x14ac:dyDescent="0.3">
      <c r="A582577" s="1"/>
      <c r="B582577" s="1"/>
      <c r="C582577" s="1"/>
      <c r="D582577" s="1"/>
      <c r="F582577" s="1"/>
      <c r="G582577" s="1"/>
    </row>
    <row r="582789" spans="1:7" x14ac:dyDescent="0.3">
      <c r="A582789" s="1"/>
      <c r="B582789" s="1"/>
      <c r="C582789" s="1"/>
      <c r="D582789" s="1"/>
      <c r="F582789" s="1"/>
      <c r="G582789" s="1"/>
    </row>
    <row r="583001" spans="1:7" x14ac:dyDescent="0.3">
      <c r="A583001" s="1"/>
      <c r="B583001" s="1"/>
      <c r="C583001" s="1"/>
      <c r="D583001" s="1"/>
      <c r="F583001" s="1"/>
      <c r="G583001" s="1"/>
    </row>
    <row r="583213" spans="1:7" x14ac:dyDescent="0.3">
      <c r="A583213" s="1"/>
      <c r="B583213" s="1"/>
      <c r="C583213" s="1"/>
      <c r="D583213" s="1"/>
      <c r="F583213" s="1"/>
      <c r="G583213" s="1"/>
    </row>
    <row r="583425" spans="1:7" x14ac:dyDescent="0.3">
      <c r="A583425" s="1"/>
      <c r="B583425" s="1"/>
      <c r="C583425" s="1"/>
      <c r="D583425" s="1"/>
      <c r="F583425" s="1"/>
      <c r="G583425" s="1"/>
    </row>
    <row r="583637" spans="1:7" x14ac:dyDescent="0.3">
      <c r="A583637" s="1"/>
      <c r="B583637" s="1"/>
      <c r="C583637" s="1"/>
      <c r="D583637" s="1"/>
      <c r="F583637" s="1"/>
      <c r="G583637" s="1"/>
    </row>
    <row r="583849" spans="1:7" x14ac:dyDescent="0.3">
      <c r="A583849" s="1"/>
      <c r="B583849" s="1"/>
      <c r="C583849" s="1"/>
      <c r="D583849" s="1"/>
      <c r="F583849" s="1"/>
      <c r="G583849" s="1"/>
    </row>
    <row r="584061" spans="1:7" x14ac:dyDescent="0.3">
      <c r="A584061" s="1"/>
      <c r="B584061" s="1"/>
      <c r="C584061" s="1"/>
      <c r="D584061" s="1"/>
      <c r="F584061" s="1"/>
      <c r="G584061" s="1"/>
    </row>
    <row r="584273" spans="1:7" x14ac:dyDescent="0.3">
      <c r="A584273" s="1"/>
      <c r="B584273" s="1"/>
      <c r="C584273" s="1"/>
      <c r="D584273" s="1"/>
      <c r="F584273" s="1"/>
      <c r="G584273" s="1"/>
    </row>
    <row r="584485" spans="1:7" x14ac:dyDescent="0.3">
      <c r="A584485" s="1"/>
      <c r="B584485" s="1"/>
      <c r="C584485" s="1"/>
      <c r="D584485" s="1"/>
      <c r="F584485" s="1"/>
      <c r="G584485" s="1"/>
    </row>
    <row r="584697" spans="1:7" x14ac:dyDescent="0.3">
      <c r="A584697" s="1"/>
      <c r="B584697" s="1"/>
      <c r="C584697" s="1"/>
      <c r="D584697" s="1"/>
      <c r="F584697" s="1"/>
      <c r="G584697" s="1"/>
    </row>
    <row r="584909" spans="1:7" x14ac:dyDescent="0.3">
      <c r="A584909" s="1"/>
      <c r="B584909" s="1"/>
      <c r="C584909" s="1"/>
      <c r="D584909" s="1"/>
      <c r="F584909" s="1"/>
      <c r="G584909" s="1"/>
    </row>
    <row r="585121" spans="1:7" x14ac:dyDescent="0.3">
      <c r="A585121" s="1"/>
      <c r="B585121" s="1"/>
      <c r="C585121" s="1"/>
      <c r="D585121" s="1"/>
      <c r="F585121" s="1"/>
      <c r="G585121" s="1"/>
    </row>
    <row r="585333" spans="1:7" x14ac:dyDescent="0.3">
      <c r="A585333" s="1"/>
      <c r="B585333" s="1"/>
      <c r="C585333" s="1"/>
      <c r="D585333" s="1"/>
      <c r="F585333" s="1"/>
      <c r="G585333" s="1"/>
    </row>
    <row r="585545" spans="1:7" x14ac:dyDescent="0.3">
      <c r="A585545" s="1"/>
      <c r="B585545" s="1"/>
      <c r="C585545" s="1"/>
      <c r="D585545" s="1"/>
      <c r="F585545" s="1"/>
      <c r="G585545" s="1"/>
    </row>
    <row r="585757" spans="1:7" x14ac:dyDescent="0.3">
      <c r="A585757" s="1"/>
      <c r="B585757" s="1"/>
      <c r="C585757" s="1"/>
      <c r="D585757" s="1"/>
      <c r="F585757" s="1"/>
      <c r="G585757" s="1"/>
    </row>
    <row r="585969" spans="1:7" x14ac:dyDescent="0.3">
      <c r="A585969" s="1"/>
      <c r="B585969" s="1"/>
      <c r="C585969" s="1"/>
      <c r="D585969" s="1"/>
      <c r="F585969" s="1"/>
      <c r="G585969" s="1"/>
    </row>
    <row r="586181" spans="1:7" x14ac:dyDescent="0.3">
      <c r="A586181" s="1"/>
      <c r="B586181" s="1"/>
      <c r="C586181" s="1"/>
      <c r="D586181" s="1"/>
      <c r="F586181" s="1"/>
      <c r="G586181" s="1"/>
    </row>
    <row r="586393" spans="1:7" x14ac:dyDescent="0.3">
      <c r="A586393" s="1"/>
      <c r="B586393" s="1"/>
      <c r="C586393" s="1"/>
      <c r="D586393" s="1"/>
      <c r="F586393" s="1"/>
      <c r="G586393" s="1"/>
    </row>
    <row r="586605" spans="1:7" x14ac:dyDescent="0.3">
      <c r="A586605" s="1"/>
      <c r="B586605" s="1"/>
      <c r="C586605" s="1"/>
      <c r="D586605" s="1"/>
      <c r="F586605" s="1"/>
      <c r="G586605" s="1"/>
    </row>
    <row r="586817" spans="1:7" x14ac:dyDescent="0.3">
      <c r="A586817" s="1"/>
      <c r="B586817" s="1"/>
      <c r="C586817" s="1"/>
      <c r="D586817" s="1"/>
      <c r="F586817" s="1"/>
      <c r="G586817" s="1"/>
    </row>
    <row r="587029" spans="1:7" x14ac:dyDescent="0.3">
      <c r="A587029" s="1"/>
      <c r="B587029" s="1"/>
      <c r="C587029" s="1"/>
      <c r="D587029" s="1"/>
      <c r="F587029" s="1"/>
      <c r="G587029" s="1"/>
    </row>
    <row r="587241" spans="1:7" x14ac:dyDescent="0.3">
      <c r="A587241" s="1"/>
      <c r="B587241" s="1"/>
      <c r="C587241" s="1"/>
      <c r="D587241" s="1"/>
      <c r="F587241" s="1"/>
      <c r="G587241" s="1"/>
    </row>
    <row r="587453" spans="1:7" x14ac:dyDescent="0.3">
      <c r="A587453" s="1"/>
      <c r="B587453" s="1"/>
      <c r="C587453" s="1"/>
      <c r="D587453" s="1"/>
      <c r="F587453" s="1"/>
      <c r="G587453" s="1"/>
    </row>
    <row r="587665" spans="1:7" x14ac:dyDescent="0.3">
      <c r="A587665" s="1"/>
      <c r="B587665" s="1"/>
      <c r="C587665" s="1"/>
      <c r="D587665" s="1"/>
      <c r="F587665" s="1"/>
      <c r="G587665" s="1"/>
    </row>
    <row r="587877" spans="1:7" x14ac:dyDescent="0.3">
      <c r="A587877" s="1"/>
      <c r="B587877" s="1"/>
      <c r="C587877" s="1"/>
      <c r="D587877" s="1"/>
      <c r="F587877" s="1"/>
      <c r="G587877" s="1"/>
    </row>
    <row r="588089" spans="1:7" x14ac:dyDescent="0.3">
      <c r="A588089" s="1"/>
      <c r="B588089" s="1"/>
      <c r="C588089" s="1"/>
      <c r="D588089" s="1"/>
      <c r="F588089" s="1"/>
      <c r="G588089" s="1"/>
    </row>
    <row r="588301" spans="1:7" x14ac:dyDescent="0.3">
      <c r="A588301" s="1"/>
      <c r="B588301" s="1"/>
      <c r="C588301" s="1"/>
      <c r="D588301" s="1"/>
      <c r="F588301" s="1"/>
      <c r="G588301" s="1"/>
    </row>
    <row r="588513" spans="1:7" x14ac:dyDescent="0.3">
      <c r="A588513" s="1"/>
      <c r="B588513" s="1"/>
      <c r="C588513" s="1"/>
      <c r="D588513" s="1"/>
      <c r="F588513" s="1"/>
      <c r="G588513" s="1"/>
    </row>
    <row r="588725" spans="1:7" x14ac:dyDescent="0.3">
      <c r="A588725" s="1"/>
      <c r="B588725" s="1"/>
      <c r="C588725" s="1"/>
      <c r="D588725" s="1"/>
      <c r="F588725" s="1"/>
      <c r="G588725" s="1"/>
    </row>
    <row r="588937" spans="1:7" x14ac:dyDescent="0.3">
      <c r="A588937" s="1"/>
      <c r="B588937" s="1"/>
      <c r="C588937" s="1"/>
      <c r="D588937" s="1"/>
      <c r="F588937" s="1"/>
      <c r="G588937" s="1"/>
    </row>
    <row r="589149" spans="1:7" x14ac:dyDescent="0.3">
      <c r="A589149" s="1"/>
      <c r="B589149" s="1"/>
      <c r="C589149" s="1"/>
      <c r="D589149" s="1"/>
      <c r="F589149" s="1"/>
      <c r="G589149" s="1"/>
    </row>
    <row r="589361" spans="1:7" x14ac:dyDescent="0.3">
      <c r="A589361" s="1"/>
      <c r="B589361" s="1"/>
      <c r="C589361" s="1"/>
      <c r="D589361" s="1"/>
      <c r="F589361" s="1"/>
      <c r="G589361" s="1"/>
    </row>
    <row r="589573" spans="1:7" x14ac:dyDescent="0.3">
      <c r="A589573" s="1"/>
      <c r="B589573" s="1"/>
      <c r="C589573" s="1"/>
      <c r="D589573" s="1"/>
      <c r="F589573" s="1"/>
      <c r="G589573" s="1"/>
    </row>
    <row r="589785" spans="1:7" x14ac:dyDescent="0.3">
      <c r="A589785" s="1"/>
      <c r="B589785" s="1"/>
      <c r="C589785" s="1"/>
      <c r="D589785" s="1"/>
      <c r="F589785" s="1"/>
      <c r="G589785" s="1"/>
    </row>
    <row r="589997" spans="1:7" x14ac:dyDescent="0.3">
      <c r="A589997" s="1"/>
      <c r="B589997" s="1"/>
      <c r="C589997" s="1"/>
      <c r="D589997" s="1"/>
      <c r="F589997" s="1"/>
      <c r="G589997" s="1"/>
    </row>
    <row r="590209" spans="1:7" x14ac:dyDescent="0.3">
      <c r="A590209" s="1"/>
      <c r="B590209" s="1"/>
      <c r="C590209" s="1"/>
      <c r="D590209" s="1"/>
      <c r="F590209" s="1"/>
      <c r="G590209" s="1"/>
    </row>
    <row r="590421" spans="1:7" x14ac:dyDescent="0.3">
      <c r="A590421" s="1"/>
      <c r="B590421" s="1"/>
      <c r="C590421" s="1"/>
      <c r="D590421" s="1"/>
      <c r="F590421" s="1"/>
      <c r="G590421" s="1"/>
    </row>
    <row r="590633" spans="1:7" x14ac:dyDescent="0.3">
      <c r="A590633" s="1"/>
      <c r="B590633" s="1"/>
      <c r="C590633" s="1"/>
      <c r="D590633" s="1"/>
      <c r="F590633" s="1"/>
      <c r="G590633" s="1"/>
    </row>
    <row r="590845" spans="1:7" x14ac:dyDescent="0.3">
      <c r="A590845" s="1"/>
      <c r="B590845" s="1"/>
      <c r="C590845" s="1"/>
      <c r="D590845" s="1"/>
      <c r="F590845" s="1"/>
      <c r="G590845" s="1"/>
    </row>
    <row r="591057" spans="1:7" x14ac:dyDescent="0.3">
      <c r="A591057" s="1"/>
      <c r="B591057" s="1"/>
      <c r="C591057" s="1"/>
      <c r="D591057" s="1"/>
      <c r="F591057" s="1"/>
      <c r="G591057" s="1"/>
    </row>
    <row r="591269" spans="1:7" x14ac:dyDescent="0.3">
      <c r="A591269" s="1"/>
      <c r="B591269" s="1"/>
      <c r="C591269" s="1"/>
      <c r="D591269" s="1"/>
      <c r="F591269" s="1"/>
      <c r="G591269" s="1"/>
    </row>
    <row r="591481" spans="1:7" x14ac:dyDescent="0.3">
      <c r="A591481" s="1"/>
      <c r="B591481" s="1"/>
      <c r="C591481" s="1"/>
      <c r="D591481" s="1"/>
      <c r="F591481" s="1"/>
      <c r="G591481" s="1"/>
    </row>
    <row r="591693" spans="1:7" x14ac:dyDescent="0.3">
      <c r="A591693" s="1"/>
      <c r="B591693" s="1"/>
      <c r="C591693" s="1"/>
      <c r="D591693" s="1"/>
      <c r="F591693" s="1"/>
      <c r="G591693" s="1"/>
    </row>
    <row r="591905" spans="1:7" x14ac:dyDescent="0.3">
      <c r="A591905" s="1"/>
      <c r="B591905" s="1"/>
      <c r="C591905" s="1"/>
      <c r="D591905" s="1"/>
      <c r="F591905" s="1"/>
      <c r="G591905" s="1"/>
    </row>
    <row r="592117" spans="1:7" x14ac:dyDescent="0.3">
      <c r="A592117" s="1"/>
      <c r="B592117" s="1"/>
      <c r="C592117" s="1"/>
      <c r="D592117" s="1"/>
      <c r="F592117" s="1"/>
      <c r="G592117" s="1"/>
    </row>
    <row r="592329" spans="1:7" x14ac:dyDescent="0.3">
      <c r="A592329" s="1"/>
      <c r="B592329" s="1"/>
      <c r="C592329" s="1"/>
      <c r="D592329" s="1"/>
      <c r="F592329" s="1"/>
      <c r="G592329" s="1"/>
    </row>
    <row r="592541" spans="1:7" x14ac:dyDescent="0.3">
      <c r="A592541" s="1"/>
      <c r="B592541" s="1"/>
      <c r="C592541" s="1"/>
      <c r="D592541" s="1"/>
      <c r="F592541" s="1"/>
      <c r="G592541" s="1"/>
    </row>
    <row r="592753" spans="1:7" x14ac:dyDescent="0.3">
      <c r="A592753" s="1"/>
      <c r="B592753" s="1"/>
      <c r="C592753" s="1"/>
      <c r="D592753" s="1"/>
      <c r="F592753" s="1"/>
      <c r="G592753" s="1"/>
    </row>
    <row r="592965" spans="1:7" x14ac:dyDescent="0.3">
      <c r="A592965" s="1"/>
      <c r="B592965" s="1"/>
      <c r="C592965" s="1"/>
      <c r="D592965" s="1"/>
      <c r="F592965" s="1"/>
      <c r="G592965" s="1"/>
    </row>
    <row r="593177" spans="1:7" x14ac:dyDescent="0.3">
      <c r="A593177" s="1"/>
      <c r="B593177" s="1"/>
      <c r="C593177" s="1"/>
      <c r="D593177" s="1"/>
      <c r="F593177" s="1"/>
      <c r="G593177" s="1"/>
    </row>
    <row r="593389" spans="1:7" x14ac:dyDescent="0.3">
      <c r="A593389" s="1"/>
      <c r="B593389" s="1"/>
      <c r="C593389" s="1"/>
      <c r="D593389" s="1"/>
      <c r="F593389" s="1"/>
      <c r="G593389" s="1"/>
    </row>
    <row r="593601" spans="1:7" x14ac:dyDescent="0.3">
      <c r="A593601" s="1"/>
      <c r="B593601" s="1"/>
      <c r="C593601" s="1"/>
      <c r="D593601" s="1"/>
      <c r="F593601" s="1"/>
      <c r="G593601" s="1"/>
    </row>
    <row r="593813" spans="1:7" x14ac:dyDescent="0.3">
      <c r="A593813" s="1"/>
      <c r="B593813" s="1"/>
      <c r="C593813" s="1"/>
      <c r="D593813" s="1"/>
      <c r="F593813" s="1"/>
      <c r="G593813" s="1"/>
    </row>
    <row r="594025" spans="1:7" x14ac:dyDescent="0.3">
      <c r="A594025" s="1"/>
      <c r="B594025" s="1"/>
      <c r="C594025" s="1"/>
      <c r="D594025" s="1"/>
      <c r="F594025" s="1"/>
      <c r="G594025" s="1"/>
    </row>
    <row r="594237" spans="1:7" x14ac:dyDescent="0.3">
      <c r="A594237" s="1"/>
      <c r="B594237" s="1"/>
      <c r="C594237" s="1"/>
      <c r="D594237" s="1"/>
      <c r="F594237" s="1"/>
      <c r="G594237" s="1"/>
    </row>
    <row r="594449" spans="1:7" x14ac:dyDescent="0.3">
      <c r="A594449" s="1"/>
      <c r="B594449" s="1"/>
      <c r="C594449" s="1"/>
      <c r="D594449" s="1"/>
      <c r="F594449" s="1"/>
      <c r="G594449" s="1"/>
    </row>
    <row r="594661" spans="1:7" x14ac:dyDescent="0.3">
      <c r="A594661" s="1"/>
      <c r="B594661" s="1"/>
      <c r="C594661" s="1"/>
      <c r="D594661" s="1"/>
      <c r="F594661" s="1"/>
      <c r="G594661" s="1"/>
    </row>
    <row r="594873" spans="1:7" x14ac:dyDescent="0.3">
      <c r="A594873" s="1"/>
      <c r="B594873" s="1"/>
      <c r="C594873" s="1"/>
      <c r="D594873" s="1"/>
      <c r="F594873" s="1"/>
      <c r="G594873" s="1"/>
    </row>
    <row r="595085" spans="1:7" x14ac:dyDescent="0.3">
      <c r="A595085" s="1"/>
      <c r="B595085" s="1"/>
      <c r="C595085" s="1"/>
      <c r="D595085" s="1"/>
      <c r="F595085" s="1"/>
      <c r="G595085" s="1"/>
    </row>
    <row r="595297" spans="1:7" x14ac:dyDescent="0.3">
      <c r="A595297" s="1"/>
      <c r="B595297" s="1"/>
      <c r="C595297" s="1"/>
      <c r="D595297" s="1"/>
      <c r="F595297" s="1"/>
      <c r="G595297" s="1"/>
    </row>
    <row r="595509" spans="1:7" x14ac:dyDescent="0.3">
      <c r="A595509" s="1"/>
      <c r="B595509" s="1"/>
      <c r="C595509" s="1"/>
      <c r="D595509" s="1"/>
      <c r="F595509" s="1"/>
      <c r="G595509" s="1"/>
    </row>
    <row r="595721" spans="1:7" x14ac:dyDescent="0.3">
      <c r="A595721" s="1"/>
      <c r="B595721" s="1"/>
      <c r="C595721" s="1"/>
      <c r="D595721" s="1"/>
      <c r="F595721" s="1"/>
      <c r="G595721" s="1"/>
    </row>
    <row r="595933" spans="1:7" x14ac:dyDescent="0.3">
      <c r="A595933" s="1"/>
      <c r="B595933" s="1"/>
      <c r="C595933" s="1"/>
      <c r="D595933" s="1"/>
      <c r="F595933" s="1"/>
      <c r="G595933" s="1"/>
    </row>
    <row r="596145" spans="1:7" x14ac:dyDescent="0.3">
      <c r="A596145" s="1"/>
      <c r="B596145" s="1"/>
      <c r="C596145" s="1"/>
      <c r="D596145" s="1"/>
      <c r="F596145" s="1"/>
      <c r="G596145" s="1"/>
    </row>
    <row r="596357" spans="1:7" x14ac:dyDescent="0.3">
      <c r="A596357" s="1"/>
      <c r="B596357" s="1"/>
      <c r="C596357" s="1"/>
      <c r="D596357" s="1"/>
      <c r="F596357" s="1"/>
      <c r="G596357" s="1"/>
    </row>
    <row r="596569" spans="1:7" x14ac:dyDescent="0.3">
      <c r="A596569" s="1"/>
      <c r="B596569" s="1"/>
      <c r="C596569" s="1"/>
      <c r="D596569" s="1"/>
      <c r="F596569" s="1"/>
      <c r="G596569" s="1"/>
    </row>
    <row r="596781" spans="1:7" x14ac:dyDescent="0.3">
      <c r="A596781" s="1"/>
      <c r="B596781" s="1"/>
      <c r="C596781" s="1"/>
      <c r="D596781" s="1"/>
      <c r="F596781" s="1"/>
      <c r="G596781" s="1"/>
    </row>
    <row r="596993" spans="1:7" x14ac:dyDescent="0.3">
      <c r="A596993" s="1"/>
      <c r="B596993" s="1"/>
      <c r="C596993" s="1"/>
      <c r="D596993" s="1"/>
      <c r="F596993" s="1"/>
      <c r="G596993" s="1"/>
    </row>
    <row r="597205" spans="1:7" x14ac:dyDescent="0.3">
      <c r="A597205" s="1"/>
      <c r="B597205" s="1"/>
      <c r="C597205" s="1"/>
      <c r="D597205" s="1"/>
      <c r="F597205" s="1"/>
      <c r="G597205" s="1"/>
    </row>
    <row r="597417" spans="1:7" x14ac:dyDescent="0.3">
      <c r="A597417" s="1"/>
      <c r="B597417" s="1"/>
      <c r="C597417" s="1"/>
      <c r="D597417" s="1"/>
      <c r="F597417" s="1"/>
      <c r="G597417" s="1"/>
    </row>
    <row r="597629" spans="1:7" x14ac:dyDescent="0.3">
      <c r="A597629" s="1"/>
      <c r="B597629" s="1"/>
      <c r="C597629" s="1"/>
      <c r="D597629" s="1"/>
      <c r="F597629" s="1"/>
      <c r="G597629" s="1"/>
    </row>
    <row r="597841" spans="1:7" x14ac:dyDescent="0.3">
      <c r="A597841" s="1"/>
      <c r="B597841" s="1"/>
      <c r="C597841" s="1"/>
      <c r="D597841" s="1"/>
      <c r="F597841" s="1"/>
      <c r="G597841" s="1"/>
    </row>
    <row r="598053" spans="1:7" x14ac:dyDescent="0.3">
      <c r="A598053" s="1"/>
      <c r="B598053" s="1"/>
      <c r="C598053" s="1"/>
      <c r="D598053" s="1"/>
      <c r="F598053" s="1"/>
      <c r="G598053" s="1"/>
    </row>
    <row r="598265" spans="1:7" x14ac:dyDescent="0.3">
      <c r="A598265" s="1"/>
      <c r="B598265" s="1"/>
      <c r="C598265" s="1"/>
      <c r="D598265" s="1"/>
      <c r="F598265" s="1"/>
      <c r="G598265" s="1"/>
    </row>
    <row r="598477" spans="1:7" x14ac:dyDescent="0.3">
      <c r="A598477" s="1"/>
      <c r="B598477" s="1"/>
      <c r="C598477" s="1"/>
      <c r="D598477" s="1"/>
      <c r="F598477" s="1"/>
      <c r="G598477" s="1"/>
    </row>
    <row r="598689" spans="1:7" x14ac:dyDescent="0.3">
      <c r="A598689" s="1"/>
      <c r="B598689" s="1"/>
      <c r="C598689" s="1"/>
      <c r="D598689" s="1"/>
      <c r="F598689" s="1"/>
      <c r="G598689" s="1"/>
    </row>
    <row r="598901" spans="1:7" x14ac:dyDescent="0.3">
      <c r="A598901" s="1"/>
      <c r="B598901" s="1"/>
      <c r="C598901" s="1"/>
      <c r="D598901" s="1"/>
      <c r="F598901" s="1"/>
      <c r="G598901" s="1"/>
    </row>
    <row r="599113" spans="1:7" x14ac:dyDescent="0.3">
      <c r="A599113" s="1"/>
      <c r="B599113" s="1"/>
      <c r="C599113" s="1"/>
      <c r="D599113" s="1"/>
      <c r="F599113" s="1"/>
      <c r="G599113" s="1"/>
    </row>
    <row r="599325" spans="1:7" x14ac:dyDescent="0.3">
      <c r="A599325" s="1"/>
      <c r="B599325" s="1"/>
      <c r="C599325" s="1"/>
      <c r="D599325" s="1"/>
      <c r="F599325" s="1"/>
      <c r="G599325" s="1"/>
    </row>
    <row r="599537" spans="1:7" x14ac:dyDescent="0.3">
      <c r="A599537" s="1"/>
      <c r="B599537" s="1"/>
      <c r="C599537" s="1"/>
      <c r="D599537" s="1"/>
      <c r="F599537" s="1"/>
      <c r="G599537" s="1"/>
    </row>
    <row r="599749" spans="1:7" x14ac:dyDescent="0.3">
      <c r="A599749" s="1"/>
      <c r="B599749" s="1"/>
      <c r="C599749" s="1"/>
      <c r="D599749" s="1"/>
      <c r="F599749" s="1"/>
      <c r="G599749" s="1"/>
    </row>
    <row r="599961" spans="1:7" x14ac:dyDescent="0.3">
      <c r="A599961" s="1"/>
      <c r="B599961" s="1"/>
      <c r="C599961" s="1"/>
      <c r="D599961" s="1"/>
      <c r="F599961" s="1"/>
      <c r="G599961" s="1"/>
    </row>
    <row r="600173" spans="1:7" x14ac:dyDescent="0.3">
      <c r="A600173" s="1"/>
      <c r="B600173" s="1"/>
      <c r="C600173" s="1"/>
      <c r="D600173" s="1"/>
      <c r="F600173" s="1"/>
      <c r="G600173" s="1"/>
    </row>
    <row r="600385" spans="1:7" x14ac:dyDescent="0.3">
      <c r="A600385" s="1"/>
      <c r="B600385" s="1"/>
      <c r="C600385" s="1"/>
      <c r="D600385" s="1"/>
      <c r="F600385" s="1"/>
      <c r="G600385" s="1"/>
    </row>
    <row r="600597" spans="1:7" x14ac:dyDescent="0.3">
      <c r="A600597" s="1"/>
      <c r="B600597" s="1"/>
      <c r="C600597" s="1"/>
      <c r="D600597" s="1"/>
      <c r="F600597" s="1"/>
      <c r="G600597" s="1"/>
    </row>
    <row r="600809" spans="1:7" x14ac:dyDescent="0.3">
      <c r="A600809" s="1"/>
      <c r="B600809" s="1"/>
      <c r="C600809" s="1"/>
      <c r="D600809" s="1"/>
      <c r="F600809" s="1"/>
      <c r="G600809" s="1"/>
    </row>
    <row r="601021" spans="1:7" x14ac:dyDescent="0.3">
      <c r="A601021" s="1"/>
      <c r="B601021" s="1"/>
      <c r="C601021" s="1"/>
      <c r="D601021" s="1"/>
      <c r="F601021" s="1"/>
      <c r="G601021" s="1"/>
    </row>
    <row r="601233" spans="1:7" x14ac:dyDescent="0.3">
      <c r="A601233" s="1"/>
      <c r="B601233" s="1"/>
      <c r="C601233" s="1"/>
      <c r="D601233" s="1"/>
      <c r="F601233" s="1"/>
      <c r="G601233" s="1"/>
    </row>
    <row r="601445" spans="1:7" x14ac:dyDescent="0.3">
      <c r="A601445" s="1"/>
      <c r="B601445" s="1"/>
      <c r="C601445" s="1"/>
      <c r="D601445" s="1"/>
      <c r="F601445" s="1"/>
      <c r="G601445" s="1"/>
    </row>
    <row r="601657" spans="1:7" x14ac:dyDescent="0.3">
      <c r="A601657" s="1"/>
      <c r="B601657" s="1"/>
      <c r="C601657" s="1"/>
      <c r="D601657" s="1"/>
      <c r="F601657" s="1"/>
      <c r="G601657" s="1"/>
    </row>
    <row r="601869" spans="1:7" x14ac:dyDescent="0.3">
      <c r="A601869" s="1"/>
      <c r="B601869" s="1"/>
      <c r="C601869" s="1"/>
      <c r="D601869" s="1"/>
      <c r="F601869" s="1"/>
      <c r="G601869" s="1"/>
    </row>
    <row r="602081" spans="1:7" x14ac:dyDescent="0.3">
      <c r="A602081" s="1"/>
      <c r="B602081" s="1"/>
      <c r="C602081" s="1"/>
      <c r="D602081" s="1"/>
      <c r="F602081" s="1"/>
      <c r="G602081" s="1"/>
    </row>
    <row r="602293" spans="1:7" x14ac:dyDescent="0.3">
      <c r="A602293" s="1"/>
      <c r="B602293" s="1"/>
      <c r="C602293" s="1"/>
      <c r="D602293" s="1"/>
      <c r="F602293" s="1"/>
      <c r="G602293" s="1"/>
    </row>
    <row r="602505" spans="1:7" x14ac:dyDescent="0.3">
      <c r="A602505" s="1"/>
      <c r="B602505" s="1"/>
      <c r="C602505" s="1"/>
      <c r="D602505" s="1"/>
      <c r="F602505" s="1"/>
      <c r="G602505" s="1"/>
    </row>
    <row r="602717" spans="1:7" x14ac:dyDescent="0.3">
      <c r="A602717" s="1"/>
      <c r="B602717" s="1"/>
      <c r="C602717" s="1"/>
      <c r="D602717" s="1"/>
      <c r="F602717" s="1"/>
      <c r="G602717" s="1"/>
    </row>
    <row r="602929" spans="1:7" x14ac:dyDescent="0.3">
      <c r="A602929" s="1"/>
      <c r="B602929" s="1"/>
      <c r="C602929" s="1"/>
      <c r="D602929" s="1"/>
      <c r="F602929" s="1"/>
      <c r="G602929" s="1"/>
    </row>
    <row r="603141" spans="1:7" x14ac:dyDescent="0.3">
      <c r="A603141" s="1"/>
      <c r="B603141" s="1"/>
      <c r="C603141" s="1"/>
      <c r="D603141" s="1"/>
      <c r="F603141" s="1"/>
      <c r="G603141" s="1"/>
    </row>
    <row r="603353" spans="1:7" x14ac:dyDescent="0.3">
      <c r="A603353" s="1"/>
      <c r="B603353" s="1"/>
      <c r="C603353" s="1"/>
      <c r="D603353" s="1"/>
      <c r="F603353" s="1"/>
      <c r="G603353" s="1"/>
    </row>
    <row r="603565" spans="1:7" x14ac:dyDescent="0.3">
      <c r="A603565" s="1"/>
      <c r="B603565" s="1"/>
      <c r="C603565" s="1"/>
      <c r="D603565" s="1"/>
      <c r="F603565" s="1"/>
      <c r="G603565" s="1"/>
    </row>
    <row r="603777" spans="1:7" x14ac:dyDescent="0.3">
      <c r="A603777" s="1"/>
      <c r="B603777" s="1"/>
      <c r="C603777" s="1"/>
      <c r="D603777" s="1"/>
      <c r="F603777" s="1"/>
      <c r="G603777" s="1"/>
    </row>
    <row r="603989" spans="1:7" x14ac:dyDescent="0.3">
      <c r="A603989" s="1"/>
      <c r="B603989" s="1"/>
      <c r="C603989" s="1"/>
      <c r="D603989" s="1"/>
      <c r="F603989" s="1"/>
      <c r="G603989" s="1"/>
    </row>
    <row r="604201" spans="1:7" x14ac:dyDescent="0.3">
      <c r="A604201" s="1"/>
      <c r="B604201" s="1"/>
      <c r="C604201" s="1"/>
      <c r="D604201" s="1"/>
      <c r="F604201" s="1"/>
      <c r="G604201" s="1"/>
    </row>
    <row r="604413" spans="1:7" x14ac:dyDescent="0.3">
      <c r="A604413" s="1"/>
      <c r="B604413" s="1"/>
      <c r="C604413" s="1"/>
      <c r="D604413" s="1"/>
      <c r="F604413" s="1"/>
      <c r="G604413" s="1"/>
    </row>
    <row r="604625" spans="1:7" x14ac:dyDescent="0.3">
      <c r="A604625" s="1"/>
      <c r="B604625" s="1"/>
      <c r="C604625" s="1"/>
      <c r="D604625" s="1"/>
      <c r="F604625" s="1"/>
      <c r="G604625" s="1"/>
    </row>
    <row r="604837" spans="1:7" x14ac:dyDescent="0.3">
      <c r="A604837" s="1"/>
      <c r="B604837" s="1"/>
      <c r="C604837" s="1"/>
      <c r="D604837" s="1"/>
      <c r="F604837" s="1"/>
      <c r="G604837" s="1"/>
    </row>
    <row r="605049" spans="1:7" x14ac:dyDescent="0.3">
      <c r="A605049" s="1"/>
      <c r="B605049" s="1"/>
      <c r="C605049" s="1"/>
      <c r="D605049" s="1"/>
      <c r="F605049" s="1"/>
      <c r="G605049" s="1"/>
    </row>
    <row r="605261" spans="1:7" x14ac:dyDescent="0.3">
      <c r="A605261" s="1"/>
      <c r="B605261" s="1"/>
      <c r="C605261" s="1"/>
      <c r="D605261" s="1"/>
      <c r="F605261" s="1"/>
      <c r="G605261" s="1"/>
    </row>
    <row r="605473" spans="1:7" x14ac:dyDescent="0.3">
      <c r="A605473" s="1"/>
      <c r="B605473" s="1"/>
      <c r="C605473" s="1"/>
      <c r="D605473" s="1"/>
      <c r="F605473" s="1"/>
      <c r="G605473" s="1"/>
    </row>
    <row r="605685" spans="1:7" x14ac:dyDescent="0.3">
      <c r="A605685" s="1"/>
      <c r="B605685" s="1"/>
      <c r="C605685" s="1"/>
      <c r="D605685" s="1"/>
      <c r="F605685" s="1"/>
      <c r="G605685" s="1"/>
    </row>
    <row r="605897" spans="1:7" x14ac:dyDescent="0.3">
      <c r="A605897" s="1"/>
      <c r="B605897" s="1"/>
      <c r="C605897" s="1"/>
      <c r="D605897" s="1"/>
      <c r="F605897" s="1"/>
      <c r="G605897" s="1"/>
    </row>
    <row r="606109" spans="1:7" x14ac:dyDescent="0.3">
      <c r="A606109" s="1"/>
      <c r="B606109" s="1"/>
      <c r="C606109" s="1"/>
      <c r="D606109" s="1"/>
      <c r="F606109" s="1"/>
      <c r="G606109" s="1"/>
    </row>
    <row r="606321" spans="1:7" x14ac:dyDescent="0.3">
      <c r="A606321" s="1"/>
      <c r="B606321" s="1"/>
      <c r="C606321" s="1"/>
      <c r="D606321" s="1"/>
      <c r="F606321" s="1"/>
      <c r="G606321" s="1"/>
    </row>
    <row r="606533" spans="1:7" x14ac:dyDescent="0.3">
      <c r="A606533" s="1"/>
      <c r="B606533" s="1"/>
      <c r="C606533" s="1"/>
      <c r="D606533" s="1"/>
      <c r="F606533" s="1"/>
      <c r="G606533" s="1"/>
    </row>
    <row r="606745" spans="1:7" x14ac:dyDescent="0.3">
      <c r="A606745" s="1"/>
      <c r="B606745" s="1"/>
      <c r="C606745" s="1"/>
      <c r="D606745" s="1"/>
      <c r="F606745" s="1"/>
      <c r="G606745" s="1"/>
    </row>
    <row r="606957" spans="1:7" x14ac:dyDescent="0.3">
      <c r="A606957" s="1"/>
      <c r="B606957" s="1"/>
      <c r="C606957" s="1"/>
      <c r="D606957" s="1"/>
      <c r="F606957" s="1"/>
      <c r="G606957" s="1"/>
    </row>
    <row r="607169" spans="1:7" x14ac:dyDescent="0.3">
      <c r="A607169" s="1"/>
      <c r="B607169" s="1"/>
      <c r="C607169" s="1"/>
      <c r="D607169" s="1"/>
      <c r="F607169" s="1"/>
      <c r="G607169" s="1"/>
    </row>
    <row r="607381" spans="1:7" x14ac:dyDescent="0.3">
      <c r="A607381" s="1"/>
      <c r="B607381" s="1"/>
      <c r="C607381" s="1"/>
      <c r="D607381" s="1"/>
      <c r="F607381" s="1"/>
      <c r="G607381" s="1"/>
    </row>
    <row r="607593" spans="1:7" x14ac:dyDescent="0.3">
      <c r="A607593" s="1"/>
      <c r="B607593" s="1"/>
      <c r="C607593" s="1"/>
      <c r="D607593" s="1"/>
      <c r="F607593" s="1"/>
      <c r="G607593" s="1"/>
    </row>
    <row r="607805" spans="1:7" x14ac:dyDescent="0.3">
      <c r="A607805" s="1"/>
      <c r="B607805" s="1"/>
      <c r="C607805" s="1"/>
      <c r="D607805" s="1"/>
      <c r="F607805" s="1"/>
      <c r="G607805" s="1"/>
    </row>
    <row r="608017" spans="1:7" x14ac:dyDescent="0.3">
      <c r="A608017" s="1"/>
      <c r="B608017" s="1"/>
      <c r="C608017" s="1"/>
      <c r="D608017" s="1"/>
      <c r="F608017" s="1"/>
      <c r="G608017" s="1"/>
    </row>
    <row r="608229" spans="1:7" x14ac:dyDescent="0.3">
      <c r="A608229" s="1"/>
      <c r="B608229" s="1"/>
      <c r="C608229" s="1"/>
      <c r="D608229" s="1"/>
      <c r="F608229" s="1"/>
      <c r="G608229" s="1"/>
    </row>
    <row r="608441" spans="1:7" x14ac:dyDescent="0.3">
      <c r="A608441" s="1"/>
      <c r="B608441" s="1"/>
      <c r="C608441" s="1"/>
      <c r="D608441" s="1"/>
      <c r="F608441" s="1"/>
      <c r="G608441" s="1"/>
    </row>
    <row r="608653" spans="1:7" x14ac:dyDescent="0.3">
      <c r="A608653" s="1"/>
      <c r="B608653" s="1"/>
      <c r="C608653" s="1"/>
      <c r="D608653" s="1"/>
      <c r="F608653" s="1"/>
      <c r="G608653" s="1"/>
    </row>
    <row r="608865" spans="1:7" x14ac:dyDescent="0.3">
      <c r="A608865" s="1"/>
      <c r="B608865" s="1"/>
      <c r="C608865" s="1"/>
      <c r="D608865" s="1"/>
      <c r="F608865" s="1"/>
      <c r="G608865" s="1"/>
    </row>
    <row r="609077" spans="1:7" x14ac:dyDescent="0.3">
      <c r="A609077" s="1"/>
      <c r="B609077" s="1"/>
      <c r="C609077" s="1"/>
      <c r="D609077" s="1"/>
      <c r="F609077" s="1"/>
      <c r="G609077" s="1"/>
    </row>
    <row r="609289" spans="1:7" x14ac:dyDescent="0.3">
      <c r="A609289" s="1"/>
      <c r="B609289" s="1"/>
      <c r="C609289" s="1"/>
      <c r="D609289" s="1"/>
      <c r="F609289" s="1"/>
      <c r="G609289" s="1"/>
    </row>
    <row r="609501" spans="1:7" x14ac:dyDescent="0.3">
      <c r="A609501" s="1"/>
      <c r="B609501" s="1"/>
      <c r="C609501" s="1"/>
      <c r="D609501" s="1"/>
      <c r="F609501" s="1"/>
      <c r="G609501" s="1"/>
    </row>
    <row r="609713" spans="1:7" x14ac:dyDescent="0.3">
      <c r="A609713" s="1"/>
      <c r="B609713" s="1"/>
      <c r="C609713" s="1"/>
      <c r="D609713" s="1"/>
      <c r="F609713" s="1"/>
      <c r="G609713" s="1"/>
    </row>
    <row r="609925" spans="1:7" x14ac:dyDescent="0.3">
      <c r="A609925" s="1"/>
      <c r="B609925" s="1"/>
      <c r="C609925" s="1"/>
      <c r="D609925" s="1"/>
      <c r="F609925" s="1"/>
      <c r="G609925" s="1"/>
    </row>
    <row r="610137" spans="1:7" x14ac:dyDescent="0.3">
      <c r="A610137" s="1"/>
      <c r="B610137" s="1"/>
      <c r="C610137" s="1"/>
      <c r="D610137" s="1"/>
      <c r="F610137" s="1"/>
      <c r="G610137" s="1"/>
    </row>
    <row r="610349" spans="1:7" x14ac:dyDescent="0.3">
      <c r="A610349" s="1"/>
      <c r="B610349" s="1"/>
      <c r="C610349" s="1"/>
      <c r="D610349" s="1"/>
      <c r="F610349" s="1"/>
      <c r="G610349" s="1"/>
    </row>
    <row r="610561" spans="1:7" x14ac:dyDescent="0.3">
      <c r="A610561" s="1"/>
      <c r="B610561" s="1"/>
      <c r="C610561" s="1"/>
      <c r="D610561" s="1"/>
      <c r="F610561" s="1"/>
      <c r="G610561" s="1"/>
    </row>
    <row r="610773" spans="1:7" x14ac:dyDescent="0.3">
      <c r="A610773" s="1"/>
      <c r="B610773" s="1"/>
      <c r="C610773" s="1"/>
      <c r="D610773" s="1"/>
      <c r="F610773" s="1"/>
      <c r="G610773" s="1"/>
    </row>
    <row r="610985" spans="1:7" x14ac:dyDescent="0.3">
      <c r="A610985" s="1"/>
      <c r="B610985" s="1"/>
      <c r="C610985" s="1"/>
      <c r="D610985" s="1"/>
      <c r="F610985" s="1"/>
      <c r="G610985" s="1"/>
    </row>
    <row r="611197" spans="1:7" x14ac:dyDescent="0.3">
      <c r="A611197" s="1"/>
      <c r="B611197" s="1"/>
      <c r="C611197" s="1"/>
      <c r="D611197" s="1"/>
      <c r="F611197" s="1"/>
      <c r="G611197" s="1"/>
    </row>
    <row r="611409" spans="1:7" x14ac:dyDescent="0.3">
      <c r="A611409" s="1"/>
      <c r="B611409" s="1"/>
      <c r="C611409" s="1"/>
      <c r="D611409" s="1"/>
      <c r="F611409" s="1"/>
      <c r="G611409" s="1"/>
    </row>
    <row r="611621" spans="1:7" x14ac:dyDescent="0.3">
      <c r="A611621" s="1"/>
      <c r="B611621" s="1"/>
      <c r="C611621" s="1"/>
      <c r="D611621" s="1"/>
      <c r="F611621" s="1"/>
      <c r="G611621" s="1"/>
    </row>
    <row r="611833" spans="1:7" x14ac:dyDescent="0.3">
      <c r="A611833" s="1"/>
      <c r="B611833" s="1"/>
      <c r="C611833" s="1"/>
      <c r="D611833" s="1"/>
      <c r="F611833" s="1"/>
      <c r="G611833" s="1"/>
    </row>
    <row r="612045" spans="1:7" x14ac:dyDescent="0.3">
      <c r="A612045" s="1"/>
      <c r="B612045" s="1"/>
      <c r="C612045" s="1"/>
      <c r="D612045" s="1"/>
      <c r="F612045" s="1"/>
      <c r="G612045" s="1"/>
    </row>
    <row r="612257" spans="1:7" x14ac:dyDescent="0.3">
      <c r="A612257" s="1"/>
      <c r="B612257" s="1"/>
      <c r="C612257" s="1"/>
      <c r="D612257" s="1"/>
      <c r="F612257" s="1"/>
      <c r="G612257" s="1"/>
    </row>
    <row r="612469" spans="1:7" x14ac:dyDescent="0.3">
      <c r="A612469" s="1"/>
      <c r="B612469" s="1"/>
      <c r="C612469" s="1"/>
      <c r="D612469" s="1"/>
      <c r="F612469" s="1"/>
      <c r="G612469" s="1"/>
    </row>
    <row r="612681" spans="1:7" x14ac:dyDescent="0.3">
      <c r="A612681" s="1"/>
      <c r="B612681" s="1"/>
      <c r="C612681" s="1"/>
      <c r="D612681" s="1"/>
      <c r="F612681" s="1"/>
      <c r="G612681" s="1"/>
    </row>
    <row r="612893" spans="1:7" x14ac:dyDescent="0.3">
      <c r="A612893" s="1"/>
      <c r="B612893" s="1"/>
      <c r="C612893" s="1"/>
      <c r="D612893" s="1"/>
      <c r="F612893" s="1"/>
      <c r="G612893" s="1"/>
    </row>
    <row r="613105" spans="1:7" x14ac:dyDescent="0.3">
      <c r="A613105" s="1"/>
      <c r="B613105" s="1"/>
      <c r="C613105" s="1"/>
      <c r="D613105" s="1"/>
      <c r="F613105" s="1"/>
      <c r="G613105" s="1"/>
    </row>
    <row r="613317" spans="1:7" x14ac:dyDescent="0.3">
      <c r="A613317" s="1"/>
      <c r="B613317" s="1"/>
      <c r="C613317" s="1"/>
      <c r="D613317" s="1"/>
      <c r="F613317" s="1"/>
      <c r="G613317" s="1"/>
    </row>
    <row r="613529" spans="1:7" x14ac:dyDescent="0.3">
      <c r="A613529" s="1"/>
      <c r="B613529" s="1"/>
      <c r="C613529" s="1"/>
      <c r="D613529" s="1"/>
      <c r="F613529" s="1"/>
      <c r="G613529" s="1"/>
    </row>
    <row r="613741" spans="1:7" x14ac:dyDescent="0.3">
      <c r="A613741" s="1"/>
      <c r="B613741" s="1"/>
      <c r="C613741" s="1"/>
      <c r="D613741" s="1"/>
      <c r="F613741" s="1"/>
      <c r="G613741" s="1"/>
    </row>
    <row r="613953" spans="1:7" x14ac:dyDescent="0.3">
      <c r="A613953" s="1"/>
      <c r="B613953" s="1"/>
      <c r="C613953" s="1"/>
      <c r="D613953" s="1"/>
      <c r="F613953" s="1"/>
      <c r="G613953" s="1"/>
    </row>
    <row r="614165" spans="1:7" x14ac:dyDescent="0.3">
      <c r="A614165" s="1"/>
      <c r="B614165" s="1"/>
      <c r="C614165" s="1"/>
      <c r="D614165" s="1"/>
      <c r="F614165" s="1"/>
      <c r="G614165" s="1"/>
    </row>
    <row r="614377" spans="1:7" x14ac:dyDescent="0.3">
      <c r="A614377" s="1"/>
      <c r="B614377" s="1"/>
      <c r="C614377" s="1"/>
      <c r="D614377" s="1"/>
      <c r="F614377" s="1"/>
      <c r="G614377" s="1"/>
    </row>
    <row r="614589" spans="1:7" x14ac:dyDescent="0.3">
      <c r="A614589" s="1"/>
      <c r="B614589" s="1"/>
      <c r="C614589" s="1"/>
      <c r="D614589" s="1"/>
      <c r="F614589" s="1"/>
      <c r="G614589" s="1"/>
    </row>
    <row r="614801" spans="1:7" x14ac:dyDescent="0.3">
      <c r="A614801" s="1"/>
      <c r="B614801" s="1"/>
      <c r="C614801" s="1"/>
      <c r="D614801" s="1"/>
      <c r="F614801" s="1"/>
      <c r="G614801" s="1"/>
    </row>
    <row r="615013" spans="1:7" x14ac:dyDescent="0.3">
      <c r="A615013" s="1"/>
      <c r="B615013" s="1"/>
      <c r="C615013" s="1"/>
      <c r="D615013" s="1"/>
      <c r="F615013" s="1"/>
      <c r="G615013" s="1"/>
    </row>
    <row r="615225" spans="1:7" x14ac:dyDescent="0.3">
      <c r="A615225" s="1"/>
      <c r="B615225" s="1"/>
      <c r="C615225" s="1"/>
      <c r="D615225" s="1"/>
      <c r="F615225" s="1"/>
      <c r="G615225" s="1"/>
    </row>
    <row r="615437" spans="1:7" x14ac:dyDescent="0.3">
      <c r="A615437" s="1"/>
      <c r="B615437" s="1"/>
      <c r="C615437" s="1"/>
      <c r="D615437" s="1"/>
      <c r="F615437" s="1"/>
      <c r="G615437" s="1"/>
    </row>
    <row r="615649" spans="1:7" x14ac:dyDescent="0.3">
      <c r="A615649" s="1"/>
      <c r="B615649" s="1"/>
      <c r="C615649" s="1"/>
      <c r="D615649" s="1"/>
      <c r="F615649" s="1"/>
      <c r="G615649" s="1"/>
    </row>
    <row r="615861" spans="1:7" x14ac:dyDescent="0.3">
      <c r="A615861" s="1"/>
      <c r="B615861" s="1"/>
      <c r="C615861" s="1"/>
      <c r="D615861" s="1"/>
      <c r="F615861" s="1"/>
      <c r="G615861" s="1"/>
    </row>
    <row r="616073" spans="1:7" x14ac:dyDescent="0.3">
      <c r="A616073" s="1"/>
      <c r="B616073" s="1"/>
      <c r="C616073" s="1"/>
      <c r="D616073" s="1"/>
      <c r="F616073" s="1"/>
      <c r="G616073" s="1"/>
    </row>
    <row r="616285" spans="1:7" x14ac:dyDescent="0.3">
      <c r="A616285" s="1"/>
      <c r="B616285" s="1"/>
      <c r="C616285" s="1"/>
      <c r="D616285" s="1"/>
      <c r="F616285" s="1"/>
      <c r="G616285" s="1"/>
    </row>
    <row r="616497" spans="1:7" x14ac:dyDescent="0.3">
      <c r="A616497" s="1"/>
      <c r="B616497" s="1"/>
      <c r="C616497" s="1"/>
      <c r="D616497" s="1"/>
      <c r="F616497" s="1"/>
      <c r="G616497" s="1"/>
    </row>
    <row r="616709" spans="1:7" x14ac:dyDescent="0.3">
      <c r="A616709" s="1"/>
      <c r="B616709" s="1"/>
      <c r="C616709" s="1"/>
      <c r="D616709" s="1"/>
      <c r="F616709" s="1"/>
      <c r="G616709" s="1"/>
    </row>
    <row r="616921" spans="1:7" x14ac:dyDescent="0.3">
      <c r="A616921" s="1"/>
      <c r="B616921" s="1"/>
      <c r="C616921" s="1"/>
      <c r="D616921" s="1"/>
      <c r="F616921" s="1"/>
      <c r="G616921" s="1"/>
    </row>
    <row r="617133" spans="1:7" x14ac:dyDescent="0.3">
      <c r="A617133" s="1"/>
      <c r="B617133" s="1"/>
      <c r="C617133" s="1"/>
      <c r="D617133" s="1"/>
      <c r="F617133" s="1"/>
      <c r="G617133" s="1"/>
    </row>
    <row r="617345" spans="1:7" x14ac:dyDescent="0.3">
      <c r="A617345" s="1"/>
      <c r="B617345" s="1"/>
      <c r="C617345" s="1"/>
      <c r="D617345" s="1"/>
      <c r="F617345" s="1"/>
      <c r="G617345" s="1"/>
    </row>
    <row r="617557" spans="1:7" x14ac:dyDescent="0.3">
      <c r="A617557" s="1"/>
      <c r="B617557" s="1"/>
      <c r="C617557" s="1"/>
      <c r="D617557" s="1"/>
      <c r="F617557" s="1"/>
      <c r="G617557" s="1"/>
    </row>
    <row r="617769" spans="1:7" x14ac:dyDescent="0.3">
      <c r="A617769" s="1"/>
      <c r="B617769" s="1"/>
      <c r="C617769" s="1"/>
      <c r="D617769" s="1"/>
      <c r="F617769" s="1"/>
      <c r="G617769" s="1"/>
    </row>
    <row r="617981" spans="1:7" x14ac:dyDescent="0.3">
      <c r="A617981" s="1"/>
      <c r="B617981" s="1"/>
      <c r="C617981" s="1"/>
      <c r="D617981" s="1"/>
      <c r="F617981" s="1"/>
      <c r="G617981" s="1"/>
    </row>
    <row r="618193" spans="1:7" x14ac:dyDescent="0.3">
      <c r="A618193" s="1"/>
      <c r="B618193" s="1"/>
      <c r="C618193" s="1"/>
      <c r="D618193" s="1"/>
      <c r="F618193" s="1"/>
      <c r="G618193" s="1"/>
    </row>
    <row r="618405" spans="1:7" x14ac:dyDescent="0.3">
      <c r="A618405" s="1"/>
      <c r="B618405" s="1"/>
      <c r="C618405" s="1"/>
      <c r="D618405" s="1"/>
      <c r="F618405" s="1"/>
      <c r="G618405" s="1"/>
    </row>
    <row r="618617" spans="1:7" x14ac:dyDescent="0.3">
      <c r="A618617" s="1"/>
      <c r="B618617" s="1"/>
      <c r="C618617" s="1"/>
      <c r="D618617" s="1"/>
      <c r="F618617" s="1"/>
      <c r="G618617" s="1"/>
    </row>
    <row r="618829" spans="1:7" x14ac:dyDescent="0.3">
      <c r="A618829" s="1"/>
      <c r="B618829" s="1"/>
      <c r="C618829" s="1"/>
      <c r="D618829" s="1"/>
      <c r="F618829" s="1"/>
      <c r="G618829" s="1"/>
    </row>
    <row r="619041" spans="1:7" x14ac:dyDescent="0.3">
      <c r="A619041" s="1"/>
      <c r="B619041" s="1"/>
      <c r="C619041" s="1"/>
      <c r="D619041" s="1"/>
      <c r="F619041" s="1"/>
      <c r="G619041" s="1"/>
    </row>
    <row r="619253" spans="1:7" x14ac:dyDescent="0.3">
      <c r="A619253" s="1"/>
      <c r="B619253" s="1"/>
      <c r="C619253" s="1"/>
      <c r="D619253" s="1"/>
      <c r="F619253" s="1"/>
      <c r="G619253" s="1"/>
    </row>
    <row r="619465" spans="1:7" x14ac:dyDescent="0.3">
      <c r="A619465" s="1"/>
      <c r="B619465" s="1"/>
      <c r="C619465" s="1"/>
      <c r="D619465" s="1"/>
      <c r="F619465" s="1"/>
      <c r="G619465" s="1"/>
    </row>
    <row r="619677" spans="1:7" x14ac:dyDescent="0.3">
      <c r="A619677" s="1"/>
      <c r="B619677" s="1"/>
      <c r="C619677" s="1"/>
      <c r="D619677" s="1"/>
      <c r="F619677" s="1"/>
      <c r="G619677" s="1"/>
    </row>
    <row r="619889" spans="1:7" x14ac:dyDescent="0.3">
      <c r="A619889" s="1"/>
      <c r="B619889" s="1"/>
      <c r="C619889" s="1"/>
      <c r="D619889" s="1"/>
      <c r="F619889" s="1"/>
      <c r="G619889" s="1"/>
    </row>
    <row r="620101" spans="1:7" x14ac:dyDescent="0.3">
      <c r="A620101" s="1"/>
      <c r="B620101" s="1"/>
      <c r="C620101" s="1"/>
      <c r="D620101" s="1"/>
      <c r="F620101" s="1"/>
      <c r="G620101" s="1"/>
    </row>
    <row r="620313" spans="1:7" x14ac:dyDescent="0.3">
      <c r="A620313" s="1"/>
      <c r="B620313" s="1"/>
      <c r="C620313" s="1"/>
      <c r="D620313" s="1"/>
      <c r="F620313" s="1"/>
      <c r="G620313" s="1"/>
    </row>
    <row r="620525" spans="1:7" x14ac:dyDescent="0.3">
      <c r="A620525" s="1"/>
      <c r="B620525" s="1"/>
      <c r="C620525" s="1"/>
      <c r="D620525" s="1"/>
      <c r="F620525" s="1"/>
      <c r="G620525" s="1"/>
    </row>
    <row r="620737" spans="1:7" x14ac:dyDescent="0.3">
      <c r="A620737" s="1"/>
      <c r="B620737" s="1"/>
      <c r="C620737" s="1"/>
      <c r="D620737" s="1"/>
      <c r="F620737" s="1"/>
      <c r="G620737" s="1"/>
    </row>
    <row r="620949" spans="1:7" x14ac:dyDescent="0.3">
      <c r="A620949" s="1"/>
      <c r="B620949" s="1"/>
      <c r="C620949" s="1"/>
      <c r="D620949" s="1"/>
      <c r="F620949" s="1"/>
      <c r="G620949" s="1"/>
    </row>
    <row r="621161" spans="1:7" x14ac:dyDescent="0.3">
      <c r="A621161" s="1"/>
      <c r="B621161" s="1"/>
      <c r="C621161" s="1"/>
      <c r="D621161" s="1"/>
      <c r="F621161" s="1"/>
      <c r="G621161" s="1"/>
    </row>
    <row r="621373" spans="1:7" x14ac:dyDescent="0.3">
      <c r="A621373" s="1"/>
      <c r="B621373" s="1"/>
      <c r="C621373" s="1"/>
      <c r="D621373" s="1"/>
      <c r="F621373" s="1"/>
      <c r="G621373" s="1"/>
    </row>
    <row r="621585" spans="1:7" x14ac:dyDescent="0.3">
      <c r="A621585" s="1"/>
      <c r="B621585" s="1"/>
      <c r="C621585" s="1"/>
      <c r="D621585" s="1"/>
      <c r="F621585" s="1"/>
      <c r="G621585" s="1"/>
    </row>
    <row r="621797" spans="1:7" x14ac:dyDescent="0.3">
      <c r="A621797" s="1"/>
      <c r="B621797" s="1"/>
      <c r="C621797" s="1"/>
      <c r="D621797" s="1"/>
      <c r="F621797" s="1"/>
      <c r="G621797" s="1"/>
    </row>
    <row r="622009" spans="1:7" x14ac:dyDescent="0.3">
      <c r="A622009" s="1"/>
      <c r="B622009" s="1"/>
      <c r="C622009" s="1"/>
      <c r="D622009" s="1"/>
      <c r="F622009" s="1"/>
      <c r="G622009" s="1"/>
    </row>
    <row r="622221" spans="1:7" x14ac:dyDescent="0.3">
      <c r="A622221" s="1"/>
      <c r="B622221" s="1"/>
      <c r="C622221" s="1"/>
      <c r="D622221" s="1"/>
      <c r="F622221" s="1"/>
      <c r="G622221" s="1"/>
    </row>
    <row r="622433" spans="1:7" x14ac:dyDescent="0.3">
      <c r="A622433" s="1"/>
      <c r="B622433" s="1"/>
      <c r="C622433" s="1"/>
      <c r="D622433" s="1"/>
      <c r="F622433" s="1"/>
      <c r="G622433" s="1"/>
    </row>
    <row r="622645" spans="1:7" x14ac:dyDescent="0.3">
      <c r="A622645" s="1"/>
      <c r="B622645" s="1"/>
      <c r="C622645" s="1"/>
      <c r="D622645" s="1"/>
      <c r="F622645" s="1"/>
      <c r="G622645" s="1"/>
    </row>
    <row r="622857" spans="1:7" x14ac:dyDescent="0.3">
      <c r="A622857" s="1"/>
      <c r="B622857" s="1"/>
      <c r="C622857" s="1"/>
      <c r="D622857" s="1"/>
      <c r="F622857" s="1"/>
      <c r="G622857" s="1"/>
    </row>
    <row r="623069" spans="1:7" x14ac:dyDescent="0.3">
      <c r="A623069" s="1"/>
      <c r="B623069" s="1"/>
      <c r="C623069" s="1"/>
      <c r="D623069" s="1"/>
      <c r="F623069" s="1"/>
      <c r="G623069" s="1"/>
    </row>
    <row r="623281" spans="1:7" x14ac:dyDescent="0.3">
      <c r="A623281" s="1"/>
      <c r="B623281" s="1"/>
      <c r="C623281" s="1"/>
      <c r="D623281" s="1"/>
      <c r="F623281" s="1"/>
      <c r="G623281" s="1"/>
    </row>
    <row r="623493" spans="1:7" x14ac:dyDescent="0.3">
      <c r="A623493" s="1"/>
      <c r="B623493" s="1"/>
      <c r="C623493" s="1"/>
      <c r="D623493" s="1"/>
      <c r="F623493" s="1"/>
      <c r="G623493" s="1"/>
    </row>
    <row r="623705" spans="1:7" x14ac:dyDescent="0.3">
      <c r="A623705" s="1"/>
      <c r="B623705" s="1"/>
      <c r="C623705" s="1"/>
      <c r="D623705" s="1"/>
      <c r="F623705" s="1"/>
      <c r="G623705" s="1"/>
    </row>
    <row r="623917" spans="1:7" x14ac:dyDescent="0.3">
      <c r="A623917" s="1"/>
      <c r="B623917" s="1"/>
      <c r="C623917" s="1"/>
      <c r="D623917" s="1"/>
      <c r="F623917" s="1"/>
      <c r="G623917" s="1"/>
    </row>
    <row r="624129" spans="1:7" x14ac:dyDescent="0.3">
      <c r="A624129" s="1"/>
      <c r="B624129" s="1"/>
      <c r="C624129" s="1"/>
      <c r="D624129" s="1"/>
      <c r="F624129" s="1"/>
      <c r="G624129" s="1"/>
    </row>
    <row r="624341" spans="1:7" x14ac:dyDescent="0.3">
      <c r="A624341" s="1"/>
      <c r="B624341" s="1"/>
      <c r="C624341" s="1"/>
      <c r="D624341" s="1"/>
      <c r="F624341" s="1"/>
      <c r="G624341" s="1"/>
    </row>
    <row r="624553" spans="1:7" x14ac:dyDescent="0.3">
      <c r="A624553" s="1"/>
      <c r="B624553" s="1"/>
      <c r="C624553" s="1"/>
      <c r="D624553" s="1"/>
      <c r="F624553" s="1"/>
      <c r="G624553" s="1"/>
    </row>
    <row r="624765" spans="1:7" x14ac:dyDescent="0.3">
      <c r="A624765" s="1"/>
      <c r="B624765" s="1"/>
      <c r="C624765" s="1"/>
      <c r="D624765" s="1"/>
      <c r="F624765" s="1"/>
      <c r="G624765" s="1"/>
    </row>
    <row r="624977" spans="1:7" x14ac:dyDescent="0.3">
      <c r="A624977" s="1"/>
      <c r="B624977" s="1"/>
      <c r="C624977" s="1"/>
      <c r="D624977" s="1"/>
      <c r="F624977" s="1"/>
      <c r="G624977" s="1"/>
    </row>
    <row r="625189" spans="1:7" x14ac:dyDescent="0.3">
      <c r="A625189" s="1"/>
      <c r="B625189" s="1"/>
      <c r="C625189" s="1"/>
      <c r="D625189" s="1"/>
      <c r="F625189" s="1"/>
      <c r="G625189" s="1"/>
    </row>
    <row r="625401" spans="1:7" x14ac:dyDescent="0.3">
      <c r="A625401" s="1"/>
      <c r="B625401" s="1"/>
      <c r="C625401" s="1"/>
      <c r="D625401" s="1"/>
      <c r="F625401" s="1"/>
      <c r="G625401" s="1"/>
    </row>
    <row r="625613" spans="1:7" x14ac:dyDescent="0.3">
      <c r="A625613" s="1"/>
      <c r="B625613" s="1"/>
      <c r="C625613" s="1"/>
      <c r="D625613" s="1"/>
      <c r="F625613" s="1"/>
      <c r="G625613" s="1"/>
    </row>
    <row r="625825" spans="1:7" x14ac:dyDescent="0.3">
      <c r="A625825" s="1"/>
      <c r="B625825" s="1"/>
      <c r="C625825" s="1"/>
      <c r="D625825" s="1"/>
      <c r="F625825" s="1"/>
      <c r="G625825" s="1"/>
    </row>
    <row r="626037" spans="1:7" x14ac:dyDescent="0.3">
      <c r="A626037" s="1"/>
      <c r="B626037" s="1"/>
      <c r="C626037" s="1"/>
      <c r="D626037" s="1"/>
      <c r="F626037" s="1"/>
      <c r="G626037" s="1"/>
    </row>
    <row r="626249" spans="1:7" x14ac:dyDescent="0.3">
      <c r="A626249" s="1"/>
      <c r="B626249" s="1"/>
      <c r="C626249" s="1"/>
      <c r="D626249" s="1"/>
      <c r="F626249" s="1"/>
      <c r="G626249" s="1"/>
    </row>
    <row r="626461" spans="1:7" x14ac:dyDescent="0.3">
      <c r="A626461" s="1"/>
      <c r="B626461" s="1"/>
      <c r="C626461" s="1"/>
      <c r="D626461" s="1"/>
      <c r="F626461" s="1"/>
      <c r="G626461" s="1"/>
    </row>
    <row r="626673" spans="1:7" x14ac:dyDescent="0.3">
      <c r="A626673" s="1"/>
      <c r="B626673" s="1"/>
      <c r="C626673" s="1"/>
      <c r="D626673" s="1"/>
      <c r="F626673" s="1"/>
      <c r="G626673" s="1"/>
    </row>
    <row r="626885" spans="1:7" x14ac:dyDescent="0.3">
      <c r="A626885" s="1"/>
      <c r="B626885" s="1"/>
      <c r="C626885" s="1"/>
      <c r="D626885" s="1"/>
      <c r="F626885" s="1"/>
      <c r="G626885" s="1"/>
    </row>
    <row r="627097" spans="1:7" x14ac:dyDescent="0.3">
      <c r="A627097" s="1"/>
      <c r="B627097" s="1"/>
      <c r="C627097" s="1"/>
      <c r="D627097" s="1"/>
      <c r="F627097" s="1"/>
      <c r="G627097" s="1"/>
    </row>
    <row r="627309" spans="1:7" x14ac:dyDescent="0.3">
      <c r="A627309" s="1"/>
      <c r="B627309" s="1"/>
      <c r="C627309" s="1"/>
      <c r="D627309" s="1"/>
      <c r="F627309" s="1"/>
      <c r="G627309" s="1"/>
    </row>
    <row r="627521" spans="1:7" x14ac:dyDescent="0.3">
      <c r="A627521" s="1"/>
      <c r="B627521" s="1"/>
      <c r="C627521" s="1"/>
      <c r="D627521" s="1"/>
      <c r="F627521" s="1"/>
      <c r="G627521" s="1"/>
    </row>
    <row r="627733" spans="1:7" x14ac:dyDescent="0.3">
      <c r="A627733" s="1"/>
      <c r="B627733" s="1"/>
      <c r="C627733" s="1"/>
      <c r="D627733" s="1"/>
      <c r="F627733" s="1"/>
      <c r="G627733" s="1"/>
    </row>
    <row r="627945" spans="1:7" x14ac:dyDescent="0.3">
      <c r="A627945" s="1"/>
      <c r="B627945" s="1"/>
      <c r="C627945" s="1"/>
      <c r="D627945" s="1"/>
      <c r="F627945" s="1"/>
      <c r="G627945" s="1"/>
    </row>
    <row r="628157" spans="1:7" x14ac:dyDescent="0.3">
      <c r="A628157" s="1"/>
      <c r="B628157" s="1"/>
      <c r="C628157" s="1"/>
      <c r="D628157" s="1"/>
      <c r="F628157" s="1"/>
      <c r="G628157" s="1"/>
    </row>
    <row r="628369" spans="1:7" x14ac:dyDescent="0.3">
      <c r="A628369" s="1"/>
      <c r="B628369" s="1"/>
      <c r="C628369" s="1"/>
      <c r="D628369" s="1"/>
      <c r="F628369" s="1"/>
      <c r="G628369" s="1"/>
    </row>
    <row r="628581" spans="1:7" x14ac:dyDescent="0.3">
      <c r="A628581" s="1"/>
      <c r="B628581" s="1"/>
      <c r="C628581" s="1"/>
      <c r="D628581" s="1"/>
      <c r="F628581" s="1"/>
      <c r="G628581" s="1"/>
    </row>
    <row r="628793" spans="1:7" x14ac:dyDescent="0.3">
      <c r="A628793" s="1"/>
      <c r="B628793" s="1"/>
      <c r="C628793" s="1"/>
      <c r="D628793" s="1"/>
      <c r="F628793" s="1"/>
      <c r="G628793" s="1"/>
    </row>
    <row r="629005" spans="1:7" x14ac:dyDescent="0.3">
      <c r="A629005" s="1"/>
      <c r="B629005" s="1"/>
      <c r="C629005" s="1"/>
      <c r="D629005" s="1"/>
      <c r="F629005" s="1"/>
      <c r="G629005" s="1"/>
    </row>
    <row r="629217" spans="1:7" x14ac:dyDescent="0.3">
      <c r="A629217" s="1"/>
      <c r="B629217" s="1"/>
      <c r="C629217" s="1"/>
      <c r="D629217" s="1"/>
      <c r="F629217" s="1"/>
      <c r="G629217" s="1"/>
    </row>
    <row r="629429" spans="1:7" x14ac:dyDescent="0.3">
      <c r="A629429" s="1"/>
      <c r="B629429" s="1"/>
      <c r="C629429" s="1"/>
      <c r="D629429" s="1"/>
      <c r="F629429" s="1"/>
      <c r="G629429" s="1"/>
    </row>
    <row r="629641" spans="1:7" x14ac:dyDescent="0.3">
      <c r="A629641" s="1"/>
      <c r="B629641" s="1"/>
      <c r="C629641" s="1"/>
      <c r="D629641" s="1"/>
      <c r="F629641" s="1"/>
      <c r="G629641" s="1"/>
    </row>
    <row r="629853" spans="1:7" x14ac:dyDescent="0.3">
      <c r="A629853" s="1"/>
      <c r="B629853" s="1"/>
      <c r="C629853" s="1"/>
      <c r="D629853" s="1"/>
      <c r="F629853" s="1"/>
      <c r="G629853" s="1"/>
    </row>
    <row r="630065" spans="1:7" x14ac:dyDescent="0.3">
      <c r="A630065" s="1"/>
      <c r="B630065" s="1"/>
      <c r="C630065" s="1"/>
      <c r="D630065" s="1"/>
      <c r="F630065" s="1"/>
      <c r="G630065" s="1"/>
    </row>
    <row r="630277" spans="1:7" x14ac:dyDescent="0.3">
      <c r="A630277" s="1"/>
      <c r="B630277" s="1"/>
      <c r="C630277" s="1"/>
      <c r="D630277" s="1"/>
      <c r="F630277" s="1"/>
      <c r="G630277" s="1"/>
    </row>
    <row r="630489" spans="1:7" x14ac:dyDescent="0.3">
      <c r="A630489" s="1"/>
      <c r="B630489" s="1"/>
      <c r="C630489" s="1"/>
      <c r="D630489" s="1"/>
      <c r="F630489" s="1"/>
      <c r="G630489" s="1"/>
    </row>
    <row r="630701" spans="1:7" x14ac:dyDescent="0.3">
      <c r="A630701" s="1"/>
      <c r="B630701" s="1"/>
      <c r="C630701" s="1"/>
      <c r="D630701" s="1"/>
      <c r="F630701" s="1"/>
      <c r="G630701" s="1"/>
    </row>
    <row r="630913" spans="1:7" x14ac:dyDescent="0.3">
      <c r="A630913" s="1"/>
      <c r="B630913" s="1"/>
      <c r="C630913" s="1"/>
      <c r="D630913" s="1"/>
      <c r="F630913" s="1"/>
      <c r="G630913" s="1"/>
    </row>
    <row r="631125" spans="1:7" x14ac:dyDescent="0.3">
      <c r="A631125" s="1"/>
      <c r="B631125" s="1"/>
      <c r="C631125" s="1"/>
      <c r="D631125" s="1"/>
      <c r="F631125" s="1"/>
      <c r="G631125" s="1"/>
    </row>
    <row r="631337" spans="1:7" x14ac:dyDescent="0.3">
      <c r="A631337" s="1"/>
      <c r="B631337" s="1"/>
      <c r="C631337" s="1"/>
      <c r="D631337" s="1"/>
      <c r="F631337" s="1"/>
      <c r="G631337" s="1"/>
    </row>
    <row r="631549" spans="1:7" x14ac:dyDescent="0.3">
      <c r="A631549" s="1"/>
      <c r="B631549" s="1"/>
      <c r="C631549" s="1"/>
      <c r="D631549" s="1"/>
      <c r="F631549" s="1"/>
      <c r="G631549" s="1"/>
    </row>
    <row r="631761" spans="1:7" x14ac:dyDescent="0.3">
      <c r="A631761" s="1"/>
      <c r="B631761" s="1"/>
      <c r="C631761" s="1"/>
      <c r="D631761" s="1"/>
      <c r="F631761" s="1"/>
      <c r="G631761" s="1"/>
    </row>
    <row r="631973" spans="1:7" x14ac:dyDescent="0.3">
      <c r="A631973" s="1"/>
      <c r="B631973" s="1"/>
      <c r="C631973" s="1"/>
      <c r="D631973" s="1"/>
      <c r="F631973" s="1"/>
      <c r="G631973" s="1"/>
    </row>
    <row r="632185" spans="1:7" x14ac:dyDescent="0.3">
      <c r="A632185" s="1"/>
      <c r="B632185" s="1"/>
      <c r="C632185" s="1"/>
      <c r="D632185" s="1"/>
      <c r="F632185" s="1"/>
      <c r="G632185" s="1"/>
    </row>
    <row r="632397" spans="1:7" x14ac:dyDescent="0.3">
      <c r="A632397" s="1"/>
      <c r="B632397" s="1"/>
      <c r="C632397" s="1"/>
      <c r="D632397" s="1"/>
      <c r="F632397" s="1"/>
      <c r="G632397" s="1"/>
    </row>
    <row r="632609" spans="1:7" x14ac:dyDescent="0.3">
      <c r="A632609" s="1"/>
      <c r="B632609" s="1"/>
      <c r="C632609" s="1"/>
      <c r="D632609" s="1"/>
      <c r="F632609" s="1"/>
      <c r="G632609" s="1"/>
    </row>
    <row r="632821" spans="1:7" x14ac:dyDescent="0.3">
      <c r="A632821" s="1"/>
      <c r="B632821" s="1"/>
      <c r="C632821" s="1"/>
      <c r="D632821" s="1"/>
      <c r="F632821" s="1"/>
      <c r="G632821" s="1"/>
    </row>
    <row r="633033" spans="1:7" x14ac:dyDescent="0.3">
      <c r="A633033" s="1"/>
      <c r="B633033" s="1"/>
      <c r="C633033" s="1"/>
      <c r="D633033" s="1"/>
      <c r="F633033" s="1"/>
      <c r="G633033" s="1"/>
    </row>
    <row r="633245" spans="1:7" x14ac:dyDescent="0.3">
      <c r="A633245" s="1"/>
      <c r="B633245" s="1"/>
      <c r="C633245" s="1"/>
      <c r="D633245" s="1"/>
      <c r="F633245" s="1"/>
      <c r="G633245" s="1"/>
    </row>
    <row r="633457" spans="1:7" x14ac:dyDescent="0.3">
      <c r="A633457" s="1"/>
      <c r="B633457" s="1"/>
      <c r="C633457" s="1"/>
      <c r="D633457" s="1"/>
      <c r="F633457" s="1"/>
      <c r="G633457" s="1"/>
    </row>
    <row r="633669" spans="1:7" x14ac:dyDescent="0.3">
      <c r="A633669" s="1"/>
      <c r="B633669" s="1"/>
      <c r="C633669" s="1"/>
      <c r="D633669" s="1"/>
      <c r="F633669" s="1"/>
      <c r="G633669" s="1"/>
    </row>
    <row r="633881" spans="1:7" x14ac:dyDescent="0.3">
      <c r="A633881" s="1"/>
      <c r="B633881" s="1"/>
      <c r="C633881" s="1"/>
      <c r="D633881" s="1"/>
      <c r="F633881" s="1"/>
      <c r="G633881" s="1"/>
    </row>
    <row r="634093" spans="1:7" x14ac:dyDescent="0.3">
      <c r="A634093" s="1"/>
      <c r="B634093" s="1"/>
      <c r="C634093" s="1"/>
      <c r="D634093" s="1"/>
      <c r="F634093" s="1"/>
      <c r="G634093" s="1"/>
    </row>
    <row r="634305" spans="1:7" x14ac:dyDescent="0.3">
      <c r="A634305" s="1"/>
      <c r="B634305" s="1"/>
      <c r="C634305" s="1"/>
      <c r="D634305" s="1"/>
      <c r="F634305" s="1"/>
      <c r="G634305" s="1"/>
    </row>
    <row r="634517" spans="1:7" x14ac:dyDescent="0.3">
      <c r="A634517" s="1"/>
      <c r="B634517" s="1"/>
      <c r="C634517" s="1"/>
      <c r="D634517" s="1"/>
      <c r="F634517" s="1"/>
      <c r="G634517" s="1"/>
    </row>
    <row r="634729" spans="1:7" x14ac:dyDescent="0.3">
      <c r="A634729" s="1"/>
      <c r="B634729" s="1"/>
      <c r="C634729" s="1"/>
      <c r="D634729" s="1"/>
      <c r="F634729" s="1"/>
      <c r="G634729" s="1"/>
    </row>
    <row r="634941" spans="1:7" x14ac:dyDescent="0.3">
      <c r="A634941" s="1"/>
      <c r="B634941" s="1"/>
      <c r="C634941" s="1"/>
      <c r="D634941" s="1"/>
      <c r="F634941" s="1"/>
      <c r="G634941" s="1"/>
    </row>
    <row r="635153" spans="1:7" x14ac:dyDescent="0.3">
      <c r="A635153" s="1"/>
      <c r="B635153" s="1"/>
      <c r="C635153" s="1"/>
      <c r="D635153" s="1"/>
      <c r="F635153" s="1"/>
      <c r="G635153" s="1"/>
    </row>
    <row r="635365" spans="1:7" x14ac:dyDescent="0.3">
      <c r="A635365" s="1"/>
      <c r="B635365" s="1"/>
      <c r="C635365" s="1"/>
      <c r="D635365" s="1"/>
      <c r="F635365" s="1"/>
      <c r="G635365" s="1"/>
    </row>
    <row r="635577" spans="1:7" x14ac:dyDescent="0.3">
      <c r="A635577" s="1"/>
      <c r="B635577" s="1"/>
      <c r="C635577" s="1"/>
      <c r="D635577" s="1"/>
      <c r="F635577" s="1"/>
      <c r="G635577" s="1"/>
    </row>
    <row r="635789" spans="1:7" x14ac:dyDescent="0.3">
      <c r="A635789" s="1"/>
      <c r="B635789" s="1"/>
      <c r="C635789" s="1"/>
      <c r="D635789" s="1"/>
      <c r="F635789" s="1"/>
      <c r="G635789" s="1"/>
    </row>
    <row r="636001" spans="1:7" x14ac:dyDescent="0.3">
      <c r="A636001" s="1"/>
      <c r="B636001" s="1"/>
      <c r="C636001" s="1"/>
      <c r="D636001" s="1"/>
      <c r="F636001" s="1"/>
      <c r="G636001" s="1"/>
    </row>
    <row r="636213" spans="1:7" x14ac:dyDescent="0.3">
      <c r="A636213" s="1"/>
      <c r="B636213" s="1"/>
      <c r="C636213" s="1"/>
      <c r="D636213" s="1"/>
      <c r="F636213" s="1"/>
      <c r="G636213" s="1"/>
    </row>
    <row r="636425" spans="1:7" x14ac:dyDescent="0.3">
      <c r="A636425" s="1"/>
      <c r="B636425" s="1"/>
      <c r="C636425" s="1"/>
      <c r="D636425" s="1"/>
      <c r="F636425" s="1"/>
      <c r="G636425" s="1"/>
    </row>
    <row r="636637" spans="1:7" x14ac:dyDescent="0.3">
      <c r="A636637" s="1"/>
      <c r="B636637" s="1"/>
      <c r="C636637" s="1"/>
      <c r="D636637" s="1"/>
      <c r="F636637" s="1"/>
      <c r="G636637" s="1"/>
    </row>
    <row r="636849" spans="1:7" x14ac:dyDescent="0.3">
      <c r="A636849" s="1"/>
      <c r="B636849" s="1"/>
      <c r="C636849" s="1"/>
      <c r="D636849" s="1"/>
      <c r="F636849" s="1"/>
      <c r="G636849" s="1"/>
    </row>
    <row r="637061" spans="1:7" x14ac:dyDescent="0.3">
      <c r="A637061" s="1"/>
      <c r="B637061" s="1"/>
      <c r="C637061" s="1"/>
      <c r="D637061" s="1"/>
      <c r="F637061" s="1"/>
      <c r="G637061" s="1"/>
    </row>
    <row r="637273" spans="1:7" x14ac:dyDescent="0.3">
      <c r="A637273" s="1"/>
      <c r="B637273" s="1"/>
      <c r="C637273" s="1"/>
      <c r="D637273" s="1"/>
      <c r="F637273" s="1"/>
      <c r="G637273" s="1"/>
    </row>
    <row r="637485" spans="1:7" x14ac:dyDescent="0.3">
      <c r="A637485" s="1"/>
      <c r="B637485" s="1"/>
      <c r="C637485" s="1"/>
      <c r="D637485" s="1"/>
      <c r="F637485" s="1"/>
      <c r="G637485" s="1"/>
    </row>
    <row r="637697" spans="1:7" x14ac:dyDescent="0.3">
      <c r="A637697" s="1"/>
      <c r="B637697" s="1"/>
      <c r="C637697" s="1"/>
      <c r="D637697" s="1"/>
      <c r="F637697" s="1"/>
      <c r="G637697" s="1"/>
    </row>
    <row r="637909" spans="1:7" x14ac:dyDescent="0.3">
      <c r="A637909" s="1"/>
      <c r="B637909" s="1"/>
      <c r="C637909" s="1"/>
      <c r="D637909" s="1"/>
      <c r="F637909" s="1"/>
      <c r="G637909" s="1"/>
    </row>
    <row r="638121" spans="1:7" x14ac:dyDescent="0.3">
      <c r="A638121" s="1"/>
      <c r="B638121" s="1"/>
      <c r="C638121" s="1"/>
      <c r="D638121" s="1"/>
      <c r="F638121" s="1"/>
      <c r="G638121" s="1"/>
    </row>
    <row r="638333" spans="1:7" x14ac:dyDescent="0.3">
      <c r="A638333" s="1"/>
      <c r="B638333" s="1"/>
      <c r="C638333" s="1"/>
      <c r="D638333" s="1"/>
      <c r="F638333" s="1"/>
      <c r="G638333" s="1"/>
    </row>
    <row r="638545" spans="1:7" x14ac:dyDescent="0.3">
      <c r="A638545" s="1"/>
      <c r="B638545" s="1"/>
      <c r="C638545" s="1"/>
      <c r="D638545" s="1"/>
      <c r="F638545" s="1"/>
      <c r="G638545" s="1"/>
    </row>
    <row r="638757" spans="1:7" x14ac:dyDescent="0.3">
      <c r="A638757" s="1"/>
      <c r="B638757" s="1"/>
      <c r="C638757" s="1"/>
      <c r="D638757" s="1"/>
      <c r="F638757" s="1"/>
      <c r="G638757" s="1"/>
    </row>
    <row r="638969" spans="1:7" x14ac:dyDescent="0.3">
      <c r="A638969" s="1"/>
      <c r="B638969" s="1"/>
      <c r="C638969" s="1"/>
      <c r="D638969" s="1"/>
      <c r="F638969" s="1"/>
      <c r="G638969" s="1"/>
    </row>
    <row r="639181" spans="1:7" x14ac:dyDescent="0.3">
      <c r="A639181" s="1"/>
      <c r="B639181" s="1"/>
      <c r="C639181" s="1"/>
      <c r="D639181" s="1"/>
      <c r="F639181" s="1"/>
      <c r="G639181" s="1"/>
    </row>
    <row r="639393" spans="1:7" x14ac:dyDescent="0.3">
      <c r="A639393" s="1"/>
      <c r="B639393" s="1"/>
      <c r="C639393" s="1"/>
      <c r="D639393" s="1"/>
      <c r="F639393" s="1"/>
      <c r="G639393" s="1"/>
    </row>
    <row r="639605" spans="1:7" x14ac:dyDescent="0.3">
      <c r="A639605" s="1"/>
      <c r="B639605" s="1"/>
      <c r="C639605" s="1"/>
      <c r="D639605" s="1"/>
      <c r="F639605" s="1"/>
      <c r="G639605" s="1"/>
    </row>
    <row r="639817" spans="1:7" x14ac:dyDescent="0.3">
      <c r="A639817" s="1"/>
      <c r="B639817" s="1"/>
      <c r="C639817" s="1"/>
      <c r="D639817" s="1"/>
      <c r="F639817" s="1"/>
      <c r="G639817" s="1"/>
    </row>
    <row r="640029" spans="1:7" x14ac:dyDescent="0.3">
      <c r="A640029" s="1"/>
      <c r="B640029" s="1"/>
      <c r="C640029" s="1"/>
      <c r="D640029" s="1"/>
      <c r="F640029" s="1"/>
      <c r="G640029" s="1"/>
    </row>
    <row r="640241" spans="1:7" x14ac:dyDescent="0.3">
      <c r="A640241" s="1"/>
      <c r="B640241" s="1"/>
      <c r="C640241" s="1"/>
      <c r="D640241" s="1"/>
      <c r="F640241" s="1"/>
      <c r="G640241" s="1"/>
    </row>
    <row r="640453" spans="1:7" x14ac:dyDescent="0.3">
      <c r="A640453" s="1"/>
      <c r="B640453" s="1"/>
      <c r="C640453" s="1"/>
      <c r="D640453" s="1"/>
      <c r="F640453" s="1"/>
      <c r="G640453" s="1"/>
    </row>
    <row r="640665" spans="1:7" x14ac:dyDescent="0.3">
      <c r="A640665" s="1"/>
      <c r="B640665" s="1"/>
      <c r="C640665" s="1"/>
      <c r="D640665" s="1"/>
      <c r="F640665" s="1"/>
      <c r="G640665" s="1"/>
    </row>
    <row r="640877" spans="1:7" x14ac:dyDescent="0.3">
      <c r="A640877" s="1"/>
      <c r="B640877" s="1"/>
      <c r="C640877" s="1"/>
      <c r="D640877" s="1"/>
      <c r="F640877" s="1"/>
      <c r="G640877" s="1"/>
    </row>
    <row r="641089" spans="1:7" x14ac:dyDescent="0.3">
      <c r="A641089" s="1"/>
      <c r="B641089" s="1"/>
      <c r="C641089" s="1"/>
      <c r="D641089" s="1"/>
      <c r="F641089" s="1"/>
      <c r="G641089" s="1"/>
    </row>
    <row r="641301" spans="1:7" x14ac:dyDescent="0.3">
      <c r="A641301" s="1"/>
      <c r="B641301" s="1"/>
      <c r="C641301" s="1"/>
      <c r="D641301" s="1"/>
      <c r="F641301" s="1"/>
      <c r="G641301" s="1"/>
    </row>
    <row r="641513" spans="1:7" x14ac:dyDescent="0.3">
      <c r="A641513" s="1"/>
      <c r="B641513" s="1"/>
      <c r="C641513" s="1"/>
      <c r="D641513" s="1"/>
      <c r="F641513" s="1"/>
      <c r="G641513" s="1"/>
    </row>
    <row r="641725" spans="1:7" x14ac:dyDescent="0.3">
      <c r="A641725" s="1"/>
      <c r="B641725" s="1"/>
      <c r="C641725" s="1"/>
      <c r="D641725" s="1"/>
      <c r="F641725" s="1"/>
      <c r="G641725" s="1"/>
    </row>
    <row r="641937" spans="1:7" x14ac:dyDescent="0.3">
      <c r="A641937" s="1"/>
      <c r="B641937" s="1"/>
      <c r="C641937" s="1"/>
      <c r="D641937" s="1"/>
      <c r="F641937" s="1"/>
      <c r="G641937" s="1"/>
    </row>
    <row r="642149" spans="1:7" x14ac:dyDescent="0.3">
      <c r="A642149" s="1"/>
      <c r="B642149" s="1"/>
      <c r="C642149" s="1"/>
      <c r="D642149" s="1"/>
      <c r="F642149" s="1"/>
      <c r="G642149" s="1"/>
    </row>
    <row r="642361" spans="1:7" x14ac:dyDescent="0.3">
      <c r="A642361" s="1"/>
      <c r="B642361" s="1"/>
      <c r="C642361" s="1"/>
      <c r="D642361" s="1"/>
      <c r="F642361" s="1"/>
      <c r="G642361" s="1"/>
    </row>
    <row r="642573" spans="1:7" x14ac:dyDescent="0.3">
      <c r="A642573" s="1"/>
      <c r="B642573" s="1"/>
      <c r="C642573" s="1"/>
      <c r="D642573" s="1"/>
      <c r="F642573" s="1"/>
      <c r="G642573" s="1"/>
    </row>
    <row r="642785" spans="1:7" x14ac:dyDescent="0.3">
      <c r="A642785" s="1"/>
      <c r="B642785" s="1"/>
      <c r="C642785" s="1"/>
      <c r="D642785" s="1"/>
      <c r="F642785" s="1"/>
      <c r="G642785" s="1"/>
    </row>
    <row r="642997" spans="1:7" x14ac:dyDescent="0.3">
      <c r="A642997" s="1"/>
      <c r="B642997" s="1"/>
      <c r="C642997" s="1"/>
      <c r="D642997" s="1"/>
      <c r="F642997" s="1"/>
      <c r="G642997" s="1"/>
    </row>
    <row r="643209" spans="1:7" x14ac:dyDescent="0.3">
      <c r="A643209" s="1"/>
      <c r="B643209" s="1"/>
      <c r="C643209" s="1"/>
      <c r="D643209" s="1"/>
      <c r="F643209" s="1"/>
      <c r="G643209" s="1"/>
    </row>
    <row r="643421" spans="1:7" x14ac:dyDescent="0.3">
      <c r="A643421" s="1"/>
      <c r="B643421" s="1"/>
      <c r="C643421" s="1"/>
      <c r="D643421" s="1"/>
      <c r="F643421" s="1"/>
      <c r="G643421" s="1"/>
    </row>
    <row r="643633" spans="1:7" x14ac:dyDescent="0.3">
      <c r="A643633" s="1"/>
      <c r="B643633" s="1"/>
      <c r="C643633" s="1"/>
      <c r="D643633" s="1"/>
      <c r="F643633" s="1"/>
      <c r="G643633" s="1"/>
    </row>
    <row r="643845" spans="1:7" x14ac:dyDescent="0.3">
      <c r="A643845" s="1"/>
      <c r="B643845" s="1"/>
      <c r="C643845" s="1"/>
      <c r="D643845" s="1"/>
      <c r="F643845" s="1"/>
      <c r="G643845" s="1"/>
    </row>
    <row r="644057" spans="1:7" x14ac:dyDescent="0.3">
      <c r="A644057" s="1"/>
      <c r="B644057" s="1"/>
      <c r="C644057" s="1"/>
      <c r="D644057" s="1"/>
      <c r="F644057" s="1"/>
      <c r="G644057" s="1"/>
    </row>
    <row r="644269" spans="1:7" x14ac:dyDescent="0.3">
      <c r="A644269" s="1"/>
      <c r="B644269" s="1"/>
      <c r="C644269" s="1"/>
      <c r="D644269" s="1"/>
      <c r="F644269" s="1"/>
      <c r="G644269" s="1"/>
    </row>
    <row r="644481" spans="1:7" x14ac:dyDescent="0.3">
      <c r="A644481" s="1"/>
      <c r="B644481" s="1"/>
      <c r="C644481" s="1"/>
      <c r="D644481" s="1"/>
      <c r="F644481" s="1"/>
      <c r="G644481" s="1"/>
    </row>
    <row r="644693" spans="1:7" x14ac:dyDescent="0.3">
      <c r="A644693" s="1"/>
      <c r="B644693" s="1"/>
      <c r="C644693" s="1"/>
      <c r="D644693" s="1"/>
      <c r="F644693" s="1"/>
      <c r="G644693" s="1"/>
    </row>
    <row r="644905" spans="1:7" x14ac:dyDescent="0.3">
      <c r="A644905" s="1"/>
      <c r="B644905" s="1"/>
      <c r="C644905" s="1"/>
      <c r="D644905" s="1"/>
      <c r="F644905" s="1"/>
      <c r="G644905" s="1"/>
    </row>
    <row r="645117" spans="1:7" x14ac:dyDescent="0.3">
      <c r="A645117" s="1"/>
      <c r="B645117" s="1"/>
      <c r="C645117" s="1"/>
      <c r="D645117" s="1"/>
      <c r="F645117" s="1"/>
      <c r="G645117" s="1"/>
    </row>
    <row r="645329" spans="1:7" x14ac:dyDescent="0.3">
      <c r="A645329" s="1"/>
      <c r="B645329" s="1"/>
      <c r="C645329" s="1"/>
      <c r="D645329" s="1"/>
      <c r="F645329" s="1"/>
      <c r="G645329" s="1"/>
    </row>
    <row r="645541" spans="1:7" x14ac:dyDescent="0.3">
      <c r="A645541" s="1"/>
      <c r="B645541" s="1"/>
      <c r="C645541" s="1"/>
      <c r="D645541" s="1"/>
      <c r="F645541" s="1"/>
      <c r="G645541" s="1"/>
    </row>
    <row r="645753" spans="1:7" x14ac:dyDescent="0.3">
      <c r="A645753" s="1"/>
      <c r="B645753" s="1"/>
      <c r="C645753" s="1"/>
      <c r="D645753" s="1"/>
      <c r="F645753" s="1"/>
      <c r="G645753" s="1"/>
    </row>
    <row r="645965" spans="1:7" x14ac:dyDescent="0.3">
      <c r="A645965" s="1"/>
      <c r="B645965" s="1"/>
      <c r="C645965" s="1"/>
      <c r="D645965" s="1"/>
      <c r="F645965" s="1"/>
      <c r="G645965" s="1"/>
    </row>
    <row r="646177" spans="1:7" x14ac:dyDescent="0.3">
      <c r="A646177" s="1"/>
      <c r="B646177" s="1"/>
      <c r="C646177" s="1"/>
      <c r="D646177" s="1"/>
      <c r="F646177" s="1"/>
      <c r="G646177" s="1"/>
    </row>
    <row r="646389" spans="1:7" x14ac:dyDescent="0.3">
      <c r="A646389" s="1"/>
      <c r="B646389" s="1"/>
      <c r="C646389" s="1"/>
      <c r="D646389" s="1"/>
      <c r="F646389" s="1"/>
      <c r="G646389" s="1"/>
    </row>
    <row r="646601" spans="1:7" x14ac:dyDescent="0.3">
      <c r="A646601" s="1"/>
      <c r="B646601" s="1"/>
      <c r="C646601" s="1"/>
      <c r="D646601" s="1"/>
      <c r="F646601" s="1"/>
      <c r="G646601" s="1"/>
    </row>
    <row r="646813" spans="1:7" x14ac:dyDescent="0.3">
      <c r="A646813" s="1"/>
      <c r="B646813" s="1"/>
      <c r="C646813" s="1"/>
      <c r="D646813" s="1"/>
      <c r="F646813" s="1"/>
      <c r="G646813" s="1"/>
    </row>
    <row r="647025" spans="1:7" x14ac:dyDescent="0.3">
      <c r="A647025" s="1"/>
      <c r="B647025" s="1"/>
      <c r="C647025" s="1"/>
      <c r="D647025" s="1"/>
      <c r="F647025" s="1"/>
      <c r="G647025" s="1"/>
    </row>
    <row r="647237" spans="1:7" x14ac:dyDescent="0.3">
      <c r="A647237" s="1"/>
      <c r="B647237" s="1"/>
      <c r="C647237" s="1"/>
      <c r="D647237" s="1"/>
      <c r="F647237" s="1"/>
      <c r="G647237" s="1"/>
    </row>
    <row r="647449" spans="1:7" x14ac:dyDescent="0.3">
      <c r="A647449" s="1"/>
      <c r="B647449" s="1"/>
      <c r="C647449" s="1"/>
      <c r="D647449" s="1"/>
      <c r="F647449" s="1"/>
      <c r="G647449" s="1"/>
    </row>
    <row r="647661" spans="1:7" x14ac:dyDescent="0.3">
      <c r="A647661" s="1"/>
      <c r="B647661" s="1"/>
      <c r="C647661" s="1"/>
      <c r="D647661" s="1"/>
      <c r="F647661" s="1"/>
      <c r="G647661" s="1"/>
    </row>
    <row r="647873" spans="1:7" x14ac:dyDescent="0.3">
      <c r="A647873" s="1"/>
      <c r="B647873" s="1"/>
      <c r="C647873" s="1"/>
      <c r="D647873" s="1"/>
      <c r="F647873" s="1"/>
      <c r="G647873" s="1"/>
    </row>
    <row r="648085" spans="1:7" x14ac:dyDescent="0.3">
      <c r="A648085" s="1"/>
      <c r="B648085" s="1"/>
      <c r="C648085" s="1"/>
      <c r="D648085" s="1"/>
      <c r="F648085" s="1"/>
      <c r="G648085" s="1"/>
    </row>
    <row r="648297" spans="1:7" x14ac:dyDescent="0.3">
      <c r="A648297" s="1"/>
      <c r="B648297" s="1"/>
      <c r="C648297" s="1"/>
      <c r="D648297" s="1"/>
      <c r="F648297" s="1"/>
      <c r="G648297" s="1"/>
    </row>
    <row r="648509" spans="1:7" x14ac:dyDescent="0.3">
      <c r="A648509" s="1"/>
      <c r="B648509" s="1"/>
      <c r="C648509" s="1"/>
      <c r="D648509" s="1"/>
      <c r="F648509" s="1"/>
      <c r="G648509" s="1"/>
    </row>
    <row r="648721" spans="1:7" x14ac:dyDescent="0.3">
      <c r="A648721" s="1"/>
      <c r="B648721" s="1"/>
      <c r="C648721" s="1"/>
      <c r="D648721" s="1"/>
      <c r="F648721" s="1"/>
      <c r="G648721" s="1"/>
    </row>
    <row r="648933" spans="1:7" x14ac:dyDescent="0.3">
      <c r="A648933" s="1"/>
      <c r="B648933" s="1"/>
      <c r="C648933" s="1"/>
      <c r="D648933" s="1"/>
      <c r="F648933" s="1"/>
      <c r="G648933" s="1"/>
    </row>
    <row r="649145" spans="1:7" x14ac:dyDescent="0.3">
      <c r="A649145" s="1"/>
      <c r="B649145" s="1"/>
      <c r="C649145" s="1"/>
      <c r="D649145" s="1"/>
      <c r="F649145" s="1"/>
      <c r="G649145" s="1"/>
    </row>
    <row r="649357" spans="1:7" x14ac:dyDescent="0.3">
      <c r="A649357" s="1"/>
      <c r="B649357" s="1"/>
      <c r="C649357" s="1"/>
      <c r="D649357" s="1"/>
      <c r="F649357" s="1"/>
      <c r="G649357" s="1"/>
    </row>
    <row r="649569" spans="1:7" x14ac:dyDescent="0.3">
      <c r="A649569" s="1"/>
      <c r="B649569" s="1"/>
      <c r="C649569" s="1"/>
      <c r="D649569" s="1"/>
      <c r="F649569" s="1"/>
      <c r="G649569" s="1"/>
    </row>
    <row r="649781" spans="1:7" x14ac:dyDescent="0.3">
      <c r="A649781" s="1"/>
      <c r="B649781" s="1"/>
      <c r="C649781" s="1"/>
      <c r="D649781" s="1"/>
      <c r="F649781" s="1"/>
      <c r="G649781" s="1"/>
    </row>
    <row r="649993" spans="1:7" x14ac:dyDescent="0.3">
      <c r="A649993" s="1"/>
      <c r="B649993" s="1"/>
      <c r="C649993" s="1"/>
      <c r="D649993" s="1"/>
      <c r="F649993" s="1"/>
      <c r="G649993" s="1"/>
    </row>
    <row r="650205" spans="1:7" x14ac:dyDescent="0.3">
      <c r="A650205" s="1"/>
      <c r="B650205" s="1"/>
      <c r="C650205" s="1"/>
      <c r="D650205" s="1"/>
      <c r="F650205" s="1"/>
      <c r="G650205" s="1"/>
    </row>
    <row r="650417" spans="1:7" x14ac:dyDescent="0.3">
      <c r="A650417" s="1"/>
      <c r="B650417" s="1"/>
      <c r="C650417" s="1"/>
      <c r="D650417" s="1"/>
      <c r="F650417" s="1"/>
      <c r="G650417" s="1"/>
    </row>
    <row r="650629" spans="1:7" x14ac:dyDescent="0.3">
      <c r="A650629" s="1"/>
      <c r="B650629" s="1"/>
      <c r="C650629" s="1"/>
      <c r="D650629" s="1"/>
      <c r="F650629" s="1"/>
      <c r="G650629" s="1"/>
    </row>
    <row r="650841" spans="1:7" x14ac:dyDescent="0.3">
      <c r="A650841" s="1"/>
      <c r="B650841" s="1"/>
      <c r="C650841" s="1"/>
      <c r="D650841" s="1"/>
      <c r="F650841" s="1"/>
      <c r="G650841" s="1"/>
    </row>
    <row r="651053" spans="1:7" x14ac:dyDescent="0.3">
      <c r="A651053" s="1"/>
      <c r="B651053" s="1"/>
      <c r="C651053" s="1"/>
      <c r="D651053" s="1"/>
      <c r="F651053" s="1"/>
      <c r="G651053" s="1"/>
    </row>
    <row r="651265" spans="1:7" x14ac:dyDescent="0.3">
      <c r="A651265" s="1"/>
      <c r="B651265" s="1"/>
      <c r="C651265" s="1"/>
      <c r="D651265" s="1"/>
      <c r="F651265" s="1"/>
      <c r="G651265" s="1"/>
    </row>
    <row r="651477" spans="1:7" x14ac:dyDescent="0.3">
      <c r="A651477" s="1"/>
      <c r="B651477" s="1"/>
      <c r="C651477" s="1"/>
      <c r="D651477" s="1"/>
      <c r="F651477" s="1"/>
      <c r="G651477" s="1"/>
    </row>
    <row r="651689" spans="1:7" x14ac:dyDescent="0.3">
      <c r="A651689" s="1"/>
      <c r="B651689" s="1"/>
      <c r="C651689" s="1"/>
      <c r="D651689" s="1"/>
      <c r="F651689" s="1"/>
      <c r="G651689" s="1"/>
    </row>
    <row r="651901" spans="1:7" x14ac:dyDescent="0.3">
      <c r="A651901" s="1"/>
      <c r="B651901" s="1"/>
      <c r="C651901" s="1"/>
      <c r="D651901" s="1"/>
      <c r="F651901" s="1"/>
      <c r="G651901" s="1"/>
    </row>
    <row r="652113" spans="1:7" x14ac:dyDescent="0.3">
      <c r="A652113" s="1"/>
      <c r="B652113" s="1"/>
      <c r="C652113" s="1"/>
      <c r="D652113" s="1"/>
      <c r="F652113" s="1"/>
      <c r="G652113" s="1"/>
    </row>
    <row r="652325" spans="1:7" x14ac:dyDescent="0.3">
      <c r="A652325" s="1"/>
      <c r="B652325" s="1"/>
      <c r="C652325" s="1"/>
      <c r="D652325" s="1"/>
      <c r="F652325" s="1"/>
      <c r="G652325" s="1"/>
    </row>
    <row r="652537" spans="1:7" x14ac:dyDescent="0.3">
      <c r="A652537" s="1"/>
      <c r="B652537" s="1"/>
      <c r="C652537" s="1"/>
      <c r="D652537" s="1"/>
      <c r="F652537" s="1"/>
      <c r="G652537" s="1"/>
    </row>
    <row r="652749" spans="1:7" x14ac:dyDescent="0.3">
      <c r="A652749" s="1"/>
      <c r="B652749" s="1"/>
      <c r="C652749" s="1"/>
      <c r="D652749" s="1"/>
      <c r="F652749" s="1"/>
      <c r="G652749" s="1"/>
    </row>
    <row r="652961" spans="1:7" x14ac:dyDescent="0.3">
      <c r="A652961" s="1"/>
      <c r="B652961" s="1"/>
      <c r="C652961" s="1"/>
      <c r="D652961" s="1"/>
      <c r="F652961" s="1"/>
      <c r="G652961" s="1"/>
    </row>
    <row r="653173" spans="1:7" x14ac:dyDescent="0.3">
      <c r="A653173" s="1"/>
      <c r="B653173" s="1"/>
      <c r="C653173" s="1"/>
      <c r="D653173" s="1"/>
      <c r="F653173" s="1"/>
      <c r="G653173" s="1"/>
    </row>
    <row r="653385" spans="1:7" x14ac:dyDescent="0.3">
      <c r="A653385" s="1"/>
      <c r="B653385" s="1"/>
      <c r="C653385" s="1"/>
      <c r="D653385" s="1"/>
      <c r="F653385" s="1"/>
      <c r="G653385" s="1"/>
    </row>
    <row r="653597" spans="1:7" x14ac:dyDescent="0.3">
      <c r="A653597" s="1"/>
      <c r="B653597" s="1"/>
      <c r="C653597" s="1"/>
      <c r="D653597" s="1"/>
      <c r="F653597" s="1"/>
      <c r="G653597" s="1"/>
    </row>
    <row r="653809" spans="1:7" x14ac:dyDescent="0.3">
      <c r="A653809" s="1"/>
      <c r="B653809" s="1"/>
      <c r="C653809" s="1"/>
      <c r="D653809" s="1"/>
      <c r="F653809" s="1"/>
      <c r="G653809" s="1"/>
    </row>
    <row r="654021" spans="1:7" x14ac:dyDescent="0.3">
      <c r="A654021" s="1"/>
      <c r="B654021" s="1"/>
      <c r="C654021" s="1"/>
      <c r="D654021" s="1"/>
      <c r="F654021" s="1"/>
      <c r="G654021" s="1"/>
    </row>
    <row r="654233" spans="1:7" x14ac:dyDescent="0.3">
      <c r="A654233" s="1"/>
      <c r="B654233" s="1"/>
      <c r="C654233" s="1"/>
      <c r="D654233" s="1"/>
      <c r="F654233" s="1"/>
      <c r="G654233" s="1"/>
    </row>
    <row r="654445" spans="1:7" x14ac:dyDescent="0.3">
      <c r="A654445" s="1"/>
      <c r="B654445" s="1"/>
      <c r="C654445" s="1"/>
      <c r="D654445" s="1"/>
      <c r="F654445" s="1"/>
      <c r="G654445" s="1"/>
    </row>
    <row r="654657" spans="1:7" x14ac:dyDescent="0.3">
      <c r="A654657" s="1"/>
      <c r="B654657" s="1"/>
      <c r="C654657" s="1"/>
      <c r="D654657" s="1"/>
      <c r="F654657" s="1"/>
      <c r="G654657" s="1"/>
    </row>
    <row r="654869" spans="1:7" x14ac:dyDescent="0.3">
      <c r="A654869" s="1"/>
      <c r="B654869" s="1"/>
      <c r="C654869" s="1"/>
      <c r="D654869" s="1"/>
      <c r="F654869" s="1"/>
      <c r="G654869" s="1"/>
    </row>
    <row r="655081" spans="1:7" x14ac:dyDescent="0.3">
      <c r="A655081" s="1"/>
      <c r="B655081" s="1"/>
      <c r="C655081" s="1"/>
      <c r="D655081" s="1"/>
      <c r="F655081" s="1"/>
      <c r="G655081" s="1"/>
    </row>
    <row r="655293" spans="1:7" x14ac:dyDescent="0.3">
      <c r="A655293" s="1"/>
      <c r="B655293" s="1"/>
      <c r="C655293" s="1"/>
      <c r="D655293" s="1"/>
      <c r="F655293" s="1"/>
      <c r="G655293" s="1"/>
    </row>
    <row r="655505" spans="1:7" x14ac:dyDescent="0.3">
      <c r="A655505" s="1"/>
      <c r="B655505" s="1"/>
      <c r="C655505" s="1"/>
      <c r="D655505" s="1"/>
      <c r="F655505" s="1"/>
      <c r="G655505" s="1"/>
    </row>
    <row r="655717" spans="1:7" x14ac:dyDescent="0.3">
      <c r="A655717" s="1"/>
      <c r="B655717" s="1"/>
      <c r="C655717" s="1"/>
      <c r="D655717" s="1"/>
      <c r="F655717" s="1"/>
      <c r="G655717" s="1"/>
    </row>
    <row r="655929" spans="1:7" x14ac:dyDescent="0.3">
      <c r="A655929" s="1"/>
      <c r="B655929" s="1"/>
      <c r="C655929" s="1"/>
      <c r="D655929" s="1"/>
      <c r="F655929" s="1"/>
      <c r="G655929" s="1"/>
    </row>
    <row r="656141" spans="1:7" x14ac:dyDescent="0.3">
      <c r="A656141" s="1"/>
      <c r="B656141" s="1"/>
      <c r="C656141" s="1"/>
      <c r="D656141" s="1"/>
      <c r="F656141" s="1"/>
      <c r="G656141" s="1"/>
    </row>
    <row r="656353" spans="1:7" x14ac:dyDescent="0.3">
      <c r="A656353" s="1"/>
      <c r="B656353" s="1"/>
      <c r="C656353" s="1"/>
      <c r="D656353" s="1"/>
      <c r="F656353" s="1"/>
      <c r="G656353" s="1"/>
    </row>
    <row r="656565" spans="1:7" x14ac:dyDescent="0.3">
      <c r="A656565" s="1"/>
      <c r="B656565" s="1"/>
      <c r="C656565" s="1"/>
      <c r="D656565" s="1"/>
      <c r="F656565" s="1"/>
      <c r="G656565" s="1"/>
    </row>
    <row r="656777" spans="1:7" x14ac:dyDescent="0.3">
      <c r="A656777" s="1"/>
      <c r="B656777" s="1"/>
      <c r="C656777" s="1"/>
      <c r="D656777" s="1"/>
      <c r="F656777" s="1"/>
      <c r="G656777" s="1"/>
    </row>
    <row r="656989" spans="1:7" x14ac:dyDescent="0.3">
      <c r="A656989" s="1"/>
      <c r="B656989" s="1"/>
      <c r="C656989" s="1"/>
      <c r="D656989" s="1"/>
      <c r="F656989" s="1"/>
      <c r="G656989" s="1"/>
    </row>
    <row r="657201" spans="1:7" x14ac:dyDescent="0.3">
      <c r="A657201" s="1"/>
      <c r="B657201" s="1"/>
      <c r="C657201" s="1"/>
      <c r="D657201" s="1"/>
      <c r="F657201" s="1"/>
      <c r="G657201" s="1"/>
    </row>
    <row r="657413" spans="1:7" x14ac:dyDescent="0.3">
      <c r="A657413" s="1"/>
      <c r="B657413" s="1"/>
      <c r="C657413" s="1"/>
      <c r="D657413" s="1"/>
      <c r="F657413" s="1"/>
      <c r="G657413" s="1"/>
    </row>
    <row r="657625" spans="1:7" x14ac:dyDescent="0.3">
      <c r="A657625" s="1"/>
      <c r="B657625" s="1"/>
      <c r="C657625" s="1"/>
      <c r="D657625" s="1"/>
      <c r="F657625" s="1"/>
      <c r="G657625" s="1"/>
    </row>
    <row r="657837" spans="1:7" x14ac:dyDescent="0.3">
      <c r="A657837" s="1"/>
      <c r="B657837" s="1"/>
      <c r="C657837" s="1"/>
      <c r="D657837" s="1"/>
      <c r="F657837" s="1"/>
      <c r="G657837" s="1"/>
    </row>
    <row r="658049" spans="1:7" x14ac:dyDescent="0.3">
      <c r="A658049" s="1"/>
      <c r="B658049" s="1"/>
      <c r="C658049" s="1"/>
      <c r="D658049" s="1"/>
      <c r="F658049" s="1"/>
      <c r="G658049" s="1"/>
    </row>
    <row r="658261" spans="1:7" x14ac:dyDescent="0.3">
      <c r="A658261" s="1"/>
      <c r="B658261" s="1"/>
      <c r="C658261" s="1"/>
      <c r="D658261" s="1"/>
      <c r="F658261" s="1"/>
      <c r="G658261" s="1"/>
    </row>
    <row r="658473" spans="1:7" x14ac:dyDescent="0.3">
      <c r="A658473" s="1"/>
      <c r="B658473" s="1"/>
      <c r="C658473" s="1"/>
      <c r="D658473" s="1"/>
      <c r="F658473" s="1"/>
      <c r="G658473" s="1"/>
    </row>
    <row r="658685" spans="1:7" x14ac:dyDescent="0.3">
      <c r="A658685" s="1"/>
      <c r="B658685" s="1"/>
      <c r="C658685" s="1"/>
      <c r="D658685" s="1"/>
      <c r="F658685" s="1"/>
      <c r="G658685" s="1"/>
    </row>
    <row r="658897" spans="1:7" x14ac:dyDescent="0.3">
      <c r="A658897" s="1"/>
      <c r="B658897" s="1"/>
      <c r="C658897" s="1"/>
      <c r="D658897" s="1"/>
      <c r="F658897" s="1"/>
      <c r="G658897" s="1"/>
    </row>
    <row r="659109" spans="1:7" x14ac:dyDescent="0.3">
      <c r="A659109" s="1"/>
      <c r="B659109" s="1"/>
      <c r="C659109" s="1"/>
      <c r="D659109" s="1"/>
      <c r="F659109" s="1"/>
      <c r="G659109" s="1"/>
    </row>
    <row r="659321" spans="1:7" x14ac:dyDescent="0.3">
      <c r="A659321" s="1"/>
      <c r="B659321" s="1"/>
      <c r="C659321" s="1"/>
      <c r="D659321" s="1"/>
      <c r="F659321" s="1"/>
      <c r="G659321" s="1"/>
    </row>
    <row r="659533" spans="1:7" x14ac:dyDescent="0.3">
      <c r="A659533" s="1"/>
      <c r="B659533" s="1"/>
      <c r="C659533" s="1"/>
      <c r="D659533" s="1"/>
      <c r="F659533" s="1"/>
      <c r="G659533" s="1"/>
    </row>
    <row r="659745" spans="1:7" x14ac:dyDescent="0.3">
      <c r="A659745" s="1"/>
      <c r="B659745" s="1"/>
      <c r="C659745" s="1"/>
      <c r="D659745" s="1"/>
      <c r="F659745" s="1"/>
      <c r="G659745" s="1"/>
    </row>
    <row r="659957" spans="1:7" x14ac:dyDescent="0.3">
      <c r="A659957" s="1"/>
      <c r="B659957" s="1"/>
      <c r="C659957" s="1"/>
      <c r="D659957" s="1"/>
      <c r="F659957" s="1"/>
      <c r="G659957" s="1"/>
    </row>
    <row r="660169" spans="1:7" x14ac:dyDescent="0.3">
      <c r="A660169" s="1"/>
      <c r="B660169" s="1"/>
      <c r="C660169" s="1"/>
      <c r="D660169" s="1"/>
      <c r="F660169" s="1"/>
      <c r="G660169" s="1"/>
    </row>
    <row r="660381" spans="1:7" x14ac:dyDescent="0.3">
      <c r="A660381" s="1"/>
      <c r="B660381" s="1"/>
      <c r="C660381" s="1"/>
      <c r="D660381" s="1"/>
      <c r="F660381" s="1"/>
      <c r="G660381" s="1"/>
    </row>
    <row r="660593" spans="1:7" x14ac:dyDescent="0.3">
      <c r="A660593" s="1"/>
      <c r="B660593" s="1"/>
      <c r="C660593" s="1"/>
      <c r="D660593" s="1"/>
      <c r="F660593" s="1"/>
      <c r="G660593" s="1"/>
    </row>
    <row r="660805" spans="1:7" x14ac:dyDescent="0.3">
      <c r="A660805" s="1"/>
      <c r="B660805" s="1"/>
      <c r="C660805" s="1"/>
      <c r="D660805" s="1"/>
      <c r="F660805" s="1"/>
      <c r="G660805" s="1"/>
    </row>
    <row r="661017" spans="1:7" x14ac:dyDescent="0.3">
      <c r="A661017" s="1"/>
      <c r="B661017" s="1"/>
      <c r="C661017" s="1"/>
      <c r="D661017" s="1"/>
      <c r="F661017" s="1"/>
      <c r="G661017" s="1"/>
    </row>
    <row r="661229" spans="1:7" x14ac:dyDescent="0.3">
      <c r="A661229" s="1"/>
      <c r="B661229" s="1"/>
      <c r="C661229" s="1"/>
      <c r="D661229" s="1"/>
      <c r="F661229" s="1"/>
      <c r="G661229" s="1"/>
    </row>
    <row r="661441" spans="1:7" x14ac:dyDescent="0.3">
      <c r="A661441" s="1"/>
      <c r="B661441" s="1"/>
      <c r="C661441" s="1"/>
      <c r="D661441" s="1"/>
      <c r="F661441" s="1"/>
      <c r="G661441" s="1"/>
    </row>
    <row r="661653" spans="1:7" x14ac:dyDescent="0.3">
      <c r="A661653" s="1"/>
      <c r="B661653" s="1"/>
      <c r="C661653" s="1"/>
      <c r="D661653" s="1"/>
      <c r="F661653" s="1"/>
      <c r="G661653" s="1"/>
    </row>
    <row r="661865" spans="1:7" x14ac:dyDescent="0.3">
      <c r="A661865" s="1"/>
      <c r="B661865" s="1"/>
      <c r="C661865" s="1"/>
      <c r="D661865" s="1"/>
      <c r="F661865" s="1"/>
      <c r="G661865" s="1"/>
    </row>
    <row r="662077" spans="1:7" x14ac:dyDescent="0.3">
      <c r="A662077" s="1"/>
      <c r="B662077" s="1"/>
      <c r="C662077" s="1"/>
      <c r="D662077" s="1"/>
      <c r="F662077" s="1"/>
      <c r="G662077" s="1"/>
    </row>
    <row r="662289" spans="1:7" x14ac:dyDescent="0.3">
      <c r="A662289" s="1"/>
      <c r="B662289" s="1"/>
      <c r="C662289" s="1"/>
      <c r="D662289" s="1"/>
      <c r="F662289" s="1"/>
      <c r="G662289" s="1"/>
    </row>
    <row r="662501" spans="1:7" x14ac:dyDescent="0.3">
      <c r="A662501" s="1"/>
      <c r="B662501" s="1"/>
      <c r="C662501" s="1"/>
      <c r="D662501" s="1"/>
      <c r="F662501" s="1"/>
      <c r="G662501" s="1"/>
    </row>
    <row r="662713" spans="1:7" x14ac:dyDescent="0.3">
      <c r="A662713" s="1"/>
      <c r="B662713" s="1"/>
      <c r="C662713" s="1"/>
      <c r="D662713" s="1"/>
      <c r="F662713" s="1"/>
      <c r="G662713" s="1"/>
    </row>
    <row r="662925" spans="1:7" x14ac:dyDescent="0.3">
      <c r="A662925" s="1"/>
      <c r="B662925" s="1"/>
      <c r="C662925" s="1"/>
      <c r="D662925" s="1"/>
      <c r="F662925" s="1"/>
      <c r="G662925" s="1"/>
    </row>
    <row r="663137" spans="1:7" x14ac:dyDescent="0.3">
      <c r="A663137" s="1"/>
      <c r="B663137" s="1"/>
      <c r="C663137" s="1"/>
      <c r="D663137" s="1"/>
      <c r="F663137" s="1"/>
      <c r="G663137" s="1"/>
    </row>
    <row r="663349" spans="1:7" x14ac:dyDescent="0.3">
      <c r="A663349" s="1"/>
      <c r="B663349" s="1"/>
      <c r="C663349" s="1"/>
      <c r="D663349" s="1"/>
      <c r="F663349" s="1"/>
      <c r="G663349" s="1"/>
    </row>
    <row r="663561" spans="1:7" x14ac:dyDescent="0.3">
      <c r="A663561" s="1"/>
      <c r="B663561" s="1"/>
      <c r="C663561" s="1"/>
      <c r="D663561" s="1"/>
      <c r="F663561" s="1"/>
      <c r="G663561" s="1"/>
    </row>
    <row r="663773" spans="1:7" x14ac:dyDescent="0.3">
      <c r="A663773" s="1"/>
      <c r="B663773" s="1"/>
      <c r="C663773" s="1"/>
      <c r="D663773" s="1"/>
      <c r="F663773" s="1"/>
      <c r="G663773" s="1"/>
    </row>
    <row r="663985" spans="1:7" x14ac:dyDescent="0.3">
      <c r="A663985" s="1"/>
      <c r="B663985" s="1"/>
      <c r="C663985" s="1"/>
      <c r="D663985" s="1"/>
      <c r="F663985" s="1"/>
      <c r="G663985" s="1"/>
    </row>
    <row r="664197" spans="1:7" x14ac:dyDescent="0.3">
      <c r="A664197" s="1"/>
      <c r="B664197" s="1"/>
      <c r="C664197" s="1"/>
      <c r="D664197" s="1"/>
      <c r="F664197" s="1"/>
      <c r="G664197" s="1"/>
    </row>
    <row r="664409" spans="1:7" x14ac:dyDescent="0.3">
      <c r="A664409" s="1"/>
      <c r="B664409" s="1"/>
      <c r="C664409" s="1"/>
      <c r="D664409" s="1"/>
      <c r="F664409" s="1"/>
      <c r="G664409" s="1"/>
    </row>
    <row r="664621" spans="1:7" x14ac:dyDescent="0.3">
      <c r="A664621" s="1"/>
      <c r="B664621" s="1"/>
      <c r="C664621" s="1"/>
      <c r="D664621" s="1"/>
      <c r="F664621" s="1"/>
      <c r="G664621" s="1"/>
    </row>
    <row r="664833" spans="1:7" x14ac:dyDescent="0.3">
      <c r="A664833" s="1"/>
      <c r="B664833" s="1"/>
      <c r="C664833" s="1"/>
      <c r="D664833" s="1"/>
      <c r="F664833" s="1"/>
      <c r="G664833" s="1"/>
    </row>
    <row r="665045" spans="1:7" x14ac:dyDescent="0.3">
      <c r="A665045" s="1"/>
      <c r="B665045" s="1"/>
      <c r="C665045" s="1"/>
      <c r="D665045" s="1"/>
      <c r="F665045" s="1"/>
      <c r="G665045" s="1"/>
    </row>
    <row r="665257" spans="1:7" x14ac:dyDescent="0.3">
      <c r="A665257" s="1"/>
      <c r="B665257" s="1"/>
      <c r="C665257" s="1"/>
      <c r="D665257" s="1"/>
      <c r="F665257" s="1"/>
      <c r="G665257" s="1"/>
    </row>
    <row r="665469" spans="1:7" x14ac:dyDescent="0.3">
      <c r="A665469" s="1"/>
      <c r="B665469" s="1"/>
      <c r="C665469" s="1"/>
      <c r="D665469" s="1"/>
      <c r="F665469" s="1"/>
      <c r="G665469" s="1"/>
    </row>
    <row r="665681" spans="1:7" x14ac:dyDescent="0.3">
      <c r="A665681" s="1"/>
      <c r="B665681" s="1"/>
      <c r="C665681" s="1"/>
      <c r="D665681" s="1"/>
      <c r="F665681" s="1"/>
      <c r="G665681" s="1"/>
    </row>
    <row r="665893" spans="1:7" x14ac:dyDescent="0.3">
      <c r="A665893" s="1"/>
      <c r="B665893" s="1"/>
      <c r="C665893" s="1"/>
      <c r="D665893" s="1"/>
      <c r="F665893" s="1"/>
      <c r="G665893" s="1"/>
    </row>
    <row r="666105" spans="1:7" x14ac:dyDescent="0.3">
      <c r="A666105" s="1"/>
      <c r="B666105" s="1"/>
      <c r="C666105" s="1"/>
      <c r="D666105" s="1"/>
      <c r="F666105" s="1"/>
      <c r="G666105" s="1"/>
    </row>
    <row r="666317" spans="1:7" x14ac:dyDescent="0.3">
      <c r="A666317" s="1"/>
      <c r="B666317" s="1"/>
      <c r="C666317" s="1"/>
      <c r="D666317" s="1"/>
      <c r="F666317" s="1"/>
      <c r="G666317" s="1"/>
    </row>
    <row r="666529" spans="1:7" x14ac:dyDescent="0.3">
      <c r="A666529" s="1"/>
      <c r="B666529" s="1"/>
      <c r="C666529" s="1"/>
      <c r="D666529" s="1"/>
      <c r="F666529" s="1"/>
      <c r="G666529" s="1"/>
    </row>
    <row r="666741" spans="1:7" x14ac:dyDescent="0.3">
      <c r="A666741" s="1"/>
      <c r="B666741" s="1"/>
      <c r="C666741" s="1"/>
      <c r="D666741" s="1"/>
      <c r="F666741" s="1"/>
      <c r="G666741" s="1"/>
    </row>
    <row r="666953" spans="1:7" x14ac:dyDescent="0.3">
      <c r="A666953" s="1"/>
      <c r="B666953" s="1"/>
      <c r="C666953" s="1"/>
      <c r="D666953" s="1"/>
      <c r="F666953" s="1"/>
      <c r="G666953" s="1"/>
    </row>
    <row r="667165" spans="1:7" x14ac:dyDescent="0.3">
      <c r="A667165" s="1"/>
      <c r="B667165" s="1"/>
      <c r="C667165" s="1"/>
      <c r="D667165" s="1"/>
      <c r="F667165" s="1"/>
      <c r="G667165" s="1"/>
    </row>
    <row r="667377" spans="1:7" x14ac:dyDescent="0.3">
      <c r="A667377" s="1"/>
      <c r="B667377" s="1"/>
      <c r="C667377" s="1"/>
      <c r="D667377" s="1"/>
      <c r="F667377" s="1"/>
      <c r="G667377" s="1"/>
    </row>
    <row r="667589" spans="1:7" x14ac:dyDescent="0.3">
      <c r="A667589" s="1"/>
      <c r="B667589" s="1"/>
      <c r="C667589" s="1"/>
      <c r="D667589" s="1"/>
      <c r="F667589" s="1"/>
      <c r="G667589" s="1"/>
    </row>
    <row r="667801" spans="1:7" x14ac:dyDescent="0.3">
      <c r="A667801" s="1"/>
      <c r="B667801" s="1"/>
      <c r="C667801" s="1"/>
      <c r="D667801" s="1"/>
      <c r="F667801" s="1"/>
      <c r="G667801" s="1"/>
    </row>
    <row r="668013" spans="1:7" x14ac:dyDescent="0.3">
      <c r="A668013" s="1"/>
      <c r="B668013" s="1"/>
      <c r="C668013" s="1"/>
      <c r="D668013" s="1"/>
      <c r="F668013" s="1"/>
      <c r="G668013" s="1"/>
    </row>
    <row r="668225" spans="1:7" x14ac:dyDescent="0.3">
      <c r="A668225" s="1"/>
      <c r="B668225" s="1"/>
      <c r="C668225" s="1"/>
      <c r="D668225" s="1"/>
      <c r="F668225" s="1"/>
      <c r="G668225" s="1"/>
    </row>
    <row r="668437" spans="1:7" x14ac:dyDescent="0.3">
      <c r="A668437" s="1"/>
      <c r="B668437" s="1"/>
      <c r="C668437" s="1"/>
      <c r="D668437" s="1"/>
      <c r="F668437" s="1"/>
      <c r="G668437" s="1"/>
    </row>
    <row r="668649" spans="1:7" x14ac:dyDescent="0.3">
      <c r="A668649" s="1"/>
      <c r="B668649" s="1"/>
      <c r="C668649" s="1"/>
      <c r="D668649" s="1"/>
      <c r="F668649" s="1"/>
      <c r="G668649" s="1"/>
    </row>
    <row r="668861" spans="1:7" x14ac:dyDescent="0.3">
      <c r="A668861" s="1"/>
      <c r="B668861" s="1"/>
      <c r="C668861" s="1"/>
      <c r="D668861" s="1"/>
      <c r="F668861" s="1"/>
      <c r="G668861" s="1"/>
    </row>
    <row r="669073" spans="1:7" x14ac:dyDescent="0.3">
      <c r="A669073" s="1"/>
      <c r="B669073" s="1"/>
      <c r="C669073" s="1"/>
      <c r="D669073" s="1"/>
      <c r="F669073" s="1"/>
      <c r="G669073" s="1"/>
    </row>
    <row r="669285" spans="1:7" x14ac:dyDescent="0.3">
      <c r="A669285" s="1"/>
      <c r="B669285" s="1"/>
      <c r="C669285" s="1"/>
      <c r="D669285" s="1"/>
      <c r="F669285" s="1"/>
      <c r="G669285" s="1"/>
    </row>
    <row r="669497" spans="1:7" x14ac:dyDescent="0.3">
      <c r="A669497" s="1"/>
      <c r="B669497" s="1"/>
      <c r="C669497" s="1"/>
      <c r="D669497" s="1"/>
      <c r="F669497" s="1"/>
      <c r="G669497" s="1"/>
    </row>
    <row r="669709" spans="1:7" x14ac:dyDescent="0.3">
      <c r="A669709" s="1"/>
      <c r="B669709" s="1"/>
      <c r="C669709" s="1"/>
      <c r="D669709" s="1"/>
      <c r="F669709" s="1"/>
      <c r="G669709" s="1"/>
    </row>
    <row r="669921" spans="1:7" x14ac:dyDescent="0.3">
      <c r="A669921" s="1"/>
      <c r="B669921" s="1"/>
      <c r="C669921" s="1"/>
      <c r="D669921" s="1"/>
      <c r="F669921" s="1"/>
      <c r="G669921" s="1"/>
    </row>
    <row r="670133" spans="1:7" x14ac:dyDescent="0.3">
      <c r="A670133" s="1"/>
      <c r="B670133" s="1"/>
      <c r="C670133" s="1"/>
      <c r="D670133" s="1"/>
      <c r="F670133" s="1"/>
      <c r="G670133" s="1"/>
    </row>
    <row r="670345" spans="1:7" x14ac:dyDescent="0.3">
      <c r="A670345" s="1"/>
      <c r="B670345" s="1"/>
      <c r="C670345" s="1"/>
      <c r="D670345" s="1"/>
      <c r="F670345" s="1"/>
      <c r="G670345" s="1"/>
    </row>
    <row r="670557" spans="1:7" x14ac:dyDescent="0.3">
      <c r="A670557" s="1"/>
      <c r="B670557" s="1"/>
      <c r="C670557" s="1"/>
      <c r="D670557" s="1"/>
      <c r="F670557" s="1"/>
      <c r="G670557" s="1"/>
    </row>
    <row r="670769" spans="1:7" x14ac:dyDescent="0.3">
      <c r="A670769" s="1"/>
      <c r="B670769" s="1"/>
      <c r="C670769" s="1"/>
      <c r="D670769" s="1"/>
      <c r="F670769" s="1"/>
      <c r="G670769" s="1"/>
    </row>
    <row r="670981" spans="1:7" x14ac:dyDescent="0.3">
      <c r="A670981" s="1"/>
      <c r="B670981" s="1"/>
      <c r="C670981" s="1"/>
      <c r="D670981" s="1"/>
      <c r="F670981" s="1"/>
      <c r="G670981" s="1"/>
    </row>
    <row r="671193" spans="1:7" x14ac:dyDescent="0.3">
      <c r="A671193" s="1"/>
      <c r="B671193" s="1"/>
      <c r="C671193" s="1"/>
      <c r="D671193" s="1"/>
      <c r="F671193" s="1"/>
      <c r="G671193" s="1"/>
    </row>
    <row r="671405" spans="1:7" x14ac:dyDescent="0.3">
      <c r="A671405" s="1"/>
      <c r="B671405" s="1"/>
      <c r="C671405" s="1"/>
      <c r="D671405" s="1"/>
      <c r="F671405" s="1"/>
      <c r="G671405" s="1"/>
    </row>
    <row r="671617" spans="1:7" x14ac:dyDescent="0.3">
      <c r="A671617" s="1"/>
      <c r="B671617" s="1"/>
      <c r="C671617" s="1"/>
      <c r="D671617" s="1"/>
      <c r="F671617" s="1"/>
      <c r="G671617" s="1"/>
    </row>
    <row r="671829" spans="1:7" x14ac:dyDescent="0.3">
      <c r="A671829" s="1"/>
      <c r="B671829" s="1"/>
      <c r="C671829" s="1"/>
      <c r="D671829" s="1"/>
      <c r="F671829" s="1"/>
      <c r="G671829" s="1"/>
    </row>
    <row r="672041" spans="1:7" x14ac:dyDescent="0.3">
      <c r="A672041" s="1"/>
      <c r="B672041" s="1"/>
      <c r="C672041" s="1"/>
      <c r="D672041" s="1"/>
      <c r="F672041" s="1"/>
      <c r="G672041" s="1"/>
    </row>
    <row r="672253" spans="1:7" x14ac:dyDescent="0.3">
      <c r="A672253" s="1"/>
      <c r="B672253" s="1"/>
      <c r="C672253" s="1"/>
      <c r="D672253" s="1"/>
      <c r="F672253" s="1"/>
      <c r="G672253" s="1"/>
    </row>
    <row r="672465" spans="1:7" x14ac:dyDescent="0.3">
      <c r="A672465" s="1"/>
      <c r="B672465" s="1"/>
      <c r="C672465" s="1"/>
      <c r="D672465" s="1"/>
      <c r="F672465" s="1"/>
      <c r="G672465" s="1"/>
    </row>
    <row r="672677" spans="1:7" x14ac:dyDescent="0.3">
      <c r="A672677" s="1"/>
      <c r="B672677" s="1"/>
      <c r="C672677" s="1"/>
      <c r="D672677" s="1"/>
      <c r="F672677" s="1"/>
      <c r="G672677" s="1"/>
    </row>
    <row r="672889" spans="1:7" x14ac:dyDescent="0.3">
      <c r="A672889" s="1"/>
      <c r="B672889" s="1"/>
      <c r="C672889" s="1"/>
      <c r="D672889" s="1"/>
      <c r="F672889" s="1"/>
      <c r="G672889" s="1"/>
    </row>
    <row r="673101" spans="1:7" x14ac:dyDescent="0.3">
      <c r="A673101" s="1"/>
      <c r="B673101" s="1"/>
      <c r="C673101" s="1"/>
      <c r="D673101" s="1"/>
      <c r="F673101" s="1"/>
      <c r="G673101" s="1"/>
    </row>
    <row r="673313" spans="1:7" x14ac:dyDescent="0.3">
      <c r="A673313" s="1"/>
      <c r="B673313" s="1"/>
      <c r="C673313" s="1"/>
      <c r="D673313" s="1"/>
      <c r="F673313" s="1"/>
      <c r="G673313" s="1"/>
    </row>
    <row r="673525" spans="1:7" x14ac:dyDescent="0.3">
      <c r="A673525" s="1"/>
      <c r="B673525" s="1"/>
      <c r="C673525" s="1"/>
      <c r="D673525" s="1"/>
      <c r="F673525" s="1"/>
      <c r="G673525" s="1"/>
    </row>
    <row r="673737" spans="1:7" x14ac:dyDescent="0.3">
      <c r="A673737" s="1"/>
      <c r="B673737" s="1"/>
      <c r="C673737" s="1"/>
      <c r="D673737" s="1"/>
      <c r="F673737" s="1"/>
      <c r="G673737" s="1"/>
    </row>
    <row r="673949" spans="1:7" x14ac:dyDescent="0.3">
      <c r="A673949" s="1"/>
      <c r="B673949" s="1"/>
      <c r="C673949" s="1"/>
      <c r="D673949" s="1"/>
      <c r="F673949" s="1"/>
      <c r="G673949" s="1"/>
    </row>
    <row r="674161" spans="1:7" x14ac:dyDescent="0.3">
      <c r="A674161" s="1"/>
      <c r="B674161" s="1"/>
      <c r="C674161" s="1"/>
      <c r="D674161" s="1"/>
      <c r="F674161" s="1"/>
      <c r="G674161" s="1"/>
    </row>
    <row r="674373" spans="1:7" x14ac:dyDescent="0.3">
      <c r="A674373" s="1"/>
      <c r="B674373" s="1"/>
      <c r="C674373" s="1"/>
      <c r="D674373" s="1"/>
      <c r="F674373" s="1"/>
      <c r="G674373" s="1"/>
    </row>
    <row r="674585" spans="1:7" x14ac:dyDescent="0.3">
      <c r="A674585" s="1"/>
      <c r="B674585" s="1"/>
      <c r="C674585" s="1"/>
      <c r="D674585" s="1"/>
      <c r="F674585" s="1"/>
      <c r="G674585" s="1"/>
    </row>
    <row r="674797" spans="1:7" x14ac:dyDescent="0.3">
      <c r="A674797" s="1"/>
      <c r="B674797" s="1"/>
      <c r="C674797" s="1"/>
      <c r="D674797" s="1"/>
      <c r="F674797" s="1"/>
      <c r="G674797" s="1"/>
    </row>
    <row r="675009" spans="1:7" x14ac:dyDescent="0.3">
      <c r="A675009" s="1"/>
      <c r="B675009" s="1"/>
      <c r="C675009" s="1"/>
      <c r="D675009" s="1"/>
      <c r="F675009" s="1"/>
      <c r="G675009" s="1"/>
    </row>
    <row r="675221" spans="1:7" x14ac:dyDescent="0.3">
      <c r="A675221" s="1"/>
      <c r="B675221" s="1"/>
      <c r="C675221" s="1"/>
      <c r="D675221" s="1"/>
      <c r="F675221" s="1"/>
      <c r="G675221" s="1"/>
    </row>
    <row r="675433" spans="1:7" x14ac:dyDescent="0.3">
      <c r="A675433" s="1"/>
      <c r="B675433" s="1"/>
      <c r="C675433" s="1"/>
      <c r="D675433" s="1"/>
      <c r="F675433" s="1"/>
      <c r="G675433" s="1"/>
    </row>
    <row r="675645" spans="1:7" x14ac:dyDescent="0.3">
      <c r="A675645" s="1"/>
      <c r="B675645" s="1"/>
      <c r="C675645" s="1"/>
      <c r="D675645" s="1"/>
      <c r="F675645" s="1"/>
      <c r="G675645" s="1"/>
    </row>
    <row r="675857" spans="1:7" x14ac:dyDescent="0.3">
      <c r="A675857" s="1"/>
      <c r="B675857" s="1"/>
      <c r="C675857" s="1"/>
      <c r="D675857" s="1"/>
      <c r="F675857" s="1"/>
      <c r="G675857" s="1"/>
    </row>
    <row r="676069" spans="1:7" x14ac:dyDescent="0.3">
      <c r="A676069" s="1"/>
      <c r="B676069" s="1"/>
      <c r="C676069" s="1"/>
      <c r="D676069" s="1"/>
      <c r="F676069" s="1"/>
      <c r="G676069" s="1"/>
    </row>
    <row r="676281" spans="1:7" x14ac:dyDescent="0.3">
      <c r="A676281" s="1"/>
      <c r="B676281" s="1"/>
      <c r="C676281" s="1"/>
      <c r="D676281" s="1"/>
      <c r="F676281" s="1"/>
      <c r="G676281" s="1"/>
    </row>
    <row r="676493" spans="1:7" x14ac:dyDescent="0.3">
      <c r="A676493" s="1"/>
      <c r="B676493" s="1"/>
      <c r="C676493" s="1"/>
      <c r="D676493" s="1"/>
      <c r="F676493" s="1"/>
      <c r="G676493" s="1"/>
    </row>
    <row r="676705" spans="1:7" x14ac:dyDescent="0.3">
      <c r="A676705" s="1"/>
      <c r="B676705" s="1"/>
      <c r="C676705" s="1"/>
      <c r="D676705" s="1"/>
      <c r="F676705" s="1"/>
      <c r="G676705" s="1"/>
    </row>
    <row r="676917" spans="1:7" x14ac:dyDescent="0.3">
      <c r="A676917" s="1"/>
      <c r="B676917" s="1"/>
      <c r="C676917" s="1"/>
      <c r="D676917" s="1"/>
      <c r="F676917" s="1"/>
      <c r="G676917" s="1"/>
    </row>
    <row r="677129" spans="1:7" x14ac:dyDescent="0.3">
      <c r="A677129" s="1"/>
      <c r="B677129" s="1"/>
      <c r="C677129" s="1"/>
      <c r="D677129" s="1"/>
      <c r="F677129" s="1"/>
      <c r="G677129" s="1"/>
    </row>
    <row r="677341" spans="1:7" x14ac:dyDescent="0.3">
      <c r="A677341" s="1"/>
      <c r="B677341" s="1"/>
      <c r="C677341" s="1"/>
      <c r="D677341" s="1"/>
      <c r="F677341" s="1"/>
      <c r="G677341" s="1"/>
    </row>
    <row r="677553" spans="1:7" x14ac:dyDescent="0.3">
      <c r="A677553" s="1"/>
      <c r="B677553" s="1"/>
      <c r="C677553" s="1"/>
      <c r="D677553" s="1"/>
      <c r="F677553" s="1"/>
      <c r="G677553" s="1"/>
    </row>
    <row r="677765" spans="1:7" x14ac:dyDescent="0.3">
      <c r="A677765" s="1"/>
      <c r="B677765" s="1"/>
      <c r="C677765" s="1"/>
      <c r="D677765" s="1"/>
      <c r="F677765" s="1"/>
      <c r="G677765" s="1"/>
    </row>
    <row r="677977" spans="1:7" x14ac:dyDescent="0.3">
      <c r="A677977" s="1"/>
      <c r="B677977" s="1"/>
      <c r="C677977" s="1"/>
      <c r="D677977" s="1"/>
      <c r="F677977" s="1"/>
      <c r="G677977" s="1"/>
    </row>
    <row r="678189" spans="1:7" x14ac:dyDescent="0.3">
      <c r="A678189" s="1"/>
      <c r="B678189" s="1"/>
      <c r="C678189" s="1"/>
      <c r="D678189" s="1"/>
      <c r="F678189" s="1"/>
      <c r="G678189" s="1"/>
    </row>
    <row r="678401" spans="1:7" x14ac:dyDescent="0.3">
      <c r="A678401" s="1"/>
      <c r="B678401" s="1"/>
      <c r="C678401" s="1"/>
      <c r="D678401" s="1"/>
      <c r="F678401" s="1"/>
      <c r="G678401" s="1"/>
    </row>
    <row r="678613" spans="1:7" x14ac:dyDescent="0.3">
      <c r="A678613" s="1"/>
      <c r="B678613" s="1"/>
      <c r="C678613" s="1"/>
      <c r="D678613" s="1"/>
      <c r="F678613" s="1"/>
      <c r="G678613" s="1"/>
    </row>
    <row r="678825" spans="1:7" x14ac:dyDescent="0.3">
      <c r="A678825" s="1"/>
      <c r="B678825" s="1"/>
      <c r="C678825" s="1"/>
      <c r="D678825" s="1"/>
      <c r="F678825" s="1"/>
      <c r="G678825" s="1"/>
    </row>
    <row r="679037" spans="1:7" x14ac:dyDescent="0.3">
      <c r="A679037" s="1"/>
      <c r="B679037" s="1"/>
      <c r="C679037" s="1"/>
      <c r="D679037" s="1"/>
      <c r="F679037" s="1"/>
      <c r="G679037" s="1"/>
    </row>
    <row r="679249" spans="1:7" x14ac:dyDescent="0.3">
      <c r="A679249" s="1"/>
      <c r="B679249" s="1"/>
      <c r="C679249" s="1"/>
      <c r="D679249" s="1"/>
      <c r="F679249" s="1"/>
      <c r="G679249" s="1"/>
    </row>
    <row r="679461" spans="1:7" x14ac:dyDescent="0.3">
      <c r="A679461" s="1"/>
      <c r="B679461" s="1"/>
      <c r="C679461" s="1"/>
      <c r="D679461" s="1"/>
      <c r="F679461" s="1"/>
      <c r="G679461" s="1"/>
    </row>
    <row r="679673" spans="1:7" x14ac:dyDescent="0.3">
      <c r="A679673" s="1"/>
      <c r="B679673" s="1"/>
      <c r="C679673" s="1"/>
      <c r="D679673" s="1"/>
      <c r="F679673" s="1"/>
      <c r="G679673" s="1"/>
    </row>
    <row r="679885" spans="1:7" x14ac:dyDescent="0.3">
      <c r="A679885" s="1"/>
      <c r="B679885" s="1"/>
      <c r="C679885" s="1"/>
      <c r="D679885" s="1"/>
      <c r="F679885" s="1"/>
      <c r="G679885" s="1"/>
    </row>
    <row r="680097" spans="1:7" x14ac:dyDescent="0.3">
      <c r="A680097" s="1"/>
      <c r="B680097" s="1"/>
      <c r="C680097" s="1"/>
      <c r="D680097" s="1"/>
      <c r="F680097" s="1"/>
      <c r="G680097" s="1"/>
    </row>
    <row r="680309" spans="1:7" x14ac:dyDescent="0.3">
      <c r="A680309" s="1"/>
      <c r="B680309" s="1"/>
      <c r="C680309" s="1"/>
      <c r="D680309" s="1"/>
      <c r="F680309" s="1"/>
      <c r="G680309" s="1"/>
    </row>
    <row r="680521" spans="1:7" x14ac:dyDescent="0.3">
      <c r="A680521" s="1"/>
      <c r="B680521" s="1"/>
      <c r="C680521" s="1"/>
      <c r="D680521" s="1"/>
      <c r="F680521" s="1"/>
      <c r="G680521" s="1"/>
    </row>
    <row r="680733" spans="1:7" x14ac:dyDescent="0.3">
      <c r="A680733" s="1"/>
      <c r="B680733" s="1"/>
      <c r="C680733" s="1"/>
      <c r="D680733" s="1"/>
      <c r="F680733" s="1"/>
      <c r="G680733" s="1"/>
    </row>
    <row r="680945" spans="1:7" x14ac:dyDescent="0.3">
      <c r="A680945" s="1"/>
      <c r="B680945" s="1"/>
      <c r="C680945" s="1"/>
      <c r="D680945" s="1"/>
      <c r="F680945" s="1"/>
      <c r="G680945" s="1"/>
    </row>
    <row r="681157" spans="1:7" x14ac:dyDescent="0.3">
      <c r="A681157" s="1"/>
      <c r="B681157" s="1"/>
      <c r="C681157" s="1"/>
      <c r="D681157" s="1"/>
      <c r="F681157" s="1"/>
      <c r="G681157" s="1"/>
    </row>
    <row r="681369" spans="1:7" x14ac:dyDescent="0.3">
      <c r="A681369" s="1"/>
      <c r="B681369" s="1"/>
      <c r="C681369" s="1"/>
      <c r="D681369" s="1"/>
      <c r="F681369" s="1"/>
      <c r="G681369" s="1"/>
    </row>
    <row r="681581" spans="1:7" x14ac:dyDescent="0.3">
      <c r="A681581" s="1"/>
      <c r="B681581" s="1"/>
      <c r="C681581" s="1"/>
      <c r="D681581" s="1"/>
      <c r="F681581" s="1"/>
      <c r="G681581" s="1"/>
    </row>
    <row r="681793" spans="1:7" x14ac:dyDescent="0.3">
      <c r="A681793" s="1"/>
      <c r="B681793" s="1"/>
      <c r="C681793" s="1"/>
      <c r="D681793" s="1"/>
      <c r="F681793" s="1"/>
      <c r="G681793" s="1"/>
    </row>
    <row r="682005" spans="1:7" x14ac:dyDescent="0.3">
      <c r="A682005" s="1"/>
      <c r="B682005" s="1"/>
      <c r="C682005" s="1"/>
      <c r="D682005" s="1"/>
      <c r="F682005" s="1"/>
      <c r="G682005" s="1"/>
    </row>
    <row r="682217" spans="1:7" x14ac:dyDescent="0.3">
      <c r="A682217" s="1"/>
      <c r="B682217" s="1"/>
      <c r="C682217" s="1"/>
      <c r="D682217" s="1"/>
      <c r="F682217" s="1"/>
      <c r="G682217" s="1"/>
    </row>
    <row r="682429" spans="1:7" x14ac:dyDescent="0.3">
      <c r="A682429" s="1"/>
      <c r="B682429" s="1"/>
      <c r="C682429" s="1"/>
      <c r="D682429" s="1"/>
      <c r="F682429" s="1"/>
      <c r="G682429" s="1"/>
    </row>
    <row r="682641" spans="1:7" x14ac:dyDescent="0.3">
      <c r="A682641" s="1"/>
      <c r="B682641" s="1"/>
      <c r="C682641" s="1"/>
      <c r="D682641" s="1"/>
      <c r="F682641" s="1"/>
      <c r="G682641" s="1"/>
    </row>
    <row r="682853" spans="1:7" x14ac:dyDescent="0.3">
      <c r="A682853" s="1"/>
      <c r="B682853" s="1"/>
      <c r="C682853" s="1"/>
      <c r="D682853" s="1"/>
      <c r="F682853" s="1"/>
      <c r="G682853" s="1"/>
    </row>
    <row r="683065" spans="1:7" x14ac:dyDescent="0.3">
      <c r="A683065" s="1"/>
      <c r="B683065" s="1"/>
      <c r="C683065" s="1"/>
      <c r="D683065" s="1"/>
      <c r="F683065" s="1"/>
      <c r="G683065" s="1"/>
    </row>
    <row r="683277" spans="1:7" x14ac:dyDescent="0.3">
      <c r="A683277" s="1"/>
      <c r="B683277" s="1"/>
      <c r="C683277" s="1"/>
      <c r="D683277" s="1"/>
      <c r="F683277" s="1"/>
      <c r="G683277" s="1"/>
    </row>
    <row r="683489" spans="1:7" x14ac:dyDescent="0.3">
      <c r="A683489" s="1"/>
      <c r="B683489" s="1"/>
      <c r="C683489" s="1"/>
      <c r="D683489" s="1"/>
      <c r="F683489" s="1"/>
      <c r="G683489" s="1"/>
    </row>
    <row r="683701" spans="1:7" x14ac:dyDescent="0.3">
      <c r="A683701" s="1"/>
      <c r="B683701" s="1"/>
      <c r="C683701" s="1"/>
      <c r="D683701" s="1"/>
      <c r="F683701" s="1"/>
      <c r="G683701" s="1"/>
    </row>
    <row r="683913" spans="1:7" x14ac:dyDescent="0.3">
      <c r="A683913" s="1"/>
      <c r="B683913" s="1"/>
      <c r="C683913" s="1"/>
      <c r="D683913" s="1"/>
      <c r="F683913" s="1"/>
      <c r="G683913" s="1"/>
    </row>
    <row r="684125" spans="1:7" x14ac:dyDescent="0.3">
      <c r="A684125" s="1"/>
      <c r="B684125" s="1"/>
      <c r="C684125" s="1"/>
      <c r="D684125" s="1"/>
      <c r="F684125" s="1"/>
      <c r="G684125" s="1"/>
    </row>
    <row r="684337" spans="1:7" x14ac:dyDescent="0.3">
      <c r="A684337" s="1"/>
      <c r="B684337" s="1"/>
      <c r="C684337" s="1"/>
      <c r="D684337" s="1"/>
      <c r="F684337" s="1"/>
      <c r="G684337" s="1"/>
    </row>
    <row r="684549" spans="1:7" x14ac:dyDescent="0.3">
      <c r="A684549" s="1"/>
      <c r="B684549" s="1"/>
      <c r="C684549" s="1"/>
      <c r="D684549" s="1"/>
      <c r="F684549" s="1"/>
      <c r="G684549" s="1"/>
    </row>
    <row r="684761" spans="1:7" x14ac:dyDescent="0.3">
      <c r="A684761" s="1"/>
      <c r="B684761" s="1"/>
      <c r="C684761" s="1"/>
      <c r="D684761" s="1"/>
      <c r="F684761" s="1"/>
      <c r="G684761" s="1"/>
    </row>
    <row r="684973" spans="1:7" x14ac:dyDescent="0.3">
      <c r="A684973" s="1"/>
      <c r="B684973" s="1"/>
      <c r="C684973" s="1"/>
      <c r="D684973" s="1"/>
      <c r="F684973" s="1"/>
      <c r="G684973" s="1"/>
    </row>
    <row r="685185" spans="1:7" x14ac:dyDescent="0.3">
      <c r="A685185" s="1"/>
      <c r="B685185" s="1"/>
      <c r="C685185" s="1"/>
      <c r="D685185" s="1"/>
      <c r="F685185" s="1"/>
      <c r="G685185" s="1"/>
    </row>
    <row r="685397" spans="1:7" x14ac:dyDescent="0.3">
      <c r="A685397" s="1"/>
      <c r="B685397" s="1"/>
      <c r="C685397" s="1"/>
      <c r="D685397" s="1"/>
      <c r="F685397" s="1"/>
      <c r="G685397" s="1"/>
    </row>
    <row r="685609" spans="1:7" x14ac:dyDescent="0.3">
      <c r="A685609" s="1"/>
      <c r="B685609" s="1"/>
      <c r="C685609" s="1"/>
      <c r="D685609" s="1"/>
      <c r="F685609" s="1"/>
      <c r="G685609" s="1"/>
    </row>
    <row r="685821" spans="1:7" x14ac:dyDescent="0.3">
      <c r="A685821" s="1"/>
      <c r="B685821" s="1"/>
      <c r="C685821" s="1"/>
      <c r="D685821" s="1"/>
      <c r="F685821" s="1"/>
      <c r="G685821" s="1"/>
    </row>
    <row r="686033" spans="1:7" x14ac:dyDescent="0.3">
      <c r="A686033" s="1"/>
      <c r="B686033" s="1"/>
      <c r="C686033" s="1"/>
      <c r="D686033" s="1"/>
      <c r="F686033" s="1"/>
      <c r="G686033" s="1"/>
    </row>
    <row r="686245" spans="1:7" x14ac:dyDescent="0.3">
      <c r="A686245" s="1"/>
      <c r="B686245" s="1"/>
      <c r="C686245" s="1"/>
      <c r="D686245" s="1"/>
      <c r="F686245" s="1"/>
      <c r="G686245" s="1"/>
    </row>
    <row r="686457" spans="1:7" x14ac:dyDescent="0.3">
      <c r="A686457" s="1"/>
      <c r="B686457" s="1"/>
      <c r="C686457" s="1"/>
      <c r="D686457" s="1"/>
      <c r="F686457" s="1"/>
      <c r="G686457" s="1"/>
    </row>
    <row r="686669" spans="1:7" x14ac:dyDescent="0.3">
      <c r="A686669" s="1"/>
      <c r="B686669" s="1"/>
      <c r="C686669" s="1"/>
      <c r="D686669" s="1"/>
      <c r="F686669" s="1"/>
      <c r="G686669" s="1"/>
    </row>
    <row r="686881" spans="1:7" x14ac:dyDescent="0.3">
      <c r="A686881" s="1"/>
      <c r="B686881" s="1"/>
      <c r="C686881" s="1"/>
      <c r="D686881" s="1"/>
      <c r="F686881" s="1"/>
      <c r="G686881" s="1"/>
    </row>
    <row r="687093" spans="1:7" x14ac:dyDescent="0.3">
      <c r="A687093" s="1"/>
      <c r="B687093" s="1"/>
      <c r="C687093" s="1"/>
      <c r="D687093" s="1"/>
      <c r="F687093" s="1"/>
      <c r="G687093" s="1"/>
    </row>
    <row r="687305" spans="1:7" x14ac:dyDescent="0.3">
      <c r="A687305" s="1"/>
      <c r="B687305" s="1"/>
      <c r="C687305" s="1"/>
      <c r="D687305" s="1"/>
      <c r="F687305" s="1"/>
      <c r="G687305" s="1"/>
    </row>
    <row r="687517" spans="1:7" x14ac:dyDescent="0.3">
      <c r="A687517" s="1"/>
      <c r="B687517" s="1"/>
      <c r="C687517" s="1"/>
      <c r="D687517" s="1"/>
      <c r="F687517" s="1"/>
      <c r="G687517" s="1"/>
    </row>
    <row r="687729" spans="1:7" x14ac:dyDescent="0.3">
      <c r="A687729" s="1"/>
      <c r="B687729" s="1"/>
      <c r="C687729" s="1"/>
      <c r="D687729" s="1"/>
      <c r="F687729" s="1"/>
      <c r="G687729" s="1"/>
    </row>
    <row r="687941" spans="1:7" x14ac:dyDescent="0.3">
      <c r="A687941" s="1"/>
      <c r="B687941" s="1"/>
      <c r="C687941" s="1"/>
      <c r="D687941" s="1"/>
      <c r="F687941" s="1"/>
      <c r="G687941" s="1"/>
    </row>
    <row r="688153" spans="1:7" x14ac:dyDescent="0.3">
      <c r="A688153" s="1"/>
      <c r="B688153" s="1"/>
      <c r="C688153" s="1"/>
      <c r="D688153" s="1"/>
      <c r="F688153" s="1"/>
      <c r="G688153" s="1"/>
    </row>
    <row r="688365" spans="1:7" x14ac:dyDescent="0.3">
      <c r="A688365" s="1"/>
      <c r="B688365" s="1"/>
      <c r="C688365" s="1"/>
      <c r="D688365" s="1"/>
      <c r="F688365" s="1"/>
      <c r="G688365" s="1"/>
    </row>
    <row r="688577" spans="1:7" x14ac:dyDescent="0.3">
      <c r="A688577" s="1"/>
      <c r="B688577" s="1"/>
      <c r="C688577" s="1"/>
      <c r="D688577" s="1"/>
      <c r="F688577" s="1"/>
      <c r="G688577" s="1"/>
    </row>
    <row r="688789" spans="1:7" x14ac:dyDescent="0.3">
      <c r="A688789" s="1"/>
      <c r="B688789" s="1"/>
      <c r="C688789" s="1"/>
      <c r="D688789" s="1"/>
      <c r="F688789" s="1"/>
      <c r="G688789" s="1"/>
    </row>
    <row r="689001" spans="1:7" x14ac:dyDescent="0.3">
      <c r="A689001" s="1"/>
      <c r="B689001" s="1"/>
      <c r="C689001" s="1"/>
      <c r="D689001" s="1"/>
      <c r="F689001" s="1"/>
      <c r="G689001" s="1"/>
    </row>
    <row r="689213" spans="1:7" x14ac:dyDescent="0.3">
      <c r="A689213" s="1"/>
      <c r="B689213" s="1"/>
      <c r="C689213" s="1"/>
      <c r="D689213" s="1"/>
      <c r="F689213" s="1"/>
      <c r="G689213" s="1"/>
    </row>
    <row r="689425" spans="1:7" x14ac:dyDescent="0.3">
      <c r="A689425" s="1"/>
      <c r="B689425" s="1"/>
      <c r="C689425" s="1"/>
      <c r="D689425" s="1"/>
      <c r="F689425" s="1"/>
      <c r="G689425" s="1"/>
    </row>
    <row r="689637" spans="1:7" x14ac:dyDescent="0.3">
      <c r="A689637" s="1"/>
      <c r="B689637" s="1"/>
      <c r="C689637" s="1"/>
      <c r="D689637" s="1"/>
      <c r="F689637" s="1"/>
      <c r="G689637" s="1"/>
    </row>
    <row r="689849" spans="1:7" x14ac:dyDescent="0.3">
      <c r="A689849" s="1"/>
      <c r="B689849" s="1"/>
      <c r="C689849" s="1"/>
      <c r="D689849" s="1"/>
      <c r="F689849" s="1"/>
      <c r="G689849" s="1"/>
    </row>
    <row r="690061" spans="1:7" x14ac:dyDescent="0.3">
      <c r="A690061" s="1"/>
      <c r="B690061" s="1"/>
      <c r="C690061" s="1"/>
      <c r="D690061" s="1"/>
      <c r="F690061" s="1"/>
      <c r="G690061" s="1"/>
    </row>
    <row r="690273" spans="1:7" x14ac:dyDescent="0.3">
      <c r="A690273" s="1"/>
      <c r="B690273" s="1"/>
      <c r="C690273" s="1"/>
      <c r="D690273" s="1"/>
      <c r="F690273" s="1"/>
      <c r="G690273" s="1"/>
    </row>
    <row r="690485" spans="1:7" x14ac:dyDescent="0.3">
      <c r="A690485" s="1"/>
      <c r="B690485" s="1"/>
      <c r="C690485" s="1"/>
      <c r="D690485" s="1"/>
      <c r="F690485" s="1"/>
      <c r="G690485" s="1"/>
    </row>
    <row r="690697" spans="1:7" x14ac:dyDescent="0.3">
      <c r="A690697" s="1"/>
      <c r="B690697" s="1"/>
      <c r="C690697" s="1"/>
      <c r="D690697" s="1"/>
      <c r="F690697" s="1"/>
      <c r="G690697" s="1"/>
    </row>
    <row r="690909" spans="1:7" x14ac:dyDescent="0.3">
      <c r="A690909" s="1"/>
      <c r="B690909" s="1"/>
      <c r="C690909" s="1"/>
      <c r="D690909" s="1"/>
      <c r="F690909" s="1"/>
      <c r="G690909" s="1"/>
    </row>
    <row r="691121" spans="1:7" x14ac:dyDescent="0.3">
      <c r="A691121" s="1"/>
      <c r="B691121" s="1"/>
      <c r="C691121" s="1"/>
      <c r="D691121" s="1"/>
      <c r="F691121" s="1"/>
      <c r="G691121" s="1"/>
    </row>
    <row r="691333" spans="1:7" x14ac:dyDescent="0.3">
      <c r="A691333" s="1"/>
      <c r="B691333" s="1"/>
      <c r="C691333" s="1"/>
      <c r="D691333" s="1"/>
      <c r="F691333" s="1"/>
      <c r="G691333" s="1"/>
    </row>
    <row r="691545" spans="1:7" x14ac:dyDescent="0.3">
      <c r="A691545" s="1"/>
      <c r="B691545" s="1"/>
      <c r="C691545" s="1"/>
      <c r="D691545" s="1"/>
      <c r="F691545" s="1"/>
      <c r="G691545" s="1"/>
    </row>
    <row r="691757" spans="1:7" x14ac:dyDescent="0.3">
      <c r="A691757" s="1"/>
      <c r="B691757" s="1"/>
      <c r="C691757" s="1"/>
      <c r="D691757" s="1"/>
      <c r="F691757" s="1"/>
      <c r="G691757" s="1"/>
    </row>
    <row r="691969" spans="1:7" x14ac:dyDescent="0.3">
      <c r="A691969" s="1"/>
      <c r="B691969" s="1"/>
      <c r="C691969" s="1"/>
      <c r="D691969" s="1"/>
      <c r="F691969" s="1"/>
      <c r="G691969" s="1"/>
    </row>
    <row r="692181" spans="1:7" x14ac:dyDescent="0.3">
      <c r="A692181" s="1"/>
      <c r="B692181" s="1"/>
      <c r="C692181" s="1"/>
      <c r="D692181" s="1"/>
      <c r="F692181" s="1"/>
      <c r="G692181" s="1"/>
    </row>
    <row r="692393" spans="1:7" x14ac:dyDescent="0.3">
      <c r="A692393" s="1"/>
      <c r="B692393" s="1"/>
      <c r="C692393" s="1"/>
      <c r="D692393" s="1"/>
      <c r="F692393" s="1"/>
      <c r="G692393" s="1"/>
    </row>
    <row r="692605" spans="1:7" x14ac:dyDescent="0.3">
      <c r="A692605" s="1"/>
      <c r="B692605" s="1"/>
      <c r="C692605" s="1"/>
      <c r="D692605" s="1"/>
      <c r="F692605" s="1"/>
      <c r="G692605" s="1"/>
    </row>
    <row r="692817" spans="1:7" x14ac:dyDescent="0.3">
      <c r="A692817" s="1"/>
      <c r="B692817" s="1"/>
      <c r="C692817" s="1"/>
      <c r="D692817" s="1"/>
      <c r="F692817" s="1"/>
      <c r="G692817" s="1"/>
    </row>
    <row r="693029" spans="1:7" x14ac:dyDescent="0.3">
      <c r="A693029" s="1"/>
      <c r="B693029" s="1"/>
      <c r="C693029" s="1"/>
      <c r="D693029" s="1"/>
      <c r="F693029" s="1"/>
      <c r="G693029" s="1"/>
    </row>
    <row r="693241" spans="1:7" x14ac:dyDescent="0.3">
      <c r="A693241" s="1"/>
      <c r="B693241" s="1"/>
      <c r="C693241" s="1"/>
      <c r="D693241" s="1"/>
      <c r="F693241" s="1"/>
      <c r="G693241" s="1"/>
    </row>
    <row r="693453" spans="1:7" x14ac:dyDescent="0.3">
      <c r="A693453" s="1"/>
      <c r="B693453" s="1"/>
      <c r="C693453" s="1"/>
      <c r="D693453" s="1"/>
      <c r="F693453" s="1"/>
      <c r="G693453" s="1"/>
    </row>
    <row r="693665" spans="1:7" x14ac:dyDescent="0.3">
      <c r="A693665" s="1"/>
      <c r="B693665" s="1"/>
      <c r="C693665" s="1"/>
      <c r="D693665" s="1"/>
      <c r="F693665" s="1"/>
      <c r="G693665" s="1"/>
    </row>
    <row r="693877" spans="1:7" x14ac:dyDescent="0.3">
      <c r="A693877" s="1"/>
      <c r="B693877" s="1"/>
      <c r="C693877" s="1"/>
      <c r="D693877" s="1"/>
      <c r="F693877" s="1"/>
      <c r="G693877" s="1"/>
    </row>
    <row r="694089" spans="1:7" x14ac:dyDescent="0.3">
      <c r="A694089" s="1"/>
      <c r="B694089" s="1"/>
      <c r="C694089" s="1"/>
      <c r="D694089" s="1"/>
      <c r="F694089" s="1"/>
      <c r="G694089" s="1"/>
    </row>
    <row r="694301" spans="1:7" x14ac:dyDescent="0.3">
      <c r="A694301" s="1"/>
      <c r="B694301" s="1"/>
      <c r="C694301" s="1"/>
      <c r="D694301" s="1"/>
      <c r="F694301" s="1"/>
      <c r="G694301" s="1"/>
    </row>
    <row r="694513" spans="1:7" x14ac:dyDescent="0.3">
      <c r="A694513" s="1"/>
      <c r="B694513" s="1"/>
      <c r="C694513" s="1"/>
      <c r="D694513" s="1"/>
      <c r="F694513" s="1"/>
      <c r="G694513" s="1"/>
    </row>
    <row r="694725" spans="1:7" x14ac:dyDescent="0.3">
      <c r="A694725" s="1"/>
      <c r="B694725" s="1"/>
      <c r="C694725" s="1"/>
      <c r="D694725" s="1"/>
      <c r="F694725" s="1"/>
      <c r="G694725" s="1"/>
    </row>
    <row r="694937" spans="1:7" x14ac:dyDescent="0.3">
      <c r="A694937" s="1"/>
      <c r="B694937" s="1"/>
      <c r="C694937" s="1"/>
      <c r="D694937" s="1"/>
      <c r="F694937" s="1"/>
      <c r="G694937" s="1"/>
    </row>
    <row r="695149" spans="1:7" x14ac:dyDescent="0.3">
      <c r="A695149" s="1"/>
      <c r="B695149" s="1"/>
      <c r="C695149" s="1"/>
      <c r="D695149" s="1"/>
      <c r="F695149" s="1"/>
      <c r="G695149" s="1"/>
    </row>
    <row r="695361" spans="1:7" x14ac:dyDescent="0.3">
      <c r="A695361" s="1"/>
      <c r="B695361" s="1"/>
      <c r="C695361" s="1"/>
      <c r="D695361" s="1"/>
      <c r="F695361" s="1"/>
      <c r="G695361" s="1"/>
    </row>
    <row r="695573" spans="1:7" x14ac:dyDescent="0.3">
      <c r="A695573" s="1"/>
      <c r="B695573" s="1"/>
      <c r="C695573" s="1"/>
      <c r="D695573" s="1"/>
      <c r="F695573" s="1"/>
      <c r="G695573" s="1"/>
    </row>
    <row r="695785" spans="1:7" x14ac:dyDescent="0.3">
      <c r="A695785" s="1"/>
      <c r="B695785" s="1"/>
      <c r="C695785" s="1"/>
      <c r="D695785" s="1"/>
      <c r="F695785" s="1"/>
      <c r="G695785" s="1"/>
    </row>
    <row r="695997" spans="1:7" x14ac:dyDescent="0.3">
      <c r="A695997" s="1"/>
      <c r="B695997" s="1"/>
      <c r="C695997" s="1"/>
      <c r="D695997" s="1"/>
      <c r="F695997" s="1"/>
      <c r="G695997" s="1"/>
    </row>
    <row r="696209" spans="1:7" x14ac:dyDescent="0.3">
      <c r="A696209" s="1"/>
      <c r="B696209" s="1"/>
      <c r="C696209" s="1"/>
      <c r="D696209" s="1"/>
      <c r="F696209" s="1"/>
      <c r="G696209" s="1"/>
    </row>
    <row r="696421" spans="1:7" x14ac:dyDescent="0.3">
      <c r="A696421" s="1"/>
      <c r="B696421" s="1"/>
      <c r="C696421" s="1"/>
      <c r="D696421" s="1"/>
      <c r="F696421" s="1"/>
      <c r="G696421" s="1"/>
    </row>
    <row r="696633" spans="1:7" x14ac:dyDescent="0.3">
      <c r="A696633" s="1"/>
      <c r="B696633" s="1"/>
      <c r="C696633" s="1"/>
      <c r="D696633" s="1"/>
      <c r="F696633" s="1"/>
      <c r="G696633" s="1"/>
    </row>
    <row r="696845" spans="1:7" x14ac:dyDescent="0.3">
      <c r="A696845" s="1"/>
      <c r="B696845" s="1"/>
      <c r="C696845" s="1"/>
      <c r="D696845" s="1"/>
      <c r="F696845" s="1"/>
      <c r="G696845" s="1"/>
    </row>
    <row r="697057" spans="1:7" x14ac:dyDescent="0.3">
      <c r="A697057" s="1"/>
      <c r="B697057" s="1"/>
      <c r="C697057" s="1"/>
      <c r="D697057" s="1"/>
      <c r="F697057" s="1"/>
      <c r="G697057" s="1"/>
    </row>
    <row r="697269" spans="1:7" x14ac:dyDescent="0.3">
      <c r="A697269" s="1"/>
      <c r="B697269" s="1"/>
      <c r="C697269" s="1"/>
      <c r="D697269" s="1"/>
      <c r="F697269" s="1"/>
      <c r="G697269" s="1"/>
    </row>
    <row r="697481" spans="1:7" x14ac:dyDescent="0.3">
      <c r="A697481" s="1"/>
      <c r="B697481" s="1"/>
      <c r="C697481" s="1"/>
      <c r="D697481" s="1"/>
      <c r="F697481" s="1"/>
      <c r="G697481" s="1"/>
    </row>
    <row r="697693" spans="1:7" x14ac:dyDescent="0.3">
      <c r="A697693" s="1"/>
      <c r="B697693" s="1"/>
      <c r="C697693" s="1"/>
      <c r="D697693" s="1"/>
      <c r="F697693" s="1"/>
      <c r="G697693" s="1"/>
    </row>
    <row r="697905" spans="1:7" x14ac:dyDescent="0.3">
      <c r="A697905" s="1"/>
      <c r="B697905" s="1"/>
      <c r="C697905" s="1"/>
      <c r="D697905" s="1"/>
      <c r="F697905" s="1"/>
      <c r="G697905" s="1"/>
    </row>
    <row r="698117" spans="1:7" x14ac:dyDescent="0.3">
      <c r="A698117" s="1"/>
      <c r="B698117" s="1"/>
      <c r="C698117" s="1"/>
      <c r="D698117" s="1"/>
      <c r="F698117" s="1"/>
      <c r="G698117" s="1"/>
    </row>
    <row r="698329" spans="1:7" x14ac:dyDescent="0.3">
      <c r="A698329" s="1"/>
      <c r="B698329" s="1"/>
      <c r="C698329" s="1"/>
      <c r="D698329" s="1"/>
      <c r="F698329" s="1"/>
      <c r="G698329" s="1"/>
    </row>
    <row r="698541" spans="1:7" x14ac:dyDescent="0.3">
      <c r="A698541" s="1"/>
      <c r="B698541" s="1"/>
      <c r="C698541" s="1"/>
      <c r="D698541" s="1"/>
      <c r="F698541" s="1"/>
      <c r="G698541" s="1"/>
    </row>
    <row r="698753" spans="1:7" x14ac:dyDescent="0.3">
      <c r="A698753" s="1"/>
      <c r="B698753" s="1"/>
      <c r="C698753" s="1"/>
      <c r="D698753" s="1"/>
      <c r="F698753" s="1"/>
      <c r="G698753" s="1"/>
    </row>
    <row r="698965" spans="1:7" x14ac:dyDescent="0.3">
      <c r="A698965" s="1"/>
      <c r="B698965" s="1"/>
      <c r="C698965" s="1"/>
      <c r="D698965" s="1"/>
      <c r="F698965" s="1"/>
      <c r="G698965" s="1"/>
    </row>
    <row r="699177" spans="1:7" x14ac:dyDescent="0.3">
      <c r="A699177" s="1"/>
      <c r="B699177" s="1"/>
      <c r="C699177" s="1"/>
      <c r="D699177" s="1"/>
      <c r="F699177" s="1"/>
      <c r="G699177" s="1"/>
    </row>
    <row r="699389" spans="1:7" x14ac:dyDescent="0.3">
      <c r="A699389" s="1"/>
      <c r="B699389" s="1"/>
      <c r="C699389" s="1"/>
      <c r="D699389" s="1"/>
      <c r="F699389" s="1"/>
      <c r="G699389" s="1"/>
    </row>
    <row r="699601" spans="1:7" x14ac:dyDescent="0.3">
      <c r="A699601" s="1"/>
      <c r="B699601" s="1"/>
      <c r="C699601" s="1"/>
      <c r="D699601" s="1"/>
      <c r="F699601" s="1"/>
      <c r="G699601" s="1"/>
    </row>
    <row r="699813" spans="1:7" x14ac:dyDescent="0.3">
      <c r="A699813" s="1"/>
      <c r="B699813" s="1"/>
      <c r="C699813" s="1"/>
      <c r="D699813" s="1"/>
      <c r="F699813" s="1"/>
      <c r="G699813" s="1"/>
    </row>
    <row r="700025" spans="1:7" x14ac:dyDescent="0.3">
      <c r="A700025" s="1"/>
      <c r="B700025" s="1"/>
      <c r="C700025" s="1"/>
      <c r="D700025" s="1"/>
      <c r="F700025" s="1"/>
      <c r="G700025" s="1"/>
    </row>
    <row r="700237" spans="1:7" x14ac:dyDescent="0.3">
      <c r="A700237" s="1"/>
      <c r="B700237" s="1"/>
      <c r="C700237" s="1"/>
      <c r="D700237" s="1"/>
      <c r="F700237" s="1"/>
      <c r="G700237" s="1"/>
    </row>
    <row r="700449" spans="1:7" x14ac:dyDescent="0.3">
      <c r="A700449" s="1"/>
      <c r="B700449" s="1"/>
      <c r="C700449" s="1"/>
      <c r="D700449" s="1"/>
      <c r="F700449" s="1"/>
      <c r="G700449" s="1"/>
    </row>
    <row r="700661" spans="1:7" x14ac:dyDescent="0.3">
      <c r="A700661" s="1"/>
      <c r="B700661" s="1"/>
      <c r="C700661" s="1"/>
      <c r="D700661" s="1"/>
      <c r="F700661" s="1"/>
      <c r="G700661" s="1"/>
    </row>
    <row r="700873" spans="1:7" x14ac:dyDescent="0.3">
      <c r="A700873" s="1"/>
      <c r="B700873" s="1"/>
      <c r="C700873" s="1"/>
      <c r="D700873" s="1"/>
      <c r="F700873" s="1"/>
      <c r="G700873" s="1"/>
    </row>
    <row r="701085" spans="1:7" x14ac:dyDescent="0.3">
      <c r="A701085" s="1"/>
      <c r="B701085" s="1"/>
      <c r="C701085" s="1"/>
      <c r="D701085" s="1"/>
      <c r="F701085" s="1"/>
      <c r="G701085" s="1"/>
    </row>
    <row r="701297" spans="1:7" x14ac:dyDescent="0.3">
      <c r="A701297" s="1"/>
      <c r="B701297" s="1"/>
      <c r="C701297" s="1"/>
      <c r="D701297" s="1"/>
      <c r="F701297" s="1"/>
      <c r="G701297" s="1"/>
    </row>
    <row r="701509" spans="1:7" x14ac:dyDescent="0.3">
      <c r="A701509" s="1"/>
      <c r="B701509" s="1"/>
      <c r="C701509" s="1"/>
      <c r="D701509" s="1"/>
      <c r="F701509" s="1"/>
      <c r="G701509" s="1"/>
    </row>
    <row r="701721" spans="1:7" x14ac:dyDescent="0.3">
      <c r="A701721" s="1"/>
      <c r="B701721" s="1"/>
      <c r="C701721" s="1"/>
      <c r="D701721" s="1"/>
      <c r="F701721" s="1"/>
      <c r="G701721" s="1"/>
    </row>
    <row r="701933" spans="1:7" x14ac:dyDescent="0.3">
      <c r="A701933" s="1"/>
      <c r="B701933" s="1"/>
      <c r="C701933" s="1"/>
      <c r="D701933" s="1"/>
      <c r="F701933" s="1"/>
      <c r="G701933" s="1"/>
    </row>
    <row r="702145" spans="1:7" x14ac:dyDescent="0.3">
      <c r="A702145" s="1"/>
      <c r="B702145" s="1"/>
      <c r="C702145" s="1"/>
      <c r="D702145" s="1"/>
      <c r="F702145" s="1"/>
      <c r="G702145" s="1"/>
    </row>
    <row r="702357" spans="1:7" x14ac:dyDescent="0.3">
      <c r="A702357" s="1"/>
      <c r="B702357" s="1"/>
      <c r="C702357" s="1"/>
      <c r="D702357" s="1"/>
      <c r="F702357" s="1"/>
      <c r="G702357" s="1"/>
    </row>
    <row r="702569" spans="1:7" x14ac:dyDescent="0.3">
      <c r="A702569" s="1"/>
      <c r="B702569" s="1"/>
      <c r="C702569" s="1"/>
      <c r="D702569" s="1"/>
      <c r="F702569" s="1"/>
      <c r="G702569" s="1"/>
    </row>
    <row r="702781" spans="1:7" x14ac:dyDescent="0.3">
      <c r="A702781" s="1"/>
      <c r="B702781" s="1"/>
      <c r="C702781" s="1"/>
      <c r="D702781" s="1"/>
      <c r="F702781" s="1"/>
      <c r="G702781" s="1"/>
    </row>
    <row r="702993" spans="1:7" x14ac:dyDescent="0.3">
      <c r="A702993" s="1"/>
      <c r="B702993" s="1"/>
      <c r="C702993" s="1"/>
      <c r="D702993" s="1"/>
      <c r="F702993" s="1"/>
      <c r="G702993" s="1"/>
    </row>
    <row r="703205" spans="1:7" x14ac:dyDescent="0.3">
      <c r="A703205" s="1"/>
      <c r="B703205" s="1"/>
      <c r="C703205" s="1"/>
      <c r="D703205" s="1"/>
      <c r="F703205" s="1"/>
      <c r="G703205" s="1"/>
    </row>
    <row r="703417" spans="1:7" x14ac:dyDescent="0.3">
      <c r="A703417" s="1"/>
      <c r="B703417" s="1"/>
      <c r="C703417" s="1"/>
      <c r="D703417" s="1"/>
      <c r="F703417" s="1"/>
      <c r="G703417" s="1"/>
    </row>
    <row r="703629" spans="1:7" x14ac:dyDescent="0.3">
      <c r="A703629" s="1"/>
      <c r="B703629" s="1"/>
      <c r="C703629" s="1"/>
      <c r="D703629" s="1"/>
      <c r="F703629" s="1"/>
      <c r="G703629" s="1"/>
    </row>
    <row r="703841" spans="1:7" x14ac:dyDescent="0.3">
      <c r="A703841" s="1"/>
      <c r="B703841" s="1"/>
      <c r="C703841" s="1"/>
      <c r="D703841" s="1"/>
      <c r="F703841" s="1"/>
      <c r="G703841" s="1"/>
    </row>
    <row r="704053" spans="1:7" x14ac:dyDescent="0.3">
      <c r="A704053" s="1"/>
      <c r="B704053" s="1"/>
      <c r="C704053" s="1"/>
      <c r="D704053" s="1"/>
      <c r="F704053" s="1"/>
      <c r="G704053" s="1"/>
    </row>
    <row r="704265" spans="1:7" x14ac:dyDescent="0.3">
      <c r="A704265" s="1"/>
      <c r="B704265" s="1"/>
      <c r="C704265" s="1"/>
      <c r="D704265" s="1"/>
      <c r="F704265" s="1"/>
      <c r="G704265" s="1"/>
    </row>
    <row r="704477" spans="1:7" x14ac:dyDescent="0.3">
      <c r="A704477" s="1"/>
      <c r="B704477" s="1"/>
      <c r="C704477" s="1"/>
      <c r="D704477" s="1"/>
      <c r="F704477" s="1"/>
      <c r="G704477" s="1"/>
    </row>
    <row r="704689" spans="1:7" x14ac:dyDescent="0.3">
      <c r="A704689" s="1"/>
      <c r="B704689" s="1"/>
      <c r="C704689" s="1"/>
      <c r="D704689" s="1"/>
      <c r="F704689" s="1"/>
      <c r="G704689" s="1"/>
    </row>
    <row r="704901" spans="1:7" x14ac:dyDescent="0.3">
      <c r="A704901" s="1"/>
      <c r="B704901" s="1"/>
      <c r="C704901" s="1"/>
      <c r="D704901" s="1"/>
      <c r="F704901" s="1"/>
      <c r="G704901" s="1"/>
    </row>
    <row r="705113" spans="1:7" x14ac:dyDescent="0.3">
      <c r="A705113" s="1"/>
      <c r="B705113" s="1"/>
      <c r="C705113" s="1"/>
      <c r="D705113" s="1"/>
      <c r="F705113" s="1"/>
      <c r="G705113" s="1"/>
    </row>
    <row r="705325" spans="1:7" x14ac:dyDescent="0.3">
      <c r="A705325" s="1"/>
      <c r="B705325" s="1"/>
      <c r="C705325" s="1"/>
      <c r="D705325" s="1"/>
      <c r="F705325" s="1"/>
      <c r="G705325" s="1"/>
    </row>
    <row r="705537" spans="1:7" x14ac:dyDescent="0.3">
      <c r="A705537" s="1"/>
      <c r="B705537" s="1"/>
      <c r="C705537" s="1"/>
      <c r="D705537" s="1"/>
      <c r="F705537" s="1"/>
      <c r="G705537" s="1"/>
    </row>
    <row r="705749" spans="1:7" x14ac:dyDescent="0.3">
      <c r="A705749" s="1"/>
      <c r="B705749" s="1"/>
      <c r="C705749" s="1"/>
      <c r="D705749" s="1"/>
      <c r="F705749" s="1"/>
      <c r="G705749" s="1"/>
    </row>
    <row r="705961" spans="1:7" x14ac:dyDescent="0.3">
      <c r="A705961" s="1"/>
      <c r="B705961" s="1"/>
      <c r="C705961" s="1"/>
      <c r="D705961" s="1"/>
      <c r="F705961" s="1"/>
      <c r="G705961" s="1"/>
    </row>
    <row r="706173" spans="1:7" x14ac:dyDescent="0.3">
      <c r="A706173" s="1"/>
      <c r="B706173" s="1"/>
      <c r="C706173" s="1"/>
      <c r="D706173" s="1"/>
      <c r="F706173" s="1"/>
      <c r="G706173" s="1"/>
    </row>
    <row r="706385" spans="1:7" x14ac:dyDescent="0.3">
      <c r="A706385" s="1"/>
      <c r="B706385" s="1"/>
      <c r="C706385" s="1"/>
      <c r="D706385" s="1"/>
      <c r="F706385" s="1"/>
      <c r="G706385" s="1"/>
    </row>
    <row r="706597" spans="1:7" x14ac:dyDescent="0.3">
      <c r="A706597" s="1"/>
      <c r="B706597" s="1"/>
      <c r="C706597" s="1"/>
      <c r="D706597" s="1"/>
      <c r="F706597" s="1"/>
      <c r="G706597" s="1"/>
    </row>
    <row r="706809" spans="1:7" x14ac:dyDescent="0.3">
      <c r="A706809" s="1"/>
      <c r="B706809" s="1"/>
      <c r="C706809" s="1"/>
      <c r="D706809" s="1"/>
      <c r="F706809" s="1"/>
      <c r="G706809" s="1"/>
    </row>
    <row r="707021" spans="1:7" x14ac:dyDescent="0.3">
      <c r="A707021" s="1"/>
      <c r="B707021" s="1"/>
      <c r="C707021" s="1"/>
      <c r="D707021" s="1"/>
      <c r="F707021" s="1"/>
      <c r="G707021" s="1"/>
    </row>
    <row r="707233" spans="1:7" x14ac:dyDescent="0.3">
      <c r="A707233" s="1"/>
      <c r="B707233" s="1"/>
      <c r="C707233" s="1"/>
      <c r="D707233" s="1"/>
      <c r="F707233" s="1"/>
      <c r="G707233" s="1"/>
    </row>
    <row r="707445" spans="1:7" x14ac:dyDescent="0.3">
      <c r="A707445" s="1"/>
      <c r="B707445" s="1"/>
      <c r="C707445" s="1"/>
      <c r="D707445" s="1"/>
      <c r="F707445" s="1"/>
      <c r="G707445" s="1"/>
    </row>
    <row r="707657" spans="1:7" x14ac:dyDescent="0.3">
      <c r="A707657" s="1"/>
      <c r="B707657" s="1"/>
      <c r="C707657" s="1"/>
      <c r="D707657" s="1"/>
      <c r="F707657" s="1"/>
      <c r="G707657" s="1"/>
    </row>
    <row r="707869" spans="1:7" x14ac:dyDescent="0.3">
      <c r="A707869" s="1"/>
      <c r="B707869" s="1"/>
      <c r="C707869" s="1"/>
      <c r="D707869" s="1"/>
      <c r="F707869" s="1"/>
      <c r="G707869" s="1"/>
    </row>
    <row r="708081" spans="1:7" x14ac:dyDescent="0.3">
      <c r="A708081" s="1"/>
      <c r="B708081" s="1"/>
      <c r="C708081" s="1"/>
      <c r="D708081" s="1"/>
      <c r="F708081" s="1"/>
      <c r="G708081" s="1"/>
    </row>
    <row r="708293" spans="1:7" x14ac:dyDescent="0.3">
      <c r="A708293" s="1"/>
      <c r="B708293" s="1"/>
      <c r="C708293" s="1"/>
      <c r="D708293" s="1"/>
      <c r="F708293" s="1"/>
      <c r="G708293" s="1"/>
    </row>
    <row r="708505" spans="1:7" x14ac:dyDescent="0.3">
      <c r="A708505" s="1"/>
      <c r="B708505" s="1"/>
      <c r="C708505" s="1"/>
      <c r="D708505" s="1"/>
      <c r="F708505" s="1"/>
      <c r="G708505" s="1"/>
    </row>
    <row r="708717" spans="1:7" x14ac:dyDescent="0.3">
      <c r="A708717" s="1"/>
      <c r="B708717" s="1"/>
      <c r="C708717" s="1"/>
      <c r="D708717" s="1"/>
      <c r="F708717" s="1"/>
      <c r="G708717" s="1"/>
    </row>
    <row r="708929" spans="1:7" x14ac:dyDescent="0.3">
      <c r="A708929" s="1"/>
      <c r="B708929" s="1"/>
      <c r="C708929" s="1"/>
      <c r="D708929" s="1"/>
      <c r="F708929" s="1"/>
      <c r="G708929" s="1"/>
    </row>
    <row r="709141" spans="1:7" x14ac:dyDescent="0.3">
      <c r="A709141" s="1"/>
      <c r="B709141" s="1"/>
      <c r="C709141" s="1"/>
      <c r="D709141" s="1"/>
      <c r="F709141" s="1"/>
      <c r="G709141" s="1"/>
    </row>
    <row r="709353" spans="1:7" x14ac:dyDescent="0.3">
      <c r="A709353" s="1"/>
      <c r="B709353" s="1"/>
      <c r="C709353" s="1"/>
      <c r="D709353" s="1"/>
      <c r="F709353" s="1"/>
      <c r="G709353" s="1"/>
    </row>
    <row r="709565" spans="1:7" x14ac:dyDescent="0.3">
      <c r="A709565" s="1"/>
      <c r="B709565" s="1"/>
      <c r="C709565" s="1"/>
      <c r="D709565" s="1"/>
      <c r="F709565" s="1"/>
      <c r="G709565" s="1"/>
    </row>
    <row r="709777" spans="1:7" x14ac:dyDescent="0.3">
      <c r="A709777" s="1"/>
      <c r="B709777" s="1"/>
      <c r="C709777" s="1"/>
      <c r="D709777" s="1"/>
      <c r="F709777" s="1"/>
      <c r="G709777" s="1"/>
    </row>
    <row r="709989" spans="1:7" x14ac:dyDescent="0.3">
      <c r="A709989" s="1"/>
      <c r="B709989" s="1"/>
      <c r="C709989" s="1"/>
      <c r="D709989" s="1"/>
      <c r="F709989" s="1"/>
      <c r="G709989" s="1"/>
    </row>
    <row r="710201" spans="1:7" x14ac:dyDescent="0.3">
      <c r="A710201" s="1"/>
      <c r="B710201" s="1"/>
      <c r="C710201" s="1"/>
      <c r="D710201" s="1"/>
      <c r="F710201" s="1"/>
      <c r="G710201" s="1"/>
    </row>
    <row r="710413" spans="1:7" x14ac:dyDescent="0.3">
      <c r="A710413" s="1"/>
      <c r="B710413" s="1"/>
      <c r="C710413" s="1"/>
      <c r="D710413" s="1"/>
      <c r="F710413" s="1"/>
      <c r="G710413" s="1"/>
    </row>
    <row r="710625" spans="1:7" x14ac:dyDescent="0.3">
      <c r="A710625" s="1"/>
      <c r="B710625" s="1"/>
      <c r="C710625" s="1"/>
      <c r="D710625" s="1"/>
      <c r="F710625" s="1"/>
      <c r="G710625" s="1"/>
    </row>
    <row r="710837" spans="1:7" x14ac:dyDescent="0.3">
      <c r="A710837" s="1"/>
      <c r="B710837" s="1"/>
      <c r="C710837" s="1"/>
      <c r="D710837" s="1"/>
      <c r="F710837" s="1"/>
      <c r="G710837" s="1"/>
    </row>
    <row r="711049" spans="1:7" x14ac:dyDescent="0.3">
      <c r="A711049" s="1"/>
      <c r="B711049" s="1"/>
      <c r="C711049" s="1"/>
      <c r="D711049" s="1"/>
      <c r="F711049" s="1"/>
      <c r="G711049" s="1"/>
    </row>
    <row r="711261" spans="1:7" x14ac:dyDescent="0.3">
      <c r="A711261" s="1"/>
      <c r="B711261" s="1"/>
      <c r="C711261" s="1"/>
      <c r="D711261" s="1"/>
      <c r="F711261" s="1"/>
      <c r="G711261" s="1"/>
    </row>
    <row r="711473" spans="1:7" x14ac:dyDescent="0.3">
      <c r="A711473" s="1"/>
      <c r="B711473" s="1"/>
      <c r="C711473" s="1"/>
      <c r="D711473" s="1"/>
      <c r="F711473" s="1"/>
      <c r="G711473" s="1"/>
    </row>
    <row r="711685" spans="1:7" x14ac:dyDescent="0.3">
      <c r="A711685" s="1"/>
      <c r="B711685" s="1"/>
      <c r="C711685" s="1"/>
      <c r="D711685" s="1"/>
      <c r="F711685" s="1"/>
      <c r="G711685" s="1"/>
    </row>
    <row r="711897" spans="1:7" x14ac:dyDescent="0.3">
      <c r="A711897" s="1"/>
      <c r="B711897" s="1"/>
      <c r="C711897" s="1"/>
      <c r="D711897" s="1"/>
      <c r="F711897" s="1"/>
      <c r="G711897" s="1"/>
    </row>
    <row r="712109" spans="1:7" x14ac:dyDescent="0.3">
      <c r="A712109" s="1"/>
      <c r="B712109" s="1"/>
      <c r="C712109" s="1"/>
      <c r="D712109" s="1"/>
      <c r="F712109" s="1"/>
      <c r="G712109" s="1"/>
    </row>
    <row r="712321" spans="1:7" x14ac:dyDescent="0.3">
      <c r="A712321" s="1"/>
      <c r="B712321" s="1"/>
      <c r="C712321" s="1"/>
      <c r="D712321" s="1"/>
      <c r="F712321" s="1"/>
      <c r="G712321" s="1"/>
    </row>
    <row r="712533" spans="1:7" x14ac:dyDescent="0.3">
      <c r="A712533" s="1"/>
      <c r="B712533" s="1"/>
      <c r="C712533" s="1"/>
      <c r="D712533" s="1"/>
      <c r="F712533" s="1"/>
      <c r="G712533" s="1"/>
    </row>
    <row r="712745" spans="1:7" x14ac:dyDescent="0.3">
      <c r="A712745" s="1"/>
      <c r="B712745" s="1"/>
      <c r="C712745" s="1"/>
      <c r="D712745" s="1"/>
      <c r="F712745" s="1"/>
      <c r="G712745" s="1"/>
    </row>
    <row r="712957" spans="1:7" x14ac:dyDescent="0.3">
      <c r="A712957" s="1"/>
      <c r="B712957" s="1"/>
      <c r="C712957" s="1"/>
      <c r="D712957" s="1"/>
      <c r="F712957" s="1"/>
      <c r="G712957" s="1"/>
    </row>
    <row r="713169" spans="1:7" x14ac:dyDescent="0.3">
      <c r="A713169" s="1"/>
      <c r="B713169" s="1"/>
      <c r="C713169" s="1"/>
      <c r="D713169" s="1"/>
      <c r="F713169" s="1"/>
      <c r="G713169" s="1"/>
    </row>
    <row r="713381" spans="1:7" x14ac:dyDescent="0.3">
      <c r="A713381" s="1"/>
      <c r="B713381" s="1"/>
      <c r="C713381" s="1"/>
      <c r="D713381" s="1"/>
      <c r="F713381" s="1"/>
      <c r="G713381" s="1"/>
    </row>
    <row r="713593" spans="1:7" x14ac:dyDescent="0.3">
      <c r="A713593" s="1"/>
      <c r="B713593" s="1"/>
      <c r="C713593" s="1"/>
      <c r="D713593" s="1"/>
      <c r="F713593" s="1"/>
      <c r="G713593" s="1"/>
    </row>
    <row r="713805" spans="1:7" x14ac:dyDescent="0.3">
      <c r="A713805" s="1"/>
      <c r="B713805" s="1"/>
      <c r="C713805" s="1"/>
      <c r="D713805" s="1"/>
      <c r="F713805" s="1"/>
      <c r="G713805" s="1"/>
    </row>
    <row r="714017" spans="1:7" x14ac:dyDescent="0.3">
      <c r="A714017" s="1"/>
      <c r="B714017" s="1"/>
      <c r="C714017" s="1"/>
      <c r="D714017" s="1"/>
      <c r="F714017" s="1"/>
      <c r="G714017" s="1"/>
    </row>
    <row r="714229" spans="1:7" x14ac:dyDescent="0.3">
      <c r="A714229" s="1"/>
      <c r="B714229" s="1"/>
      <c r="C714229" s="1"/>
      <c r="D714229" s="1"/>
      <c r="F714229" s="1"/>
      <c r="G714229" s="1"/>
    </row>
    <row r="714441" spans="1:7" x14ac:dyDescent="0.3">
      <c r="A714441" s="1"/>
      <c r="B714441" s="1"/>
      <c r="C714441" s="1"/>
      <c r="D714441" s="1"/>
      <c r="F714441" s="1"/>
      <c r="G714441" s="1"/>
    </row>
    <row r="714653" spans="1:7" x14ac:dyDescent="0.3">
      <c r="A714653" s="1"/>
      <c r="B714653" s="1"/>
      <c r="C714653" s="1"/>
      <c r="D714653" s="1"/>
      <c r="F714653" s="1"/>
      <c r="G714653" s="1"/>
    </row>
    <row r="714865" spans="1:7" x14ac:dyDescent="0.3">
      <c r="A714865" s="1"/>
      <c r="B714865" s="1"/>
      <c r="C714865" s="1"/>
      <c r="D714865" s="1"/>
      <c r="F714865" s="1"/>
      <c r="G714865" s="1"/>
    </row>
    <row r="715077" spans="1:7" x14ac:dyDescent="0.3">
      <c r="A715077" s="1"/>
      <c r="B715077" s="1"/>
      <c r="C715077" s="1"/>
      <c r="D715077" s="1"/>
      <c r="F715077" s="1"/>
      <c r="G715077" s="1"/>
    </row>
    <row r="715289" spans="1:7" x14ac:dyDescent="0.3">
      <c r="A715289" s="1"/>
      <c r="B715289" s="1"/>
      <c r="C715289" s="1"/>
      <c r="D715289" s="1"/>
      <c r="F715289" s="1"/>
      <c r="G715289" s="1"/>
    </row>
    <row r="715501" spans="1:7" x14ac:dyDescent="0.3">
      <c r="A715501" s="1"/>
      <c r="B715501" s="1"/>
      <c r="C715501" s="1"/>
      <c r="D715501" s="1"/>
      <c r="F715501" s="1"/>
      <c r="G715501" s="1"/>
    </row>
    <row r="715713" spans="1:7" x14ac:dyDescent="0.3">
      <c r="A715713" s="1"/>
      <c r="B715713" s="1"/>
      <c r="C715713" s="1"/>
      <c r="D715713" s="1"/>
      <c r="F715713" s="1"/>
      <c r="G715713" s="1"/>
    </row>
    <row r="715925" spans="1:7" x14ac:dyDescent="0.3">
      <c r="A715925" s="1"/>
      <c r="B715925" s="1"/>
      <c r="C715925" s="1"/>
      <c r="D715925" s="1"/>
      <c r="F715925" s="1"/>
      <c r="G715925" s="1"/>
    </row>
    <row r="716137" spans="1:7" x14ac:dyDescent="0.3">
      <c r="A716137" s="1"/>
      <c r="B716137" s="1"/>
      <c r="C716137" s="1"/>
      <c r="D716137" s="1"/>
      <c r="F716137" s="1"/>
      <c r="G716137" s="1"/>
    </row>
    <row r="716349" spans="1:7" x14ac:dyDescent="0.3">
      <c r="A716349" s="1"/>
      <c r="B716349" s="1"/>
      <c r="C716349" s="1"/>
      <c r="D716349" s="1"/>
      <c r="F716349" s="1"/>
      <c r="G716349" s="1"/>
    </row>
    <row r="716561" spans="1:7" x14ac:dyDescent="0.3">
      <c r="A716561" s="1"/>
      <c r="B716561" s="1"/>
      <c r="C716561" s="1"/>
      <c r="D716561" s="1"/>
      <c r="F716561" s="1"/>
      <c r="G716561" s="1"/>
    </row>
    <row r="716773" spans="1:7" x14ac:dyDescent="0.3">
      <c r="A716773" s="1"/>
      <c r="B716773" s="1"/>
      <c r="C716773" s="1"/>
      <c r="D716773" s="1"/>
      <c r="F716773" s="1"/>
      <c r="G716773" s="1"/>
    </row>
    <row r="716985" spans="1:7" x14ac:dyDescent="0.3">
      <c r="A716985" s="1"/>
      <c r="B716985" s="1"/>
      <c r="C716985" s="1"/>
      <c r="D716985" s="1"/>
      <c r="F716985" s="1"/>
      <c r="G716985" s="1"/>
    </row>
    <row r="717197" spans="1:7" x14ac:dyDescent="0.3">
      <c r="A717197" s="1"/>
      <c r="B717197" s="1"/>
      <c r="C717197" s="1"/>
      <c r="D717197" s="1"/>
      <c r="F717197" s="1"/>
      <c r="G717197" s="1"/>
    </row>
    <row r="717409" spans="1:7" x14ac:dyDescent="0.3">
      <c r="A717409" s="1"/>
      <c r="B717409" s="1"/>
      <c r="C717409" s="1"/>
      <c r="D717409" s="1"/>
      <c r="F717409" s="1"/>
      <c r="G717409" s="1"/>
    </row>
    <row r="717621" spans="1:7" x14ac:dyDescent="0.3">
      <c r="A717621" s="1"/>
      <c r="B717621" s="1"/>
      <c r="C717621" s="1"/>
      <c r="D717621" s="1"/>
      <c r="F717621" s="1"/>
      <c r="G717621" s="1"/>
    </row>
    <row r="717833" spans="1:7" x14ac:dyDescent="0.3">
      <c r="A717833" s="1"/>
      <c r="B717833" s="1"/>
      <c r="C717833" s="1"/>
      <c r="D717833" s="1"/>
      <c r="F717833" s="1"/>
      <c r="G717833" s="1"/>
    </row>
    <row r="718045" spans="1:7" x14ac:dyDescent="0.3">
      <c r="A718045" s="1"/>
      <c r="B718045" s="1"/>
      <c r="C718045" s="1"/>
      <c r="D718045" s="1"/>
      <c r="F718045" s="1"/>
      <c r="G718045" s="1"/>
    </row>
    <row r="718257" spans="1:7" x14ac:dyDescent="0.3">
      <c r="A718257" s="1"/>
      <c r="B718257" s="1"/>
      <c r="C718257" s="1"/>
      <c r="D718257" s="1"/>
      <c r="F718257" s="1"/>
      <c r="G718257" s="1"/>
    </row>
    <row r="718469" spans="1:7" x14ac:dyDescent="0.3">
      <c r="A718469" s="1"/>
      <c r="B718469" s="1"/>
      <c r="C718469" s="1"/>
      <c r="D718469" s="1"/>
      <c r="F718469" s="1"/>
      <c r="G718469" s="1"/>
    </row>
    <row r="718681" spans="1:7" x14ac:dyDescent="0.3">
      <c r="A718681" s="1"/>
      <c r="B718681" s="1"/>
      <c r="C718681" s="1"/>
      <c r="D718681" s="1"/>
      <c r="F718681" s="1"/>
      <c r="G718681" s="1"/>
    </row>
    <row r="718893" spans="1:7" x14ac:dyDescent="0.3">
      <c r="A718893" s="1"/>
      <c r="B718893" s="1"/>
      <c r="C718893" s="1"/>
      <c r="D718893" s="1"/>
      <c r="F718893" s="1"/>
      <c r="G718893" s="1"/>
    </row>
    <row r="719105" spans="1:7" x14ac:dyDescent="0.3">
      <c r="A719105" s="1"/>
      <c r="B719105" s="1"/>
      <c r="C719105" s="1"/>
      <c r="D719105" s="1"/>
      <c r="F719105" s="1"/>
      <c r="G719105" s="1"/>
    </row>
    <row r="719317" spans="1:7" x14ac:dyDescent="0.3">
      <c r="A719317" s="1"/>
      <c r="B719317" s="1"/>
      <c r="C719317" s="1"/>
      <c r="D719317" s="1"/>
      <c r="F719317" s="1"/>
      <c r="G719317" s="1"/>
    </row>
    <row r="719529" spans="1:7" x14ac:dyDescent="0.3">
      <c r="A719529" s="1"/>
      <c r="B719529" s="1"/>
      <c r="C719529" s="1"/>
      <c r="D719529" s="1"/>
      <c r="F719529" s="1"/>
      <c r="G719529" s="1"/>
    </row>
    <row r="719741" spans="1:7" x14ac:dyDescent="0.3">
      <c r="A719741" s="1"/>
      <c r="B719741" s="1"/>
      <c r="C719741" s="1"/>
      <c r="D719741" s="1"/>
      <c r="F719741" s="1"/>
      <c r="G719741" s="1"/>
    </row>
    <row r="719953" spans="1:7" x14ac:dyDescent="0.3">
      <c r="A719953" s="1"/>
      <c r="B719953" s="1"/>
      <c r="C719953" s="1"/>
      <c r="D719953" s="1"/>
      <c r="F719953" s="1"/>
      <c r="G719953" s="1"/>
    </row>
    <row r="720165" spans="1:7" x14ac:dyDescent="0.3">
      <c r="A720165" s="1"/>
      <c r="B720165" s="1"/>
      <c r="C720165" s="1"/>
      <c r="D720165" s="1"/>
      <c r="F720165" s="1"/>
      <c r="G720165" s="1"/>
    </row>
    <row r="720377" spans="1:7" x14ac:dyDescent="0.3">
      <c r="A720377" s="1"/>
      <c r="B720377" s="1"/>
      <c r="C720377" s="1"/>
      <c r="D720377" s="1"/>
      <c r="F720377" s="1"/>
      <c r="G720377" s="1"/>
    </row>
    <row r="720589" spans="1:7" x14ac:dyDescent="0.3">
      <c r="A720589" s="1"/>
      <c r="B720589" s="1"/>
      <c r="C720589" s="1"/>
      <c r="D720589" s="1"/>
      <c r="F720589" s="1"/>
      <c r="G720589" s="1"/>
    </row>
    <row r="720801" spans="1:7" x14ac:dyDescent="0.3">
      <c r="A720801" s="1"/>
      <c r="B720801" s="1"/>
      <c r="C720801" s="1"/>
      <c r="D720801" s="1"/>
      <c r="F720801" s="1"/>
      <c r="G720801" s="1"/>
    </row>
    <row r="721013" spans="1:7" x14ac:dyDescent="0.3">
      <c r="A721013" s="1"/>
      <c r="B721013" s="1"/>
      <c r="C721013" s="1"/>
      <c r="D721013" s="1"/>
      <c r="F721013" s="1"/>
      <c r="G721013" s="1"/>
    </row>
    <row r="721225" spans="1:7" x14ac:dyDescent="0.3">
      <c r="A721225" s="1"/>
      <c r="B721225" s="1"/>
      <c r="C721225" s="1"/>
      <c r="D721225" s="1"/>
      <c r="F721225" s="1"/>
      <c r="G721225" s="1"/>
    </row>
    <row r="721437" spans="1:7" x14ac:dyDescent="0.3">
      <c r="A721437" s="1"/>
      <c r="B721437" s="1"/>
      <c r="C721437" s="1"/>
      <c r="D721437" s="1"/>
      <c r="F721437" s="1"/>
      <c r="G721437" s="1"/>
    </row>
    <row r="721649" spans="1:7" x14ac:dyDescent="0.3">
      <c r="A721649" s="1"/>
      <c r="B721649" s="1"/>
      <c r="C721649" s="1"/>
      <c r="D721649" s="1"/>
      <c r="F721649" s="1"/>
      <c r="G721649" s="1"/>
    </row>
    <row r="721861" spans="1:7" x14ac:dyDescent="0.3">
      <c r="A721861" s="1"/>
      <c r="B721861" s="1"/>
      <c r="C721861" s="1"/>
      <c r="D721861" s="1"/>
      <c r="F721861" s="1"/>
      <c r="G721861" s="1"/>
    </row>
    <row r="722073" spans="1:7" x14ac:dyDescent="0.3">
      <c r="A722073" s="1"/>
      <c r="B722073" s="1"/>
      <c r="C722073" s="1"/>
      <c r="D722073" s="1"/>
      <c r="F722073" s="1"/>
      <c r="G722073" s="1"/>
    </row>
    <row r="722285" spans="1:7" x14ac:dyDescent="0.3">
      <c r="A722285" s="1"/>
      <c r="B722285" s="1"/>
      <c r="C722285" s="1"/>
      <c r="D722285" s="1"/>
      <c r="F722285" s="1"/>
      <c r="G722285" s="1"/>
    </row>
    <row r="722497" spans="1:7" x14ac:dyDescent="0.3">
      <c r="A722497" s="1"/>
      <c r="B722497" s="1"/>
      <c r="C722497" s="1"/>
      <c r="D722497" s="1"/>
      <c r="F722497" s="1"/>
      <c r="G722497" s="1"/>
    </row>
    <row r="722709" spans="1:7" x14ac:dyDescent="0.3">
      <c r="A722709" s="1"/>
      <c r="B722709" s="1"/>
      <c r="C722709" s="1"/>
      <c r="D722709" s="1"/>
      <c r="F722709" s="1"/>
      <c r="G722709" s="1"/>
    </row>
    <row r="722921" spans="1:7" x14ac:dyDescent="0.3">
      <c r="A722921" s="1"/>
      <c r="B722921" s="1"/>
      <c r="C722921" s="1"/>
      <c r="D722921" s="1"/>
      <c r="F722921" s="1"/>
      <c r="G722921" s="1"/>
    </row>
    <row r="723133" spans="1:7" x14ac:dyDescent="0.3">
      <c r="A723133" s="1"/>
      <c r="B723133" s="1"/>
      <c r="C723133" s="1"/>
      <c r="D723133" s="1"/>
      <c r="F723133" s="1"/>
      <c r="G723133" s="1"/>
    </row>
    <row r="723345" spans="1:7" x14ac:dyDescent="0.3">
      <c r="A723345" s="1"/>
      <c r="B723345" s="1"/>
      <c r="C723345" s="1"/>
      <c r="D723345" s="1"/>
      <c r="F723345" s="1"/>
      <c r="G723345" s="1"/>
    </row>
    <row r="723557" spans="1:7" x14ac:dyDescent="0.3">
      <c r="A723557" s="1"/>
      <c r="B723557" s="1"/>
      <c r="C723557" s="1"/>
      <c r="D723557" s="1"/>
      <c r="F723557" s="1"/>
      <c r="G723557" s="1"/>
    </row>
    <row r="723769" spans="1:7" x14ac:dyDescent="0.3">
      <c r="A723769" s="1"/>
      <c r="B723769" s="1"/>
      <c r="C723769" s="1"/>
      <c r="D723769" s="1"/>
      <c r="F723769" s="1"/>
      <c r="G723769" s="1"/>
    </row>
    <row r="723981" spans="1:7" x14ac:dyDescent="0.3">
      <c r="A723981" s="1"/>
      <c r="B723981" s="1"/>
      <c r="C723981" s="1"/>
      <c r="D723981" s="1"/>
      <c r="F723981" s="1"/>
      <c r="G723981" s="1"/>
    </row>
    <row r="724193" spans="1:7" x14ac:dyDescent="0.3">
      <c r="A724193" s="1"/>
      <c r="B724193" s="1"/>
      <c r="C724193" s="1"/>
      <c r="D724193" s="1"/>
      <c r="F724193" s="1"/>
      <c r="G724193" s="1"/>
    </row>
    <row r="724405" spans="1:7" x14ac:dyDescent="0.3">
      <c r="A724405" s="1"/>
      <c r="B724405" s="1"/>
      <c r="C724405" s="1"/>
      <c r="D724405" s="1"/>
      <c r="F724405" s="1"/>
      <c r="G724405" s="1"/>
    </row>
    <row r="724617" spans="1:7" x14ac:dyDescent="0.3">
      <c r="A724617" s="1"/>
      <c r="B724617" s="1"/>
      <c r="C724617" s="1"/>
      <c r="D724617" s="1"/>
      <c r="F724617" s="1"/>
      <c r="G724617" s="1"/>
    </row>
    <row r="724829" spans="1:7" x14ac:dyDescent="0.3">
      <c r="A724829" s="1"/>
      <c r="B724829" s="1"/>
      <c r="C724829" s="1"/>
      <c r="D724829" s="1"/>
      <c r="F724829" s="1"/>
      <c r="G724829" s="1"/>
    </row>
    <row r="725041" spans="1:7" x14ac:dyDescent="0.3">
      <c r="A725041" s="1"/>
      <c r="B725041" s="1"/>
      <c r="C725041" s="1"/>
      <c r="D725041" s="1"/>
      <c r="F725041" s="1"/>
      <c r="G725041" s="1"/>
    </row>
    <row r="725253" spans="1:7" x14ac:dyDescent="0.3">
      <c r="A725253" s="1"/>
      <c r="B725253" s="1"/>
      <c r="C725253" s="1"/>
      <c r="D725253" s="1"/>
      <c r="F725253" s="1"/>
      <c r="G725253" s="1"/>
    </row>
    <row r="725465" spans="1:7" x14ac:dyDescent="0.3">
      <c r="A725465" s="1"/>
      <c r="B725465" s="1"/>
      <c r="C725465" s="1"/>
      <c r="D725465" s="1"/>
      <c r="F725465" s="1"/>
      <c r="G725465" s="1"/>
    </row>
    <row r="725677" spans="1:7" x14ac:dyDescent="0.3">
      <c r="A725677" s="1"/>
      <c r="B725677" s="1"/>
      <c r="C725677" s="1"/>
      <c r="D725677" s="1"/>
      <c r="F725677" s="1"/>
      <c r="G725677" s="1"/>
    </row>
    <row r="725889" spans="1:7" x14ac:dyDescent="0.3">
      <c r="A725889" s="1"/>
      <c r="B725889" s="1"/>
      <c r="C725889" s="1"/>
      <c r="D725889" s="1"/>
      <c r="F725889" s="1"/>
      <c r="G725889" s="1"/>
    </row>
    <row r="726101" spans="1:7" x14ac:dyDescent="0.3">
      <c r="A726101" s="1"/>
      <c r="B726101" s="1"/>
      <c r="C726101" s="1"/>
      <c r="D726101" s="1"/>
      <c r="F726101" s="1"/>
      <c r="G726101" s="1"/>
    </row>
    <row r="726313" spans="1:7" x14ac:dyDescent="0.3">
      <c r="A726313" s="1"/>
      <c r="B726313" s="1"/>
      <c r="C726313" s="1"/>
      <c r="D726313" s="1"/>
      <c r="F726313" s="1"/>
      <c r="G726313" s="1"/>
    </row>
    <row r="726525" spans="1:7" x14ac:dyDescent="0.3">
      <c r="A726525" s="1"/>
      <c r="B726525" s="1"/>
      <c r="C726525" s="1"/>
      <c r="D726525" s="1"/>
      <c r="F726525" s="1"/>
      <c r="G726525" s="1"/>
    </row>
    <row r="726737" spans="1:7" x14ac:dyDescent="0.3">
      <c r="A726737" s="1"/>
      <c r="B726737" s="1"/>
      <c r="C726737" s="1"/>
      <c r="D726737" s="1"/>
      <c r="F726737" s="1"/>
      <c r="G726737" s="1"/>
    </row>
    <row r="726949" spans="1:7" x14ac:dyDescent="0.3">
      <c r="A726949" s="1"/>
      <c r="B726949" s="1"/>
      <c r="C726949" s="1"/>
      <c r="D726949" s="1"/>
      <c r="F726949" s="1"/>
      <c r="G726949" s="1"/>
    </row>
    <row r="727161" spans="1:7" x14ac:dyDescent="0.3">
      <c r="A727161" s="1"/>
      <c r="B727161" s="1"/>
      <c r="C727161" s="1"/>
      <c r="D727161" s="1"/>
      <c r="F727161" s="1"/>
      <c r="G727161" s="1"/>
    </row>
    <row r="727373" spans="1:7" x14ac:dyDescent="0.3">
      <c r="A727373" s="1"/>
      <c r="B727373" s="1"/>
      <c r="C727373" s="1"/>
      <c r="D727373" s="1"/>
      <c r="F727373" s="1"/>
      <c r="G727373" s="1"/>
    </row>
    <row r="727585" spans="1:7" x14ac:dyDescent="0.3">
      <c r="A727585" s="1"/>
      <c r="B727585" s="1"/>
      <c r="C727585" s="1"/>
      <c r="D727585" s="1"/>
      <c r="F727585" s="1"/>
      <c r="G727585" s="1"/>
    </row>
    <row r="727797" spans="1:7" x14ac:dyDescent="0.3">
      <c r="A727797" s="1"/>
      <c r="B727797" s="1"/>
      <c r="C727797" s="1"/>
      <c r="D727797" s="1"/>
      <c r="F727797" s="1"/>
      <c r="G727797" s="1"/>
    </row>
    <row r="728009" spans="1:7" x14ac:dyDescent="0.3">
      <c r="A728009" s="1"/>
      <c r="B728009" s="1"/>
      <c r="C728009" s="1"/>
      <c r="D728009" s="1"/>
      <c r="F728009" s="1"/>
      <c r="G728009" s="1"/>
    </row>
    <row r="728221" spans="1:7" x14ac:dyDescent="0.3">
      <c r="A728221" s="1"/>
      <c r="B728221" s="1"/>
      <c r="C728221" s="1"/>
      <c r="D728221" s="1"/>
      <c r="F728221" s="1"/>
      <c r="G728221" s="1"/>
    </row>
    <row r="728433" spans="1:7" x14ac:dyDescent="0.3">
      <c r="A728433" s="1"/>
      <c r="B728433" s="1"/>
      <c r="C728433" s="1"/>
      <c r="D728433" s="1"/>
      <c r="F728433" s="1"/>
      <c r="G728433" s="1"/>
    </row>
    <row r="728645" spans="1:7" x14ac:dyDescent="0.3">
      <c r="A728645" s="1"/>
      <c r="B728645" s="1"/>
      <c r="C728645" s="1"/>
      <c r="D728645" s="1"/>
      <c r="F728645" s="1"/>
      <c r="G728645" s="1"/>
    </row>
    <row r="728857" spans="1:7" x14ac:dyDescent="0.3">
      <c r="A728857" s="1"/>
      <c r="B728857" s="1"/>
      <c r="C728857" s="1"/>
      <c r="D728857" s="1"/>
      <c r="F728857" s="1"/>
      <c r="G728857" s="1"/>
    </row>
    <row r="729069" spans="1:7" x14ac:dyDescent="0.3">
      <c r="A729069" s="1"/>
      <c r="B729069" s="1"/>
      <c r="C729069" s="1"/>
      <c r="D729069" s="1"/>
      <c r="F729069" s="1"/>
      <c r="G729069" s="1"/>
    </row>
    <row r="729281" spans="1:7" x14ac:dyDescent="0.3">
      <c r="A729281" s="1"/>
      <c r="B729281" s="1"/>
      <c r="C729281" s="1"/>
      <c r="D729281" s="1"/>
      <c r="F729281" s="1"/>
      <c r="G729281" s="1"/>
    </row>
    <row r="729493" spans="1:7" x14ac:dyDescent="0.3">
      <c r="A729493" s="1"/>
      <c r="B729493" s="1"/>
      <c r="C729493" s="1"/>
      <c r="D729493" s="1"/>
      <c r="F729493" s="1"/>
      <c r="G729493" s="1"/>
    </row>
    <row r="729705" spans="1:7" x14ac:dyDescent="0.3">
      <c r="A729705" s="1"/>
      <c r="B729705" s="1"/>
      <c r="C729705" s="1"/>
      <c r="D729705" s="1"/>
      <c r="F729705" s="1"/>
      <c r="G729705" s="1"/>
    </row>
    <row r="729917" spans="1:7" x14ac:dyDescent="0.3">
      <c r="A729917" s="1"/>
      <c r="B729917" s="1"/>
      <c r="C729917" s="1"/>
      <c r="D729917" s="1"/>
      <c r="F729917" s="1"/>
      <c r="G729917" s="1"/>
    </row>
    <row r="730129" spans="1:7" x14ac:dyDescent="0.3">
      <c r="A730129" s="1"/>
      <c r="B730129" s="1"/>
      <c r="C730129" s="1"/>
      <c r="D730129" s="1"/>
      <c r="F730129" s="1"/>
      <c r="G730129" s="1"/>
    </row>
    <row r="730341" spans="1:7" x14ac:dyDescent="0.3">
      <c r="A730341" s="1"/>
      <c r="B730341" s="1"/>
      <c r="C730341" s="1"/>
      <c r="D730341" s="1"/>
      <c r="F730341" s="1"/>
      <c r="G730341" s="1"/>
    </row>
    <row r="730553" spans="1:7" x14ac:dyDescent="0.3">
      <c r="A730553" s="1"/>
      <c r="B730553" s="1"/>
      <c r="C730553" s="1"/>
      <c r="D730553" s="1"/>
      <c r="F730553" s="1"/>
      <c r="G730553" s="1"/>
    </row>
    <row r="730765" spans="1:7" x14ac:dyDescent="0.3">
      <c r="A730765" s="1"/>
      <c r="B730765" s="1"/>
      <c r="C730765" s="1"/>
      <c r="D730765" s="1"/>
      <c r="F730765" s="1"/>
      <c r="G730765" s="1"/>
    </row>
    <row r="730977" spans="1:7" x14ac:dyDescent="0.3">
      <c r="A730977" s="1"/>
      <c r="B730977" s="1"/>
      <c r="C730977" s="1"/>
      <c r="D730977" s="1"/>
      <c r="F730977" s="1"/>
      <c r="G730977" s="1"/>
    </row>
    <row r="731189" spans="1:7" x14ac:dyDescent="0.3">
      <c r="A731189" s="1"/>
      <c r="B731189" s="1"/>
      <c r="C731189" s="1"/>
      <c r="D731189" s="1"/>
      <c r="F731189" s="1"/>
      <c r="G731189" s="1"/>
    </row>
    <row r="731401" spans="1:7" x14ac:dyDescent="0.3">
      <c r="A731401" s="1"/>
      <c r="B731401" s="1"/>
      <c r="C731401" s="1"/>
      <c r="D731401" s="1"/>
      <c r="F731401" s="1"/>
      <c r="G731401" s="1"/>
    </row>
    <row r="731613" spans="1:7" x14ac:dyDescent="0.3">
      <c r="A731613" s="1"/>
      <c r="B731613" s="1"/>
      <c r="C731613" s="1"/>
      <c r="D731613" s="1"/>
      <c r="F731613" s="1"/>
      <c r="G731613" s="1"/>
    </row>
    <row r="731825" spans="1:7" x14ac:dyDescent="0.3">
      <c r="A731825" s="1"/>
      <c r="B731825" s="1"/>
      <c r="C731825" s="1"/>
      <c r="D731825" s="1"/>
      <c r="F731825" s="1"/>
      <c r="G731825" s="1"/>
    </row>
    <row r="732037" spans="1:7" x14ac:dyDescent="0.3">
      <c r="A732037" s="1"/>
      <c r="B732037" s="1"/>
      <c r="C732037" s="1"/>
      <c r="D732037" s="1"/>
      <c r="F732037" s="1"/>
      <c r="G732037" s="1"/>
    </row>
    <row r="732249" spans="1:7" x14ac:dyDescent="0.3">
      <c r="A732249" s="1"/>
      <c r="B732249" s="1"/>
      <c r="C732249" s="1"/>
      <c r="D732249" s="1"/>
      <c r="F732249" s="1"/>
      <c r="G732249" s="1"/>
    </row>
    <row r="732461" spans="1:7" x14ac:dyDescent="0.3">
      <c r="A732461" s="1"/>
      <c r="B732461" s="1"/>
      <c r="C732461" s="1"/>
      <c r="D732461" s="1"/>
      <c r="F732461" s="1"/>
      <c r="G732461" s="1"/>
    </row>
    <row r="732673" spans="1:7" x14ac:dyDescent="0.3">
      <c r="A732673" s="1"/>
      <c r="B732673" s="1"/>
      <c r="C732673" s="1"/>
      <c r="D732673" s="1"/>
      <c r="F732673" s="1"/>
      <c r="G732673" s="1"/>
    </row>
    <row r="732885" spans="1:7" x14ac:dyDescent="0.3">
      <c r="A732885" s="1"/>
      <c r="B732885" s="1"/>
      <c r="C732885" s="1"/>
      <c r="D732885" s="1"/>
      <c r="F732885" s="1"/>
      <c r="G732885" s="1"/>
    </row>
    <row r="733097" spans="1:7" x14ac:dyDescent="0.3">
      <c r="A733097" s="1"/>
      <c r="B733097" s="1"/>
      <c r="C733097" s="1"/>
      <c r="D733097" s="1"/>
      <c r="F733097" s="1"/>
      <c r="G733097" s="1"/>
    </row>
    <row r="733309" spans="1:7" x14ac:dyDescent="0.3">
      <c r="A733309" s="1"/>
      <c r="B733309" s="1"/>
      <c r="C733309" s="1"/>
      <c r="D733309" s="1"/>
      <c r="F733309" s="1"/>
      <c r="G733309" s="1"/>
    </row>
    <row r="733521" spans="1:7" x14ac:dyDescent="0.3">
      <c r="A733521" s="1"/>
      <c r="B733521" s="1"/>
      <c r="C733521" s="1"/>
      <c r="D733521" s="1"/>
      <c r="F733521" s="1"/>
      <c r="G733521" s="1"/>
    </row>
    <row r="733733" spans="1:7" x14ac:dyDescent="0.3">
      <c r="A733733" s="1"/>
      <c r="B733733" s="1"/>
      <c r="C733733" s="1"/>
      <c r="D733733" s="1"/>
      <c r="F733733" s="1"/>
      <c r="G733733" s="1"/>
    </row>
    <row r="733945" spans="1:7" x14ac:dyDescent="0.3">
      <c r="A733945" s="1"/>
      <c r="B733945" s="1"/>
      <c r="C733945" s="1"/>
      <c r="D733945" s="1"/>
      <c r="F733945" s="1"/>
      <c r="G733945" s="1"/>
    </row>
    <row r="734157" spans="1:7" x14ac:dyDescent="0.3">
      <c r="A734157" s="1"/>
      <c r="B734157" s="1"/>
      <c r="C734157" s="1"/>
      <c r="D734157" s="1"/>
      <c r="F734157" s="1"/>
      <c r="G734157" s="1"/>
    </row>
    <row r="734369" spans="1:7" x14ac:dyDescent="0.3">
      <c r="A734369" s="1"/>
      <c r="B734369" s="1"/>
      <c r="C734369" s="1"/>
      <c r="D734369" s="1"/>
      <c r="F734369" s="1"/>
      <c r="G734369" s="1"/>
    </row>
    <row r="734581" spans="1:7" x14ac:dyDescent="0.3">
      <c r="A734581" s="1"/>
      <c r="B734581" s="1"/>
      <c r="C734581" s="1"/>
      <c r="D734581" s="1"/>
      <c r="F734581" s="1"/>
      <c r="G734581" s="1"/>
    </row>
    <row r="734793" spans="1:7" x14ac:dyDescent="0.3">
      <c r="A734793" s="1"/>
      <c r="B734793" s="1"/>
      <c r="C734793" s="1"/>
      <c r="D734793" s="1"/>
      <c r="F734793" s="1"/>
      <c r="G734793" s="1"/>
    </row>
    <row r="735005" spans="1:7" x14ac:dyDescent="0.3">
      <c r="A735005" s="1"/>
      <c r="B735005" s="1"/>
      <c r="C735005" s="1"/>
      <c r="D735005" s="1"/>
      <c r="F735005" s="1"/>
      <c r="G735005" s="1"/>
    </row>
    <row r="735217" spans="1:7" x14ac:dyDescent="0.3">
      <c r="A735217" s="1"/>
      <c r="B735217" s="1"/>
      <c r="C735217" s="1"/>
      <c r="D735217" s="1"/>
      <c r="F735217" s="1"/>
      <c r="G735217" s="1"/>
    </row>
    <row r="735429" spans="1:7" x14ac:dyDescent="0.3">
      <c r="A735429" s="1"/>
      <c r="B735429" s="1"/>
      <c r="C735429" s="1"/>
      <c r="D735429" s="1"/>
      <c r="F735429" s="1"/>
      <c r="G735429" s="1"/>
    </row>
    <row r="735641" spans="1:7" x14ac:dyDescent="0.3">
      <c r="A735641" s="1"/>
      <c r="B735641" s="1"/>
      <c r="C735641" s="1"/>
      <c r="D735641" s="1"/>
      <c r="F735641" s="1"/>
      <c r="G735641" s="1"/>
    </row>
    <row r="735853" spans="1:7" x14ac:dyDescent="0.3">
      <c r="A735853" s="1"/>
      <c r="B735853" s="1"/>
      <c r="C735853" s="1"/>
      <c r="D735853" s="1"/>
      <c r="F735853" s="1"/>
      <c r="G735853" s="1"/>
    </row>
    <row r="736065" spans="1:7" x14ac:dyDescent="0.3">
      <c r="A736065" s="1"/>
      <c r="B736065" s="1"/>
      <c r="C736065" s="1"/>
      <c r="D736065" s="1"/>
      <c r="F736065" s="1"/>
      <c r="G736065" s="1"/>
    </row>
    <row r="736277" spans="1:7" x14ac:dyDescent="0.3">
      <c r="A736277" s="1"/>
      <c r="B736277" s="1"/>
      <c r="C736277" s="1"/>
      <c r="D736277" s="1"/>
      <c r="F736277" s="1"/>
      <c r="G736277" s="1"/>
    </row>
    <row r="736489" spans="1:7" x14ac:dyDescent="0.3">
      <c r="A736489" s="1"/>
      <c r="B736489" s="1"/>
      <c r="C736489" s="1"/>
      <c r="D736489" s="1"/>
      <c r="F736489" s="1"/>
      <c r="G736489" s="1"/>
    </row>
    <row r="736701" spans="1:7" x14ac:dyDescent="0.3">
      <c r="A736701" s="1"/>
      <c r="B736701" s="1"/>
      <c r="C736701" s="1"/>
      <c r="D736701" s="1"/>
      <c r="F736701" s="1"/>
      <c r="G736701" s="1"/>
    </row>
    <row r="736913" spans="1:7" x14ac:dyDescent="0.3">
      <c r="A736913" s="1"/>
      <c r="B736913" s="1"/>
      <c r="C736913" s="1"/>
      <c r="D736913" s="1"/>
      <c r="F736913" s="1"/>
      <c r="G736913" s="1"/>
    </row>
    <row r="737125" spans="1:7" x14ac:dyDescent="0.3">
      <c r="A737125" s="1"/>
      <c r="B737125" s="1"/>
      <c r="C737125" s="1"/>
      <c r="D737125" s="1"/>
      <c r="F737125" s="1"/>
      <c r="G737125" s="1"/>
    </row>
    <row r="737337" spans="1:7" x14ac:dyDescent="0.3">
      <c r="A737337" s="1"/>
      <c r="B737337" s="1"/>
      <c r="C737337" s="1"/>
      <c r="D737337" s="1"/>
      <c r="F737337" s="1"/>
      <c r="G737337" s="1"/>
    </row>
    <row r="737549" spans="1:7" x14ac:dyDescent="0.3">
      <c r="A737549" s="1"/>
      <c r="B737549" s="1"/>
      <c r="C737549" s="1"/>
      <c r="D737549" s="1"/>
      <c r="F737549" s="1"/>
      <c r="G737549" s="1"/>
    </row>
    <row r="737761" spans="1:7" x14ac:dyDescent="0.3">
      <c r="A737761" s="1"/>
      <c r="B737761" s="1"/>
      <c r="C737761" s="1"/>
      <c r="D737761" s="1"/>
      <c r="F737761" s="1"/>
      <c r="G737761" s="1"/>
    </row>
    <row r="737973" spans="1:7" x14ac:dyDescent="0.3">
      <c r="A737973" s="1"/>
      <c r="B737973" s="1"/>
      <c r="C737973" s="1"/>
      <c r="D737973" s="1"/>
      <c r="F737973" s="1"/>
      <c r="G737973" s="1"/>
    </row>
    <row r="738185" spans="1:7" x14ac:dyDescent="0.3">
      <c r="A738185" s="1"/>
      <c r="B738185" s="1"/>
      <c r="C738185" s="1"/>
      <c r="D738185" s="1"/>
      <c r="F738185" s="1"/>
      <c r="G738185" s="1"/>
    </row>
    <row r="738397" spans="1:7" x14ac:dyDescent="0.3">
      <c r="A738397" s="1"/>
      <c r="B738397" s="1"/>
      <c r="C738397" s="1"/>
      <c r="D738397" s="1"/>
      <c r="F738397" s="1"/>
      <c r="G738397" s="1"/>
    </row>
    <row r="738609" spans="1:7" x14ac:dyDescent="0.3">
      <c r="A738609" s="1"/>
      <c r="B738609" s="1"/>
      <c r="C738609" s="1"/>
      <c r="D738609" s="1"/>
      <c r="F738609" s="1"/>
      <c r="G738609" s="1"/>
    </row>
    <row r="738821" spans="1:7" x14ac:dyDescent="0.3">
      <c r="A738821" s="1"/>
      <c r="B738821" s="1"/>
      <c r="C738821" s="1"/>
      <c r="D738821" s="1"/>
      <c r="F738821" s="1"/>
      <c r="G738821" s="1"/>
    </row>
    <row r="739033" spans="1:7" x14ac:dyDescent="0.3">
      <c r="A739033" s="1"/>
      <c r="B739033" s="1"/>
      <c r="C739033" s="1"/>
      <c r="D739033" s="1"/>
      <c r="F739033" s="1"/>
      <c r="G739033" s="1"/>
    </row>
    <row r="739245" spans="1:7" x14ac:dyDescent="0.3">
      <c r="A739245" s="1"/>
      <c r="B739245" s="1"/>
      <c r="C739245" s="1"/>
      <c r="D739245" s="1"/>
      <c r="F739245" s="1"/>
      <c r="G739245" s="1"/>
    </row>
    <row r="739457" spans="1:7" x14ac:dyDescent="0.3">
      <c r="A739457" s="1"/>
      <c r="B739457" s="1"/>
      <c r="C739457" s="1"/>
      <c r="D739457" s="1"/>
      <c r="F739457" s="1"/>
      <c r="G739457" s="1"/>
    </row>
    <row r="739669" spans="1:7" x14ac:dyDescent="0.3">
      <c r="A739669" s="1"/>
      <c r="B739669" s="1"/>
      <c r="C739669" s="1"/>
      <c r="D739669" s="1"/>
      <c r="F739669" s="1"/>
      <c r="G739669" s="1"/>
    </row>
    <row r="739881" spans="1:7" x14ac:dyDescent="0.3">
      <c r="A739881" s="1"/>
      <c r="B739881" s="1"/>
      <c r="C739881" s="1"/>
      <c r="D739881" s="1"/>
      <c r="F739881" s="1"/>
      <c r="G739881" s="1"/>
    </row>
    <row r="740093" spans="1:7" x14ac:dyDescent="0.3">
      <c r="A740093" s="1"/>
      <c r="B740093" s="1"/>
      <c r="C740093" s="1"/>
      <c r="D740093" s="1"/>
      <c r="F740093" s="1"/>
      <c r="G740093" s="1"/>
    </row>
    <row r="740305" spans="1:7" x14ac:dyDescent="0.3">
      <c r="A740305" s="1"/>
      <c r="B740305" s="1"/>
      <c r="C740305" s="1"/>
      <c r="D740305" s="1"/>
      <c r="F740305" s="1"/>
      <c r="G740305" s="1"/>
    </row>
    <row r="740517" spans="1:7" x14ac:dyDescent="0.3">
      <c r="A740517" s="1"/>
      <c r="B740517" s="1"/>
      <c r="C740517" s="1"/>
      <c r="D740517" s="1"/>
      <c r="F740517" s="1"/>
      <c r="G740517" s="1"/>
    </row>
    <row r="740729" spans="1:7" x14ac:dyDescent="0.3">
      <c r="A740729" s="1"/>
      <c r="B740729" s="1"/>
      <c r="C740729" s="1"/>
      <c r="D740729" s="1"/>
      <c r="F740729" s="1"/>
      <c r="G740729" s="1"/>
    </row>
    <row r="740941" spans="1:7" x14ac:dyDescent="0.3">
      <c r="A740941" s="1"/>
      <c r="B740941" s="1"/>
      <c r="C740941" s="1"/>
      <c r="D740941" s="1"/>
      <c r="F740941" s="1"/>
      <c r="G740941" s="1"/>
    </row>
    <row r="741153" spans="1:7" x14ac:dyDescent="0.3">
      <c r="A741153" s="1"/>
      <c r="B741153" s="1"/>
      <c r="C741153" s="1"/>
      <c r="D741153" s="1"/>
      <c r="F741153" s="1"/>
      <c r="G741153" s="1"/>
    </row>
    <row r="741365" spans="1:7" x14ac:dyDescent="0.3">
      <c r="A741365" s="1"/>
      <c r="B741365" s="1"/>
      <c r="C741365" s="1"/>
      <c r="D741365" s="1"/>
      <c r="F741365" s="1"/>
      <c r="G741365" s="1"/>
    </row>
    <row r="741577" spans="1:7" x14ac:dyDescent="0.3">
      <c r="A741577" s="1"/>
      <c r="B741577" s="1"/>
      <c r="C741577" s="1"/>
      <c r="D741577" s="1"/>
      <c r="F741577" s="1"/>
      <c r="G741577" s="1"/>
    </row>
    <row r="741789" spans="1:7" x14ac:dyDescent="0.3">
      <c r="A741789" s="1"/>
      <c r="B741789" s="1"/>
      <c r="C741789" s="1"/>
      <c r="D741789" s="1"/>
      <c r="F741789" s="1"/>
      <c r="G741789" s="1"/>
    </row>
    <row r="742001" spans="1:7" x14ac:dyDescent="0.3">
      <c r="A742001" s="1"/>
      <c r="B742001" s="1"/>
      <c r="C742001" s="1"/>
      <c r="D742001" s="1"/>
      <c r="F742001" s="1"/>
      <c r="G742001" s="1"/>
    </row>
    <row r="742213" spans="1:7" x14ac:dyDescent="0.3">
      <c r="A742213" s="1"/>
      <c r="B742213" s="1"/>
      <c r="C742213" s="1"/>
      <c r="D742213" s="1"/>
      <c r="F742213" s="1"/>
      <c r="G742213" s="1"/>
    </row>
    <row r="742425" spans="1:7" x14ac:dyDescent="0.3">
      <c r="A742425" s="1"/>
      <c r="B742425" s="1"/>
      <c r="C742425" s="1"/>
      <c r="D742425" s="1"/>
      <c r="F742425" s="1"/>
      <c r="G742425" s="1"/>
    </row>
    <row r="742637" spans="1:7" x14ac:dyDescent="0.3">
      <c r="A742637" s="1"/>
      <c r="B742637" s="1"/>
      <c r="C742637" s="1"/>
      <c r="D742637" s="1"/>
      <c r="F742637" s="1"/>
      <c r="G742637" s="1"/>
    </row>
    <row r="742849" spans="1:7" x14ac:dyDescent="0.3">
      <c r="A742849" s="1"/>
      <c r="B742849" s="1"/>
      <c r="C742849" s="1"/>
      <c r="D742849" s="1"/>
      <c r="F742849" s="1"/>
      <c r="G742849" s="1"/>
    </row>
    <row r="743061" spans="1:7" x14ac:dyDescent="0.3">
      <c r="A743061" s="1"/>
      <c r="B743061" s="1"/>
      <c r="C743061" s="1"/>
      <c r="D743061" s="1"/>
      <c r="F743061" s="1"/>
      <c r="G743061" s="1"/>
    </row>
    <row r="743273" spans="1:7" x14ac:dyDescent="0.3">
      <c r="A743273" s="1"/>
      <c r="B743273" s="1"/>
      <c r="C743273" s="1"/>
      <c r="D743273" s="1"/>
      <c r="F743273" s="1"/>
      <c r="G743273" s="1"/>
    </row>
    <row r="743485" spans="1:7" x14ac:dyDescent="0.3">
      <c r="A743485" s="1"/>
      <c r="B743485" s="1"/>
      <c r="C743485" s="1"/>
      <c r="D743485" s="1"/>
      <c r="F743485" s="1"/>
      <c r="G743485" s="1"/>
    </row>
    <row r="743697" spans="1:7" x14ac:dyDescent="0.3">
      <c r="A743697" s="1"/>
      <c r="B743697" s="1"/>
      <c r="C743697" s="1"/>
      <c r="D743697" s="1"/>
      <c r="F743697" s="1"/>
      <c r="G743697" s="1"/>
    </row>
    <row r="743909" spans="1:7" x14ac:dyDescent="0.3">
      <c r="A743909" s="1"/>
      <c r="B743909" s="1"/>
      <c r="C743909" s="1"/>
      <c r="D743909" s="1"/>
      <c r="F743909" s="1"/>
      <c r="G743909" s="1"/>
    </row>
    <row r="744121" spans="1:7" x14ac:dyDescent="0.3">
      <c r="A744121" s="1"/>
      <c r="B744121" s="1"/>
      <c r="C744121" s="1"/>
      <c r="D744121" s="1"/>
      <c r="F744121" s="1"/>
      <c r="G744121" s="1"/>
    </row>
    <row r="744333" spans="1:7" x14ac:dyDescent="0.3">
      <c r="A744333" s="1"/>
      <c r="B744333" s="1"/>
      <c r="C744333" s="1"/>
      <c r="D744333" s="1"/>
      <c r="F744333" s="1"/>
      <c r="G744333" s="1"/>
    </row>
    <row r="744545" spans="1:7" x14ac:dyDescent="0.3">
      <c r="A744545" s="1"/>
      <c r="B744545" s="1"/>
      <c r="C744545" s="1"/>
      <c r="D744545" s="1"/>
      <c r="F744545" s="1"/>
      <c r="G744545" s="1"/>
    </row>
    <row r="744757" spans="1:7" x14ac:dyDescent="0.3">
      <c r="A744757" s="1"/>
      <c r="B744757" s="1"/>
      <c r="C744757" s="1"/>
      <c r="D744757" s="1"/>
      <c r="F744757" s="1"/>
      <c r="G744757" s="1"/>
    </row>
    <row r="744969" spans="1:7" x14ac:dyDescent="0.3">
      <c r="A744969" s="1"/>
      <c r="B744969" s="1"/>
      <c r="C744969" s="1"/>
      <c r="D744969" s="1"/>
      <c r="F744969" s="1"/>
      <c r="G744969" s="1"/>
    </row>
    <row r="745181" spans="1:7" x14ac:dyDescent="0.3">
      <c r="A745181" s="1"/>
      <c r="B745181" s="1"/>
      <c r="C745181" s="1"/>
      <c r="D745181" s="1"/>
      <c r="F745181" s="1"/>
      <c r="G745181" s="1"/>
    </row>
    <row r="745393" spans="1:7" x14ac:dyDescent="0.3">
      <c r="A745393" s="1"/>
      <c r="B745393" s="1"/>
      <c r="C745393" s="1"/>
      <c r="D745393" s="1"/>
      <c r="F745393" s="1"/>
      <c r="G745393" s="1"/>
    </row>
    <row r="745605" spans="1:7" x14ac:dyDescent="0.3">
      <c r="A745605" s="1"/>
      <c r="B745605" s="1"/>
      <c r="C745605" s="1"/>
      <c r="D745605" s="1"/>
      <c r="F745605" s="1"/>
      <c r="G745605" s="1"/>
    </row>
    <row r="745817" spans="1:7" x14ac:dyDescent="0.3">
      <c r="A745817" s="1"/>
      <c r="B745817" s="1"/>
      <c r="C745817" s="1"/>
      <c r="D745817" s="1"/>
      <c r="F745817" s="1"/>
      <c r="G745817" s="1"/>
    </row>
    <row r="746029" spans="1:7" x14ac:dyDescent="0.3">
      <c r="A746029" s="1"/>
      <c r="B746029" s="1"/>
      <c r="C746029" s="1"/>
      <c r="D746029" s="1"/>
      <c r="F746029" s="1"/>
      <c r="G746029" s="1"/>
    </row>
    <row r="746241" spans="1:7" x14ac:dyDescent="0.3">
      <c r="A746241" s="1"/>
      <c r="B746241" s="1"/>
      <c r="C746241" s="1"/>
      <c r="D746241" s="1"/>
      <c r="F746241" s="1"/>
      <c r="G746241" s="1"/>
    </row>
    <row r="746453" spans="1:7" x14ac:dyDescent="0.3">
      <c r="A746453" s="1"/>
      <c r="B746453" s="1"/>
      <c r="C746453" s="1"/>
      <c r="D746453" s="1"/>
      <c r="F746453" s="1"/>
      <c r="G746453" s="1"/>
    </row>
    <row r="746665" spans="1:7" x14ac:dyDescent="0.3">
      <c r="A746665" s="1"/>
      <c r="B746665" s="1"/>
      <c r="C746665" s="1"/>
      <c r="D746665" s="1"/>
      <c r="F746665" s="1"/>
      <c r="G746665" s="1"/>
    </row>
    <row r="746877" spans="1:7" x14ac:dyDescent="0.3">
      <c r="A746877" s="1"/>
      <c r="B746877" s="1"/>
      <c r="C746877" s="1"/>
      <c r="D746877" s="1"/>
      <c r="F746877" s="1"/>
      <c r="G746877" s="1"/>
    </row>
    <row r="747089" spans="1:7" x14ac:dyDescent="0.3">
      <c r="A747089" s="1"/>
      <c r="B747089" s="1"/>
      <c r="C747089" s="1"/>
      <c r="D747089" s="1"/>
      <c r="F747089" s="1"/>
      <c r="G747089" s="1"/>
    </row>
    <row r="747301" spans="1:7" x14ac:dyDescent="0.3">
      <c r="A747301" s="1"/>
      <c r="B747301" s="1"/>
      <c r="C747301" s="1"/>
      <c r="D747301" s="1"/>
      <c r="F747301" s="1"/>
      <c r="G747301" s="1"/>
    </row>
    <row r="747513" spans="1:7" x14ac:dyDescent="0.3">
      <c r="A747513" s="1"/>
      <c r="B747513" s="1"/>
      <c r="C747513" s="1"/>
      <c r="D747513" s="1"/>
      <c r="F747513" s="1"/>
      <c r="G747513" s="1"/>
    </row>
    <row r="747725" spans="1:7" x14ac:dyDescent="0.3">
      <c r="A747725" s="1"/>
      <c r="B747725" s="1"/>
      <c r="C747725" s="1"/>
      <c r="D747725" s="1"/>
      <c r="F747725" s="1"/>
      <c r="G747725" s="1"/>
    </row>
    <row r="747937" spans="1:7" x14ac:dyDescent="0.3">
      <c r="A747937" s="1"/>
      <c r="B747937" s="1"/>
      <c r="C747937" s="1"/>
      <c r="D747937" s="1"/>
      <c r="F747937" s="1"/>
      <c r="G747937" s="1"/>
    </row>
    <row r="748149" spans="1:7" x14ac:dyDescent="0.3">
      <c r="A748149" s="1"/>
      <c r="B748149" s="1"/>
      <c r="C748149" s="1"/>
      <c r="D748149" s="1"/>
      <c r="F748149" s="1"/>
      <c r="G748149" s="1"/>
    </row>
    <row r="748361" spans="1:7" x14ac:dyDescent="0.3">
      <c r="A748361" s="1"/>
      <c r="B748361" s="1"/>
      <c r="C748361" s="1"/>
      <c r="D748361" s="1"/>
      <c r="F748361" s="1"/>
      <c r="G748361" s="1"/>
    </row>
    <row r="748573" spans="1:7" x14ac:dyDescent="0.3">
      <c r="A748573" s="1"/>
      <c r="B748573" s="1"/>
      <c r="C748573" s="1"/>
      <c r="D748573" s="1"/>
      <c r="F748573" s="1"/>
      <c r="G748573" s="1"/>
    </row>
    <row r="748785" spans="1:7" x14ac:dyDescent="0.3">
      <c r="A748785" s="1"/>
      <c r="B748785" s="1"/>
      <c r="C748785" s="1"/>
      <c r="D748785" s="1"/>
      <c r="F748785" s="1"/>
      <c r="G748785" s="1"/>
    </row>
    <row r="748997" spans="1:7" x14ac:dyDescent="0.3">
      <c r="A748997" s="1"/>
      <c r="B748997" s="1"/>
      <c r="C748997" s="1"/>
      <c r="D748997" s="1"/>
      <c r="F748997" s="1"/>
      <c r="G748997" s="1"/>
    </row>
    <row r="749209" spans="1:7" x14ac:dyDescent="0.3">
      <c r="A749209" s="1"/>
      <c r="B749209" s="1"/>
      <c r="C749209" s="1"/>
      <c r="D749209" s="1"/>
      <c r="F749209" s="1"/>
      <c r="G749209" s="1"/>
    </row>
    <row r="749421" spans="1:7" x14ac:dyDescent="0.3">
      <c r="A749421" s="1"/>
      <c r="B749421" s="1"/>
      <c r="C749421" s="1"/>
      <c r="D749421" s="1"/>
      <c r="F749421" s="1"/>
      <c r="G749421" s="1"/>
    </row>
    <row r="749633" spans="1:7" x14ac:dyDescent="0.3">
      <c r="A749633" s="1"/>
      <c r="B749633" s="1"/>
      <c r="C749633" s="1"/>
      <c r="D749633" s="1"/>
      <c r="F749633" s="1"/>
      <c r="G749633" s="1"/>
    </row>
    <row r="749845" spans="1:7" x14ac:dyDescent="0.3">
      <c r="A749845" s="1"/>
      <c r="B749845" s="1"/>
      <c r="C749845" s="1"/>
      <c r="D749845" s="1"/>
      <c r="F749845" s="1"/>
      <c r="G749845" s="1"/>
    </row>
    <row r="750057" spans="1:7" x14ac:dyDescent="0.3">
      <c r="A750057" s="1"/>
      <c r="B750057" s="1"/>
      <c r="C750057" s="1"/>
      <c r="D750057" s="1"/>
      <c r="F750057" s="1"/>
      <c r="G750057" s="1"/>
    </row>
    <row r="750269" spans="1:7" x14ac:dyDescent="0.3">
      <c r="A750269" s="1"/>
      <c r="B750269" s="1"/>
      <c r="C750269" s="1"/>
      <c r="D750269" s="1"/>
      <c r="F750269" s="1"/>
      <c r="G750269" s="1"/>
    </row>
    <row r="750481" spans="1:7" x14ac:dyDescent="0.3">
      <c r="A750481" s="1"/>
      <c r="B750481" s="1"/>
      <c r="C750481" s="1"/>
      <c r="D750481" s="1"/>
      <c r="F750481" s="1"/>
      <c r="G750481" s="1"/>
    </row>
    <row r="750693" spans="1:7" x14ac:dyDescent="0.3">
      <c r="A750693" s="1"/>
      <c r="B750693" s="1"/>
      <c r="C750693" s="1"/>
      <c r="D750693" s="1"/>
      <c r="F750693" s="1"/>
      <c r="G750693" s="1"/>
    </row>
    <row r="750905" spans="1:7" x14ac:dyDescent="0.3">
      <c r="A750905" s="1"/>
      <c r="B750905" s="1"/>
      <c r="C750905" s="1"/>
      <c r="D750905" s="1"/>
      <c r="F750905" s="1"/>
      <c r="G750905" s="1"/>
    </row>
    <row r="751117" spans="1:7" x14ac:dyDescent="0.3">
      <c r="A751117" s="1"/>
      <c r="B751117" s="1"/>
      <c r="C751117" s="1"/>
      <c r="D751117" s="1"/>
      <c r="F751117" s="1"/>
      <c r="G751117" s="1"/>
    </row>
    <row r="751329" spans="1:7" x14ac:dyDescent="0.3">
      <c r="A751329" s="1"/>
      <c r="B751329" s="1"/>
      <c r="C751329" s="1"/>
      <c r="D751329" s="1"/>
      <c r="F751329" s="1"/>
      <c r="G751329" s="1"/>
    </row>
    <row r="751541" spans="1:7" x14ac:dyDescent="0.3">
      <c r="A751541" s="1"/>
      <c r="B751541" s="1"/>
      <c r="C751541" s="1"/>
      <c r="D751541" s="1"/>
      <c r="F751541" s="1"/>
      <c r="G751541" s="1"/>
    </row>
    <row r="751753" spans="1:7" x14ac:dyDescent="0.3">
      <c r="A751753" s="1"/>
      <c r="B751753" s="1"/>
      <c r="C751753" s="1"/>
      <c r="D751753" s="1"/>
      <c r="F751753" s="1"/>
      <c r="G751753" s="1"/>
    </row>
    <row r="751965" spans="1:7" x14ac:dyDescent="0.3">
      <c r="A751965" s="1"/>
      <c r="B751965" s="1"/>
      <c r="C751965" s="1"/>
      <c r="D751965" s="1"/>
      <c r="F751965" s="1"/>
      <c r="G751965" s="1"/>
    </row>
    <row r="752177" spans="1:7" x14ac:dyDescent="0.3">
      <c r="A752177" s="1"/>
      <c r="B752177" s="1"/>
      <c r="C752177" s="1"/>
      <c r="D752177" s="1"/>
      <c r="F752177" s="1"/>
      <c r="G752177" s="1"/>
    </row>
    <row r="752389" spans="1:7" x14ac:dyDescent="0.3">
      <c r="A752389" s="1"/>
      <c r="B752389" s="1"/>
      <c r="C752389" s="1"/>
      <c r="D752389" s="1"/>
      <c r="F752389" s="1"/>
      <c r="G752389" s="1"/>
    </row>
    <row r="752601" spans="1:7" x14ac:dyDescent="0.3">
      <c r="A752601" s="1"/>
      <c r="B752601" s="1"/>
      <c r="C752601" s="1"/>
      <c r="D752601" s="1"/>
      <c r="F752601" s="1"/>
      <c r="G752601" s="1"/>
    </row>
    <row r="752813" spans="1:7" x14ac:dyDescent="0.3">
      <c r="A752813" s="1"/>
      <c r="B752813" s="1"/>
      <c r="C752813" s="1"/>
      <c r="D752813" s="1"/>
      <c r="F752813" s="1"/>
      <c r="G752813" s="1"/>
    </row>
    <row r="753025" spans="1:7" x14ac:dyDescent="0.3">
      <c r="A753025" s="1"/>
      <c r="B753025" s="1"/>
      <c r="C753025" s="1"/>
      <c r="D753025" s="1"/>
      <c r="F753025" s="1"/>
      <c r="G753025" s="1"/>
    </row>
    <row r="753237" spans="1:7" x14ac:dyDescent="0.3">
      <c r="A753237" s="1"/>
      <c r="B753237" s="1"/>
      <c r="C753237" s="1"/>
      <c r="D753237" s="1"/>
      <c r="F753237" s="1"/>
      <c r="G753237" s="1"/>
    </row>
    <row r="753449" spans="1:7" x14ac:dyDescent="0.3">
      <c r="A753449" s="1"/>
      <c r="B753449" s="1"/>
      <c r="C753449" s="1"/>
      <c r="D753449" s="1"/>
      <c r="F753449" s="1"/>
      <c r="G753449" s="1"/>
    </row>
    <row r="753661" spans="1:7" x14ac:dyDescent="0.3">
      <c r="A753661" s="1"/>
      <c r="B753661" s="1"/>
      <c r="C753661" s="1"/>
      <c r="D753661" s="1"/>
      <c r="F753661" s="1"/>
      <c r="G753661" s="1"/>
    </row>
    <row r="753873" spans="1:7" x14ac:dyDescent="0.3">
      <c r="A753873" s="1"/>
      <c r="B753873" s="1"/>
      <c r="C753873" s="1"/>
      <c r="D753873" s="1"/>
      <c r="F753873" s="1"/>
      <c r="G753873" s="1"/>
    </row>
    <row r="754085" spans="1:7" x14ac:dyDescent="0.3">
      <c r="A754085" s="1"/>
      <c r="B754085" s="1"/>
      <c r="C754085" s="1"/>
      <c r="D754085" s="1"/>
      <c r="F754085" s="1"/>
      <c r="G754085" s="1"/>
    </row>
    <row r="754297" spans="1:7" x14ac:dyDescent="0.3">
      <c r="A754297" s="1"/>
      <c r="B754297" s="1"/>
      <c r="C754297" s="1"/>
      <c r="D754297" s="1"/>
      <c r="F754297" s="1"/>
      <c r="G754297" s="1"/>
    </row>
    <row r="754509" spans="1:7" x14ac:dyDescent="0.3">
      <c r="A754509" s="1"/>
      <c r="B754509" s="1"/>
      <c r="C754509" s="1"/>
      <c r="D754509" s="1"/>
      <c r="F754509" s="1"/>
      <c r="G754509" s="1"/>
    </row>
    <row r="754721" spans="1:7" x14ac:dyDescent="0.3">
      <c r="A754721" s="1"/>
      <c r="B754721" s="1"/>
      <c r="C754721" s="1"/>
      <c r="D754721" s="1"/>
      <c r="F754721" s="1"/>
      <c r="G754721" s="1"/>
    </row>
    <row r="754933" spans="1:7" x14ac:dyDescent="0.3">
      <c r="A754933" s="1"/>
      <c r="B754933" s="1"/>
      <c r="C754933" s="1"/>
      <c r="D754933" s="1"/>
      <c r="F754933" s="1"/>
      <c r="G754933" s="1"/>
    </row>
    <row r="755145" spans="1:7" x14ac:dyDescent="0.3">
      <c r="A755145" s="1"/>
      <c r="B755145" s="1"/>
      <c r="C755145" s="1"/>
      <c r="D755145" s="1"/>
      <c r="F755145" s="1"/>
      <c r="G755145" s="1"/>
    </row>
    <row r="755357" spans="1:7" x14ac:dyDescent="0.3">
      <c r="A755357" s="1"/>
      <c r="B755357" s="1"/>
      <c r="C755357" s="1"/>
      <c r="D755357" s="1"/>
      <c r="F755357" s="1"/>
      <c r="G755357" s="1"/>
    </row>
    <row r="755569" spans="1:7" x14ac:dyDescent="0.3">
      <c r="A755569" s="1"/>
      <c r="B755569" s="1"/>
      <c r="C755569" s="1"/>
      <c r="D755569" s="1"/>
      <c r="F755569" s="1"/>
      <c r="G755569" s="1"/>
    </row>
    <row r="755781" spans="1:7" x14ac:dyDescent="0.3">
      <c r="A755781" s="1"/>
      <c r="B755781" s="1"/>
      <c r="C755781" s="1"/>
      <c r="D755781" s="1"/>
      <c r="F755781" s="1"/>
      <c r="G755781" s="1"/>
    </row>
    <row r="755993" spans="1:7" x14ac:dyDescent="0.3">
      <c r="A755993" s="1"/>
      <c r="B755993" s="1"/>
      <c r="C755993" s="1"/>
      <c r="D755993" s="1"/>
      <c r="F755993" s="1"/>
      <c r="G755993" s="1"/>
    </row>
    <row r="756205" spans="1:7" x14ac:dyDescent="0.3">
      <c r="A756205" s="1"/>
      <c r="B756205" s="1"/>
      <c r="C756205" s="1"/>
      <c r="D756205" s="1"/>
      <c r="F756205" s="1"/>
      <c r="G756205" s="1"/>
    </row>
    <row r="756417" spans="1:7" x14ac:dyDescent="0.3">
      <c r="A756417" s="1"/>
      <c r="B756417" s="1"/>
      <c r="C756417" s="1"/>
      <c r="D756417" s="1"/>
      <c r="F756417" s="1"/>
      <c r="G756417" s="1"/>
    </row>
    <row r="756629" spans="1:7" x14ac:dyDescent="0.3">
      <c r="A756629" s="1"/>
      <c r="B756629" s="1"/>
      <c r="C756629" s="1"/>
      <c r="D756629" s="1"/>
      <c r="F756629" s="1"/>
      <c r="G756629" s="1"/>
    </row>
    <row r="756841" spans="1:7" x14ac:dyDescent="0.3">
      <c r="A756841" s="1"/>
      <c r="B756841" s="1"/>
      <c r="C756841" s="1"/>
      <c r="D756841" s="1"/>
      <c r="F756841" s="1"/>
      <c r="G756841" s="1"/>
    </row>
    <row r="757053" spans="1:7" x14ac:dyDescent="0.3">
      <c r="A757053" s="1"/>
      <c r="B757053" s="1"/>
      <c r="C757053" s="1"/>
      <c r="D757053" s="1"/>
      <c r="F757053" s="1"/>
      <c r="G757053" s="1"/>
    </row>
    <row r="757265" spans="1:7" x14ac:dyDescent="0.3">
      <c r="A757265" s="1"/>
      <c r="B757265" s="1"/>
      <c r="C757265" s="1"/>
      <c r="D757265" s="1"/>
      <c r="F757265" s="1"/>
      <c r="G757265" s="1"/>
    </row>
    <row r="757477" spans="1:7" x14ac:dyDescent="0.3">
      <c r="A757477" s="1"/>
      <c r="B757477" s="1"/>
      <c r="C757477" s="1"/>
      <c r="D757477" s="1"/>
      <c r="F757477" s="1"/>
      <c r="G757477" s="1"/>
    </row>
    <row r="757689" spans="1:7" x14ac:dyDescent="0.3">
      <c r="A757689" s="1"/>
      <c r="B757689" s="1"/>
      <c r="C757689" s="1"/>
      <c r="D757689" s="1"/>
      <c r="F757689" s="1"/>
      <c r="G757689" s="1"/>
    </row>
    <row r="757901" spans="1:7" x14ac:dyDescent="0.3">
      <c r="A757901" s="1"/>
      <c r="B757901" s="1"/>
      <c r="C757901" s="1"/>
      <c r="D757901" s="1"/>
      <c r="F757901" s="1"/>
      <c r="G757901" s="1"/>
    </row>
    <row r="758113" spans="1:7" x14ac:dyDescent="0.3">
      <c r="A758113" s="1"/>
      <c r="B758113" s="1"/>
      <c r="C758113" s="1"/>
      <c r="D758113" s="1"/>
      <c r="F758113" s="1"/>
      <c r="G758113" s="1"/>
    </row>
    <row r="758325" spans="1:7" x14ac:dyDescent="0.3">
      <c r="A758325" s="1"/>
      <c r="B758325" s="1"/>
      <c r="C758325" s="1"/>
      <c r="D758325" s="1"/>
      <c r="F758325" s="1"/>
      <c r="G758325" s="1"/>
    </row>
    <row r="758537" spans="1:7" x14ac:dyDescent="0.3">
      <c r="A758537" s="1"/>
      <c r="B758537" s="1"/>
      <c r="C758537" s="1"/>
      <c r="D758537" s="1"/>
      <c r="F758537" s="1"/>
      <c r="G758537" s="1"/>
    </row>
    <row r="758749" spans="1:7" x14ac:dyDescent="0.3">
      <c r="A758749" s="1"/>
      <c r="B758749" s="1"/>
      <c r="C758749" s="1"/>
      <c r="D758749" s="1"/>
      <c r="F758749" s="1"/>
      <c r="G758749" s="1"/>
    </row>
    <row r="758961" spans="1:7" x14ac:dyDescent="0.3">
      <c r="A758961" s="1"/>
      <c r="B758961" s="1"/>
      <c r="C758961" s="1"/>
      <c r="D758961" s="1"/>
      <c r="F758961" s="1"/>
      <c r="G758961" s="1"/>
    </row>
    <row r="759173" spans="1:7" x14ac:dyDescent="0.3">
      <c r="A759173" s="1"/>
      <c r="B759173" s="1"/>
      <c r="C759173" s="1"/>
      <c r="D759173" s="1"/>
      <c r="F759173" s="1"/>
      <c r="G759173" s="1"/>
    </row>
    <row r="759385" spans="1:7" x14ac:dyDescent="0.3">
      <c r="A759385" s="1"/>
      <c r="B759385" s="1"/>
      <c r="C759385" s="1"/>
      <c r="D759385" s="1"/>
      <c r="F759385" s="1"/>
      <c r="G759385" s="1"/>
    </row>
    <row r="759597" spans="1:7" x14ac:dyDescent="0.3">
      <c r="A759597" s="1"/>
      <c r="B759597" s="1"/>
      <c r="C759597" s="1"/>
      <c r="D759597" s="1"/>
      <c r="F759597" s="1"/>
      <c r="G759597" s="1"/>
    </row>
    <row r="759809" spans="1:7" x14ac:dyDescent="0.3">
      <c r="A759809" s="1"/>
      <c r="B759809" s="1"/>
      <c r="C759809" s="1"/>
      <c r="D759809" s="1"/>
      <c r="F759809" s="1"/>
      <c r="G759809" s="1"/>
    </row>
    <row r="760021" spans="1:7" x14ac:dyDescent="0.3">
      <c r="A760021" s="1"/>
      <c r="B760021" s="1"/>
      <c r="C760021" s="1"/>
      <c r="D760021" s="1"/>
      <c r="F760021" s="1"/>
      <c r="G760021" s="1"/>
    </row>
    <row r="760233" spans="1:7" x14ac:dyDescent="0.3">
      <c r="A760233" s="1"/>
      <c r="B760233" s="1"/>
      <c r="C760233" s="1"/>
      <c r="D760233" s="1"/>
      <c r="F760233" s="1"/>
      <c r="G760233" s="1"/>
    </row>
    <row r="760445" spans="1:7" x14ac:dyDescent="0.3">
      <c r="A760445" s="1"/>
      <c r="B760445" s="1"/>
      <c r="C760445" s="1"/>
      <c r="D760445" s="1"/>
      <c r="F760445" s="1"/>
      <c r="G760445" s="1"/>
    </row>
    <row r="760657" spans="1:7" x14ac:dyDescent="0.3">
      <c r="A760657" s="1"/>
      <c r="B760657" s="1"/>
      <c r="C760657" s="1"/>
      <c r="D760657" s="1"/>
      <c r="F760657" s="1"/>
      <c r="G760657" s="1"/>
    </row>
    <row r="760869" spans="1:7" x14ac:dyDescent="0.3">
      <c r="A760869" s="1"/>
      <c r="B760869" s="1"/>
      <c r="C760869" s="1"/>
      <c r="D760869" s="1"/>
      <c r="F760869" s="1"/>
      <c r="G760869" s="1"/>
    </row>
    <row r="761081" spans="1:7" x14ac:dyDescent="0.3">
      <c r="A761081" s="1"/>
      <c r="B761081" s="1"/>
      <c r="C761081" s="1"/>
      <c r="D761081" s="1"/>
      <c r="F761081" s="1"/>
      <c r="G761081" s="1"/>
    </row>
    <row r="761293" spans="1:7" x14ac:dyDescent="0.3">
      <c r="A761293" s="1"/>
      <c r="B761293" s="1"/>
      <c r="C761293" s="1"/>
      <c r="D761293" s="1"/>
      <c r="F761293" s="1"/>
      <c r="G761293" s="1"/>
    </row>
    <row r="761505" spans="1:7" x14ac:dyDescent="0.3">
      <c r="A761505" s="1"/>
      <c r="B761505" s="1"/>
      <c r="C761505" s="1"/>
      <c r="D761505" s="1"/>
      <c r="F761505" s="1"/>
      <c r="G761505" s="1"/>
    </row>
    <row r="761717" spans="1:7" x14ac:dyDescent="0.3">
      <c r="A761717" s="1"/>
      <c r="B761717" s="1"/>
      <c r="C761717" s="1"/>
      <c r="D761717" s="1"/>
      <c r="F761717" s="1"/>
      <c r="G761717" s="1"/>
    </row>
    <row r="761929" spans="1:7" x14ac:dyDescent="0.3">
      <c r="A761929" s="1"/>
      <c r="B761929" s="1"/>
      <c r="C761929" s="1"/>
      <c r="D761929" s="1"/>
      <c r="F761929" s="1"/>
      <c r="G761929" s="1"/>
    </row>
    <row r="762141" spans="1:7" x14ac:dyDescent="0.3">
      <c r="A762141" s="1"/>
      <c r="B762141" s="1"/>
      <c r="C762141" s="1"/>
      <c r="D762141" s="1"/>
      <c r="F762141" s="1"/>
      <c r="G762141" s="1"/>
    </row>
    <row r="762353" spans="1:7" x14ac:dyDescent="0.3">
      <c r="A762353" s="1"/>
      <c r="B762353" s="1"/>
      <c r="C762353" s="1"/>
      <c r="D762353" s="1"/>
      <c r="F762353" s="1"/>
      <c r="G762353" s="1"/>
    </row>
    <row r="762565" spans="1:7" x14ac:dyDescent="0.3">
      <c r="A762565" s="1"/>
      <c r="B762565" s="1"/>
      <c r="C762565" s="1"/>
      <c r="D762565" s="1"/>
      <c r="F762565" s="1"/>
      <c r="G762565" s="1"/>
    </row>
    <row r="762777" spans="1:7" x14ac:dyDescent="0.3">
      <c r="A762777" s="1"/>
      <c r="B762777" s="1"/>
      <c r="C762777" s="1"/>
      <c r="D762777" s="1"/>
      <c r="F762777" s="1"/>
      <c r="G762777" s="1"/>
    </row>
    <row r="762989" spans="1:7" x14ac:dyDescent="0.3">
      <c r="A762989" s="1"/>
      <c r="B762989" s="1"/>
      <c r="C762989" s="1"/>
      <c r="D762989" s="1"/>
      <c r="F762989" s="1"/>
      <c r="G762989" s="1"/>
    </row>
    <row r="763201" spans="1:7" x14ac:dyDescent="0.3">
      <c r="A763201" s="1"/>
      <c r="B763201" s="1"/>
      <c r="C763201" s="1"/>
      <c r="D763201" s="1"/>
      <c r="F763201" s="1"/>
      <c r="G763201" s="1"/>
    </row>
    <row r="763413" spans="1:7" x14ac:dyDescent="0.3">
      <c r="A763413" s="1"/>
      <c r="B763413" s="1"/>
      <c r="C763413" s="1"/>
      <c r="D763413" s="1"/>
      <c r="F763413" s="1"/>
      <c r="G763413" s="1"/>
    </row>
    <row r="763625" spans="1:7" x14ac:dyDescent="0.3">
      <c r="A763625" s="1"/>
      <c r="B763625" s="1"/>
      <c r="C763625" s="1"/>
      <c r="D763625" s="1"/>
      <c r="F763625" s="1"/>
      <c r="G763625" s="1"/>
    </row>
    <row r="763837" spans="1:7" x14ac:dyDescent="0.3">
      <c r="A763837" s="1"/>
      <c r="B763837" s="1"/>
      <c r="C763837" s="1"/>
      <c r="D763837" s="1"/>
      <c r="F763837" s="1"/>
      <c r="G763837" s="1"/>
    </row>
    <row r="764049" spans="1:7" x14ac:dyDescent="0.3">
      <c r="A764049" s="1"/>
      <c r="B764049" s="1"/>
      <c r="C764049" s="1"/>
      <c r="D764049" s="1"/>
      <c r="F764049" s="1"/>
      <c r="G764049" s="1"/>
    </row>
    <row r="764261" spans="1:7" x14ac:dyDescent="0.3">
      <c r="A764261" s="1"/>
      <c r="B764261" s="1"/>
      <c r="C764261" s="1"/>
      <c r="D764261" s="1"/>
      <c r="F764261" s="1"/>
      <c r="G764261" s="1"/>
    </row>
    <row r="764473" spans="1:7" x14ac:dyDescent="0.3">
      <c r="A764473" s="1"/>
      <c r="B764473" s="1"/>
      <c r="C764473" s="1"/>
      <c r="D764473" s="1"/>
      <c r="F764473" s="1"/>
      <c r="G764473" s="1"/>
    </row>
    <row r="764685" spans="1:7" x14ac:dyDescent="0.3">
      <c r="A764685" s="1"/>
      <c r="B764685" s="1"/>
      <c r="C764685" s="1"/>
      <c r="D764685" s="1"/>
      <c r="F764685" s="1"/>
      <c r="G764685" s="1"/>
    </row>
    <row r="764897" spans="1:7" x14ac:dyDescent="0.3">
      <c r="A764897" s="1"/>
      <c r="B764897" s="1"/>
      <c r="C764897" s="1"/>
      <c r="D764897" s="1"/>
      <c r="F764897" s="1"/>
      <c r="G764897" s="1"/>
    </row>
    <row r="765109" spans="1:7" x14ac:dyDescent="0.3">
      <c r="A765109" s="1"/>
      <c r="B765109" s="1"/>
      <c r="C765109" s="1"/>
      <c r="D765109" s="1"/>
      <c r="F765109" s="1"/>
      <c r="G765109" s="1"/>
    </row>
    <row r="765321" spans="1:7" x14ac:dyDescent="0.3">
      <c r="A765321" s="1"/>
      <c r="B765321" s="1"/>
      <c r="C765321" s="1"/>
      <c r="D765321" s="1"/>
      <c r="F765321" s="1"/>
      <c r="G765321" s="1"/>
    </row>
    <row r="765533" spans="1:7" x14ac:dyDescent="0.3">
      <c r="A765533" s="1"/>
      <c r="B765533" s="1"/>
      <c r="C765533" s="1"/>
      <c r="D765533" s="1"/>
      <c r="F765533" s="1"/>
      <c r="G765533" s="1"/>
    </row>
    <row r="765745" spans="1:7" x14ac:dyDescent="0.3">
      <c r="A765745" s="1"/>
      <c r="B765745" s="1"/>
      <c r="C765745" s="1"/>
      <c r="D765745" s="1"/>
      <c r="F765745" s="1"/>
      <c r="G765745" s="1"/>
    </row>
    <row r="765957" spans="1:7" x14ac:dyDescent="0.3">
      <c r="A765957" s="1"/>
      <c r="B765957" s="1"/>
      <c r="C765957" s="1"/>
      <c r="D765957" s="1"/>
      <c r="F765957" s="1"/>
      <c r="G765957" s="1"/>
    </row>
    <row r="766169" spans="1:7" x14ac:dyDescent="0.3">
      <c r="A766169" s="1"/>
      <c r="B766169" s="1"/>
      <c r="C766169" s="1"/>
      <c r="D766169" s="1"/>
      <c r="F766169" s="1"/>
      <c r="G766169" s="1"/>
    </row>
    <row r="766381" spans="1:7" x14ac:dyDescent="0.3">
      <c r="A766381" s="1"/>
      <c r="B766381" s="1"/>
      <c r="C766381" s="1"/>
      <c r="D766381" s="1"/>
      <c r="F766381" s="1"/>
      <c r="G766381" s="1"/>
    </row>
    <row r="766593" spans="1:7" x14ac:dyDescent="0.3">
      <c r="A766593" s="1"/>
      <c r="B766593" s="1"/>
      <c r="C766593" s="1"/>
      <c r="D766593" s="1"/>
      <c r="F766593" s="1"/>
      <c r="G766593" s="1"/>
    </row>
    <row r="766805" spans="1:7" x14ac:dyDescent="0.3">
      <c r="A766805" s="1"/>
      <c r="B766805" s="1"/>
      <c r="C766805" s="1"/>
      <c r="D766805" s="1"/>
      <c r="F766805" s="1"/>
      <c r="G766805" s="1"/>
    </row>
    <row r="767017" spans="1:7" x14ac:dyDescent="0.3">
      <c r="A767017" s="1"/>
      <c r="B767017" s="1"/>
      <c r="C767017" s="1"/>
      <c r="D767017" s="1"/>
      <c r="F767017" s="1"/>
      <c r="G767017" s="1"/>
    </row>
    <row r="767229" spans="1:7" x14ac:dyDescent="0.3">
      <c r="A767229" s="1"/>
      <c r="B767229" s="1"/>
      <c r="C767229" s="1"/>
      <c r="D767229" s="1"/>
      <c r="F767229" s="1"/>
      <c r="G767229" s="1"/>
    </row>
    <row r="767441" spans="1:7" x14ac:dyDescent="0.3">
      <c r="A767441" s="1"/>
      <c r="B767441" s="1"/>
      <c r="C767441" s="1"/>
      <c r="D767441" s="1"/>
      <c r="F767441" s="1"/>
      <c r="G767441" s="1"/>
    </row>
    <row r="767653" spans="1:7" x14ac:dyDescent="0.3">
      <c r="A767653" s="1"/>
      <c r="B767653" s="1"/>
      <c r="C767653" s="1"/>
      <c r="D767653" s="1"/>
      <c r="F767653" s="1"/>
      <c r="G767653" s="1"/>
    </row>
    <row r="767865" spans="1:7" x14ac:dyDescent="0.3">
      <c r="A767865" s="1"/>
      <c r="B767865" s="1"/>
      <c r="C767865" s="1"/>
      <c r="D767865" s="1"/>
      <c r="F767865" s="1"/>
      <c r="G767865" s="1"/>
    </row>
    <row r="768077" spans="1:7" x14ac:dyDescent="0.3">
      <c r="A768077" s="1"/>
      <c r="B768077" s="1"/>
      <c r="C768077" s="1"/>
      <c r="D768077" s="1"/>
      <c r="F768077" s="1"/>
      <c r="G768077" s="1"/>
    </row>
    <row r="768289" spans="1:7" x14ac:dyDescent="0.3">
      <c r="A768289" s="1"/>
      <c r="B768289" s="1"/>
      <c r="C768289" s="1"/>
      <c r="D768289" s="1"/>
      <c r="F768289" s="1"/>
      <c r="G768289" s="1"/>
    </row>
    <row r="768501" spans="1:7" x14ac:dyDescent="0.3">
      <c r="A768501" s="1"/>
      <c r="B768501" s="1"/>
      <c r="C768501" s="1"/>
      <c r="D768501" s="1"/>
      <c r="F768501" s="1"/>
      <c r="G768501" s="1"/>
    </row>
    <row r="768713" spans="1:7" x14ac:dyDescent="0.3">
      <c r="A768713" s="1"/>
      <c r="B768713" s="1"/>
      <c r="C768713" s="1"/>
      <c r="D768713" s="1"/>
      <c r="F768713" s="1"/>
      <c r="G768713" s="1"/>
    </row>
    <row r="768925" spans="1:7" x14ac:dyDescent="0.3">
      <c r="A768925" s="1"/>
      <c r="B768925" s="1"/>
      <c r="C768925" s="1"/>
      <c r="D768925" s="1"/>
      <c r="F768925" s="1"/>
      <c r="G768925" s="1"/>
    </row>
    <row r="769137" spans="1:7" x14ac:dyDescent="0.3">
      <c r="A769137" s="1"/>
      <c r="B769137" s="1"/>
      <c r="C769137" s="1"/>
      <c r="D769137" s="1"/>
      <c r="F769137" s="1"/>
      <c r="G769137" s="1"/>
    </row>
    <row r="769349" spans="1:7" x14ac:dyDescent="0.3">
      <c r="A769349" s="1"/>
      <c r="B769349" s="1"/>
      <c r="C769349" s="1"/>
      <c r="D769349" s="1"/>
      <c r="F769349" s="1"/>
      <c r="G769349" s="1"/>
    </row>
    <row r="769561" spans="1:7" x14ac:dyDescent="0.3">
      <c r="A769561" s="1"/>
      <c r="B769561" s="1"/>
      <c r="C769561" s="1"/>
      <c r="D769561" s="1"/>
      <c r="F769561" s="1"/>
      <c r="G769561" s="1"/>
    </row>
    <row r="769773" spans="1:7" x14ac:dyDescent="0.3">
      <c r="A769773" s="1"/>
      <c r="B769773" s="1"/>
      <c r="C769773" s="1"/>
      <c r="D769773" s="1"/>
      <c r="F769773" s="1"/>
      <c r="G769773" s="1"/>
    </row>
    <row r="769985" spans="1:7" x14ac:dyDescent="0.3">
      <c r="A769985" s="1"/>
      <c r="B769985" s="1"/>
      <c r="C769985" s="1"/>
      <c r="D769985" s="1"/>
      <c r="F769985" s="1"/>
      <c r="G769985" s="1"/>
    </row>
    <row r="770197" spans="1:7" x14ac:dyDescent="0.3">
      <c r="A770197" s="1"/>
      <c r="B770197" s="1"/>
      <c r="C770197" s="1"/>
      <c r="D770197" s="1"/>
      <c r="F770197" s="1"/>
      <c r="G770197" s="1"/>
    </row>
    <row r="770409" spans="1:7" x14ac:dyDescent="0.3">
      <c r="A770409" s="1"/>
      <c r="B770409" s="1"/>
      <c r="C770409" s="1"/>
      <c r="D770409" s="1"/>
      <c r="F770409" s="1"/>
      <c r="G770409" s="1"/>
    </row>
    <row r="770621" spans="1:7" x14ac:dyDescent="0.3">
      <c r="A770621" s="1"/>
      <c r="B770621" s="1"/>
      <c r="C770621" s="1"/>
      <c r="D770621" s="1"/>
      <c r="F770621" s="1"/>
      <c r="G770621" s="1"/>
    </row>
    <row r="770833" spans="1:7" x14ac:dyDescent="0.3">
      <c r="A770833" s="1"/>
      <c r="B770833" s="1"/>
      <c r="C770833" s="1"/>
      <c r="D770833" s="1"/>
      <c r="F770833" s="1"/>
      <c r="G770833" s="1"/>
    </row>
    <row r="771045" spans="1:7" x14ac:dyDescent="0.3">
      <c r="A771045" s="1"/>
      <c r="B771045" s="1"/>
      <c r="C771045" s="1"/>
      <c r="D771045" s="1"/>
      <c r="F771045" s="1"/>
      <c r="G771045" s="1"/>
    </row>
    <row r="771257" spans="1:7" x14ac:dyDescent="0.3">
      <c r="A771257" s="1"/>
      <c r="B771257" s="1"/>
      <c r="C771257" s="1"/>
      <c r="D771257" s="1"/>
      <c r="F771257" s="1"/>
      <c r="G771257" s="1"/>
    </row>
    <row r="771469" spans="1:7" x14ac:dyDescent="0.3">
      <c r="A771469" s="1"/>
      <c r="B771469" s="1"/>
      <c r="C771469" s="1"/>
      <c r="D771469" s="1"/>
      <c r="F771469" s="1"/>
      <c r="G771469" s="1"/>
    </row>
    <row r="771681" spans="1:7" x14ac:dyDescent="0.3">
      <c r="A771681" s="1"/>
      <c r="B771681" s="1"/>
      <c r="C771681" s="1"/>
      <c r="D771681" s="1"/>
      <c r="F771681" s="1"/>
      <c r="G771681" s="1"/>
    </row>
    <row r="771893" spans="1:7" x14ac:dyDescent="0.3">
      <c r="A771893" s="1"/>
      <c r="B771893" s="1"/>
      <c r="C771893" s="1"/>
      <c r="D771893" s="1"/>
      <c r="F771893" s="1"/>
      <c r="G771893" s="1"/>
    </row>
    <row r="772105" spans="1:7" x14ac:dyDescent="0.3">
      <c r="A772105" s="1"/>
      <c r="B772105" s="1"/>
      <c r="C772105" s="1"/>
      <c r="D772105" s="1"/>
      <c r="F772105" s="1"/>
      <c r="G772105" s="1"/>
    </row>
    <row r="772317" spans="1:7" x14ac:dyDescent="0.3">
      <c r="A772317" s="1"/>
      <c r="B772317" s="1"/>
      <c r="C772317" s="1"/>
      <c r="D772317" s="1"/>
      <c r="F772317" s="1"/>
      <c r="G772317" s="1"/>
    </row>
    <row r="772529" spans="1:7" x14ac:dyDescent="0.3">
      <c r="A772529" s="1"/>
      <c r="B772529" s="1"/>
      <c r="C772529" s="1"/>
      <c r="D772529" s="1"/>
      <c r="F772529" s="1"/>
      <c r="G772529" s="1"/>
    </row>
    <row r="772741" spans="1:7" x14ac:dyDescent="0.3">
      <c r="A772741" s="1"/>
      <c r="B772741" s="1"/>
      <c r="C772741" s="1"/>
      <c r="D772741" s="1"/>
      <c r="F772741" s="1"/>
      <c r="G772741" s="1"/>
    </row>
    <row r="772953" spans="1:7" x14ac:dyDescent="0.3">
      <c r="A772953" s="1"/>
      <c r="B772953" s="1"/>
      <c r="C772953" s="1"/>
      <c r="D772953" s="1"/>
      <c r="F772953" s="1"/>
      <c r="G772953" s="1"/>
    </row>
    <row r="773165" spans="1:7" x14ac:dyDescent="0.3">
      <c r="A773165" s="1"/>
      <c r="B773165" s="1"/>
      <c r="C773165" s="1"/>
      <c r="D773165" s="1"/>
      <c r="F773165" s="1"/>
      <c r="G773165" s="1"/>
    </row>
    <row r="773377" spans="1:7" x14ac:dyDescent="0.3">
      <c r="A773377" s="1"/>
      <c r="B773377" s="1"/>
      <c r="C773377" s="1"/>
      <c r="D773377" s="1"/>
      <c r="F773377" s="1"/>
      <c r="G773377" s="1"/>
    </row>
    <row r="773589" spans="1:7" x14ac:dyDescent="0.3">
      <c r="A773589" s="1"/>
      <c r="B773589" s="1"/>
      <c r="C773589" s="1"/>
      <c r="D773589" s="1"/>
      <c r="F773589" s="1"/>
      <c r="G773589" s="1"/>
    </row>
    <row r="773801" spans="1:7" x14ac:dyDescent="0.3">
      <c r="A773801" s="1"/>
      <c r="B773801" s="1"/>
      <c r="C773801" s="1"/>
      <c r="D773801" s="1"/>
      <c r="F773801" s="1"/>
      <c r="G773801" s="1"/>
    </row>
    <row r="774013" spans="1:7" x14ac:dyDescent="0.3">
      <c r="A774013" s="1"/>
      <c r="B774013" s="1"/>
      <c r="C774013" s="1"/>
      <c r="D774013" s="1"/>
      <c r="F774013" s="1"/>
      <c r="G774013" s="1"/>
    </row>
    <row r="774225" spans="1:7" x14ac:dyDescent="0.3">
      <c r="A774225" s="1"/>
      <c r="B774225" s="1"/>
      <c r="C774225" s="1"/>
      <c r="D774225" s="1"/>
      <c r="F774225" s="1"/>
      <c r="G774225" s="1"/>
    </row>
    <row r="774437" spans="1:7" x14ac:dyDescent="0.3">
      <c r="A774437" s="1"/>
      <c r="B774437" s="1"/>
      <c r="C774437" s="1"/>
      <c r="D774437" s="1"/>
      <c r="F774437" s="1"/>
      <c r="G774437" s="1"/>
    </row>
    <row r="774649" spans="1:7" x14ac:dyDescent="0.3">
      <c r="A774649" s="1"/>
      <c r="B774649" s="1"/>
      <c r="C774649" s="1"/>
      <c r="D774649" s="1"/>
      <c r="F774649" s="1"/>
      <c r="G774649" s="1"/>
    </row>
    <row r="774861" spans="1:7" x14ac:dyDescent="0.3">
      <c r="A774861" s="1"/>
      <c r="B774861" s="1"/>
      <c r="C774861" s="1"/>
      <c r="D774861" s="1"/>
      <c r="F774861" s="1"/>
      <c r="G774861" s="1"/>
    </row>
    <row r="775073" spans="1:7" x14ac:dyDescent="0.3">
      <c r="A775073" s="1"/>
      <c r="B775073" s="1"/>
      <c r="C775073" s="1"/>
      <c r="D775073" s="1"/>
      <c r="F775073" s="1"/>
      <c r="G775073" s="1"/>
    </row>
    <row r="775285" spans="1:7" x14ac:dyDescent="0.3">
      <c r="A775285" s="1"/>
      <c r="B775285" s="1"/>
      <c r="C775285" s="1"/>
      <c r="D775285" s="1"/>
      <c r="F775285" s="1"/>
      <c r="G775285" s="1"/>
    </row>
    <row r="775497" spans="1:7" x14ac:dyDescent="0.3">
      <c r="A775497" s="1"/>
      <c r="B775497" s="1"/>
      <c r="C775497" s="1"/>
      <c r="D775497" s="1"/>
      <c r="F775497" s="1"/>
      <c r="G775497" s="1"/>
    </row>
    <row r="775709" spans="1:7" x14ac:dyDescent="0.3">
      <c r="A775709" s="1"/>
      <c r="B775709" s="1"/>
      <c r="C775709" s="1"/>
      <c r="D775709" s="1"/>
      <c r="F775709" s="1"/>
      <c r="G775709" s="1"/>
    </row>
    <row r="775921" spans="1:7" x14ac:dyDescent="0.3">
      <c r="A775921" s="1"/>
      <c r="B775921" s="1"/>
      <c r="C775921" s="1"/>
      <c r="D775921" s="1"/>
      <c r="F775921" s="1"/>
      <c r="G775921" s="1"/>
    </row>
    <row r="776133" spans="1:7" x14ac:dyDescent="0.3">
      <c r="A776133" s="1"/>
      <c r="B776133" s="1"/>
      <c r="C776133" s="1"/>
      <c r="D776133" s="1"/>
      <c r="F776133" s="1"/>
      <c r="G776133" s="1"/>
    </row>
    <row r="776345" spans="1:7" x14ac:dyDescent="0.3">
      <c r="A776345" s="1"/>
      <c r="B776345" s="1"/>
      <c r="C776345" s="1"/>
      <c r="D776345" s="1"/>
      <c r="F776345" s="1"/>
      <c r="G776345" s="1"/>
    </row>
    <row r="776557" spans="1:7" x14ac:dyDescent="0.3">
      <c r="A776557" s="1"/>
      <c r="B776557" s="1"/>
      <c r="C776557" s="1"/>
      <c r="D776557" s="1"/>
      <c r="F776557" s="1"/>
      <c r="G776557" s="1"/>
    </row>
    <row r="776769" spans="1:7" x14ac:dyDescent="0.3">
      <c r="A776769" s="1"/>
      <c r="B776769" s="1"/>
      <c r="C776769" s="1"/>
      <c r="D776769" s="1"/>
      <c r="F776769" s="1"/>
      <c r="G776769" s="1"/>
    </row>
    <row r="776981" spans="1:7" x14ac:dyDescent="0.3">
      <c r="A776981" s="1"/>
      <c r="B776981" s="1"/>
      <c r="C776981" s="1"/>
      <c r="D776981" s="1"/>
      <c r="F776981" s="1"/>
      <c r="G776981" s="1"/>
    </row>
    <row r="777193" spans="1:7" x14ac:dyDescent="0.3">
      <c r="A777193" s="1"/>
      <c r="B777193" s="1"/>
      <c r="C777193" s="1"/>
      <c r="D777193" s="1"/>
      <c r="F777193" s="1"/>
      <c r="G777193" s="1"/>
    </row>
    <row r="777405" spans="1:7" x14ac:dyDescent="0.3">
      <c r="A777405" s="1"/>
      <c r="B777405" s="1"/>
      <c r="C777405" s="1"/>
      <c r="D777405" s="1"/>
      <c r="F777405" s="1"/>
      <c r="G777405" s="1"/>
    </row>
    <row r="777617" spans="1:7" x14ac:dyDescent="0.3">
      <c r="A777617" s="1"/>
      <c r="B777617" s="1"/>
      <c r="C777617" s="1"/>
      <c r="D777617" s="1"/>
      <c r="F777617" s="1"/>
      <c r="G777617" s="1"/>
    </row>
    <row r="777829" spans="1:7" x14ac:dyDescent="0.3">
      <c r="A777829" s="1"/>
      <c r="B777829" s="1"/>
      <c r="C777829" s="1"/>
      <c r="D777829" s="1"/>
      <c r="F777829" s="1"/>
      <c r="G777829" s="1"/>
    </row>
    <row r="778041" spans="1:7" x14ac:dyDescent="0.3">
      <c r="A778041" s="1"/>
      <c r="B778041" s="1"/>
      <c r="C778041" s="1"/>
      <c r="D778041" s="1"/>
      <c r="F778041" s="1"/>
      <c r="G778041" s="1"/>
    </row>
    <row r="778253" spans="1:7" x14ac:dyDescent="0.3">
      <c r="A778253" s="1"/>
      <c r="B778253" s="1"/>
      <c r="C778253" s="1"/>
      <c r="D778253" s="1"/>
      <c r="F778253" s="1"/>
      <c r="G778253" s="1"/>
    </row>
    <row r="778465" spans="1:7" x14ac:dyDescent="0.3">
      <c r="A778465" s="1"/>
      <c r="B778465" s="1"/>
      <c r="C778465" s="1"/>
      <c r="D778465" s="1"/>
      <c r="F778465" s="1"/>
      <c r="G778465" s="1"/>
    </row>
    <row r="778677" spans="1:7" x14ac:dyDescent="0.3">
      <c r="A778677" s="1"/>
      <c r="B778677" s="1"/>
      <c r="C778677" s="1"/>
      <c r="D778677" s="1"/>
      <c r="F778677" s="1"/>
      <c r="G778677" s="1"/>
    </row>
    <row r="778889" spans="1:7" x14ac:dyDescent="0.3">
      <c r="A778889" s="1"/>
      <c r="B778889" s="1"/>
      <c r="C778889" s="1"/>
      <c r="D778889" s="1"/>
      <c r="F778889" s="1"/>
      <c r="G778889" s="1"/>
    </row>
    <row r="779101" spans="1:7" x14ac:dyDescent="0.3">
      <c r="A779101" s="1"/>
      <c r="B779101" s="1"/>
      <c r="C779101" s="1"/>
      <c r="D779101" s="1"/>
      <c r="F779101" s="1"/>
      <c r="G779101" s="1"/>
    </row>
    <row r="779313" spans="1:7" x14ac:dyDescent="0.3">
      <c r="A779313" s="1"/>
      <c r="B779313" s="1"/>
      <c r="C779313" s="1"/>
      <c r="D779313" s="1"/>
      <c r="F779313" s="1"/>
      <c r="G779313" s="1"/>
    </row>
    <row r="779525" spans="1:7" x14ac:dyDescent="0.3">
      <c r="A779525" s="1"/>
      <c r="B779525" s="1"/>
      <c r="C779525" s="1"/>
      <c r="D779525" s="1"/>
      <c r="F779525" s="1"/>
      <c r="G779525" s="1"/>
    </row>
    <row r="779737" spans="1:7" x14ac:dyDescent="0.3">
      <c r="A779737" s="1"/>
      <c r="B779737" s="1"/>
      <c r="C779737" s="1"/>
      <c r="D779737" s="1"/>
      <c r="F779737" s="1"/>
      <c r="G779737" s="1"/>
    </row>
    <row r="779949" spans="1:7" x14ac:dyDescent="0.3">
      <c r="A779949" s="1"/>
      <c r="B779949" s="1"/>
      <c r="C779949" s="1"/>
      <c r="D779949" s="1"/>
      <c r="F779949" s="1"/>
      <c r="G779949" s="1"/>
    </row>
    <row r="780161" spans="1:7" x14ac:dyDescent="0.3">
      <c r="A780161" s="1"/>
      <c r="B780161" s="1"/>
      <c r="C780161" s="1"/>
      <c r="D780161" s="1"/>
      <c r="F780161" s="1"/>
      <c r="G780161" s="1"/>
    </row>
    <row r="780373" spans="1:7" x14ac:dyDescent="0.3">
      <c r="A780373" s="1"/>
      <c r="B780373" s="1"/>
      <c r="C780373" s="1"/>
      <c r="D780373" s="1"/>
      <c r="F780373" s="1"/>
      <c r="G780373" s="1"/>
    </row>
    <row r="780585" spans="1:7" x14ac:dyDescent="0.3">
      <c r="A780585" s="1"/>
      <c r="B780585" s="1"/>
      <c r="C780585" s="1"/>
      <c r="D780585" s="1"/>
      <c r="F780585" s="1"/>
      <c r="G780585" s="1"/>
    </row>
    <row r="780797" spans="1:7" x14ac:dyDescent="0.3">
      <c r="A780797" s="1"/>
      <c r="B780797" s="1"/>
      <c r="C780797" s="1"/>
      <c r="D780797" s="1"/>
      <c r="F780797" s="1"/>
      <c r="G780797" s="1"/>
    </row>
    <row r="781009" spans="1:7" x14ac:dyDescent="0.3">
      <c r="A781009" s="1"/>
      <c r="B781009" s="1"/>
      <c r="C781009" s="1"/>
      <c r="D781009" s="1"/>
      <c r="F781009" s="1"/>
      <c r="G781009" s="1"/>
    </row>
    <row r="781221" spans="1:7" x14ac:dyDescent="0.3">
      <c r="A781221" s="1"/>
      <c r="B781221" s="1"/>
      <c r="C781221" s="1"/>
      <c r="D781221" s="1"/>
      <c r="F781221" s="1"/>
      <c r="G781221" s="1"/>
    </row>
    <row r="781433" spans="1:7" x14ac:dyDescent="0.3">
      <c r="A781433" s="1"/>
      <c r="B781433" s="1"/>
      <c r="C781433" s="1"/>
      <c r="D781433" s="1"/>
      <c r="F781433" s="1"/>
      <c r="G781433" s="1"/>
    </row>
    <row r="781645" spans="1:7" x14ac:dyDescent="0.3">
      <c r="A781645" s="1"/>
      <c r="B781645" s="1"/>
      <c r="C781645" s="1"/>
      <c r="D781645" s="1"/>
      <c r="F781645" s="1"/>
      <c r="G781645" s="1"/>
    </row>
    <row r="781857" spans="1:7" x14ac:dyDescent="0.3">
      <c r="A781857" s="1"/>
      <c r="B781857" s="1"/>
      <c r="C781857" s="1"/>
      <c r="D781857" s="1"/>
      <c r="F781857" s="1"/>
      <c r="G781857" s="1"/>
    </row>
    <row r="782069" spans="1:7" x14ac:dyDescent="0.3">
      <c r="A782069" s="1"/>
      <c r="B782069" s="1"/>
      <c r="C782069" s="1"/>
      <c r="D782069" s="1"/>
      <c r="F782069" s="1"/>
      <c r="G782069" s="1"/>
    </row>
    <row r="782281" spans="1:7" x14ac:dyDescent="0.3">
      <c r="A782281" s="1"/>
      <c r="B782281" s="1"/>
      <c r="C782281" s="1"/>
      <c r="D782281" s="1"/>
      <c r="F782281" s="1"/>
      <c r="G782281" s="1"/>
    </row>
    <row r="782493" spans="1:7" x14ac:dyDescent="0.3">
      <c r="A782493" s="1"/>
      <c r="B782493" s="1"/>
      <c r="C782493" s="1"/>
      <c r="D782493" s="1"/>
      <c r="F782493" s="1"/>
      <c r="G782493" s="1"/>
    </row>
    <row r="782705" spans="1:7" x14ac:dyDescent="0.3">
      <c r="A782705" s="1"/>
      <c r="B782705" s="1"/>
      <c r="C782705" s="1"/>
      <c r="D782705" s="1"/>
      <c r="F782705" s="1"/>
      <c r="G782705" s="1"/>
    </row>
    <row r="782917" spans="1:7" x14ac:dyDescent="0.3">
      <c r="A782917" s="1"/>
      <c r="B782917" s="1"/>
      <c r="C782917" s="1"/>
      <c r="D782917" s="1"/>
      <c r="F782917" s="1"/>
      <c r="G782917" s="1"/>
    </row>
    <row r="783129" spans="1:7" x14ac:dyDescent="0.3">
      <c r="A783129" s="1"/>
      <c r="B783129" s="1"/>
      <c r="C783129" s="1"/>
      <c r="D783129" s="1"/>
      <c r="F783129" s="1"/>
      <c r="G783129" s="1"/>
    </row>
    <row r="783341" spans="1:7" x14ac:dyDescent="0.3">
      <c r="A783341" s="1"/>
      <c r="B783341" s="1"/>
      <c r="C783341" s="1"/>
      <c r="D783341" s="1"/>
      <c r="F783341" s="1"/>
      <c r="G783341" s="1"/>
    </row>
    <row r="783553" spans="1:7" x14ac:dyDescent="0.3">
      <c r="A783553" s="1"/>
      <c r="B783553" s="1"/>
      <c r="C783553" s="1"/>
      <c r="D783553" s="1"/>
      <c r="F783553" s="1"/>
      <c r="G783553" s="1"/>
    </row>
    <row r="783765" spans="1:7" x14ac:dyDescent="0.3">
      <c r="A783765" s="1"/>
      <c r="B783765" s="1"/>
      <c r="C783765" s="1"/>
      <c r="D783765" s="1"/>
      <c r="F783765" s="1"/>
      <c r="G783765" s="1"/>
    </row>
    <row r="783977" spans="1:7" x14ac:dyDescent="0.3">
      <c r="A783977" s="1"/>
      <c r="B783977" s="1"/>
      <c r="C783977" s="1"/>
      <c r="D783977" s="1"/>
      <c r="F783977" s="1"/>
      <c r="G783977" s="1"/>
    </row>
    <row r="784189" spans="1:7" x14ac:dyDescent="0.3">
      <c r="A784189" s="1"/>
      <c r="B784189" s="1"/>
      <c r="C784189" s="1"/>
      <c r="D784189" s="1"/>
      <c r="F784189" s="1"/>
      <c r="G784189" s="1"/>
    </row>
    <row r="784401" spans="1:7" x14ac:dyDescent="0.3">
      <c r="A784401" s="1"/>
      <c r="B784401" s="1"/>
      <c r="C784401" s="1"/>
      <c r="D784401" s="1"/>
      <c r="F784401" s="1"/>
      <c r="G784401" s="1"/>
    </row>
    <row r="784613" spans="1:7" x14ac:dyDescent="0.3">
      <c r="A784613" s="1"/>
      <c r="B784613" s="1"/>
      <c r="C784613" s="1"/>
      <c r="D784613" s="1"/>
      <c r="F784613" s="1"/>
      <c r="G784613" s="1"/>
    </row>
    <row r="784825" spans="1:7" x14ac:dyDescent="0.3">
      <c r="A784825" s="1"/>
      <c r="B784825" s="1"/>
      <c r="C784825" s="1"/>
      <c r="D784825" s="1"/>
      <c r="F784825" s="1"/>
      <c r="G784825" s="1"/>
    </row>
    <row r="785037" spans="1:7" x14ac:dyDescent="0.3">
      <c r="A785037" s="1"/>
      <c r="B785037" s="1"/>
      <c r="C785037" s="1"/>
      <c r="D785037" s="1"/>
      <c r="F785037" s="1"/>
      <c r="G785037" s="1"/>
    </row>
    <row r="785249" spans="1:7" x14ac:dyDescent="0.3">
      <c r="A785249" s="1"/>
      <c r="B785249" s="1"/>
      <c r="C785249" s="1"/>
      <c r="D785249" s="1"/>
      <c r="F785249" s="1"/>
      <c r="G785249" s="1"/>
    </row>
    <row r="785461" spans="1:7" x14ac:dyDescent="0.3">
      <c r="A785461" s="1"/>
      <c r="B785461" s="1"/>
      <c r="C785461" s="1"/>
      <c r="D785461" s="1"/>
      <c r="F785461" s="1"/>
      <c r="G785461" s="1"/>
    </row>
    <row r="785673" spans="1:7" x14ac:dyDescent="0.3">
      <c r="A785673" s="1"/>
      <c r="B785673" s="1"/>
      <c r="C785673" s="1"/>
      <c r="D785673" s="1"/>
      <c r="F785673" s="1"/>
      <c r="G785673" s="1"/>
    </row>
    <row r="785885" spans="1:7" x14ac:dyDescent="0.3">
      <c r="A785885" s="1"/>
      <c r="B785885" s="1"/>
      <c r="C785885" s="1"/>
      <c r="D785885" s="1"/>
      <c r="F785885" s="1"/>
      <c r="G785885" s="1"/>
    </row>
    <row r="786097" spans="1:7" x14ac:dyDescent="0.3">
      <c r="A786097" s="1"/>
      <c r="B786097" s="1"/>
      <c r="C786097" s="1"/>
      <c r="D786097" s="1"/>
      <c r="F786097" s="1"/>
      <c r="G786097" s="1"/>
    </row>
    <row r="786309" spans="1:7" x14ac:dyDescent="0.3">
      <c r="A786309" s="1"/>
      <c r="B786309" s="1"/>
      <c r="C786309" s="1"/>
      <c r="D786309" s="1"/>
      <c r="F786309" s="1"/>
      <c r="G786309" s="1"/>
    </row>
    <row r="786521" spans="1:7" x14ac:dyDescent="0.3">
      <c r="A786521" s="1"/>
      <c r="B786521" s="1"/>
      <c r="C786521" s="1"/>
      <c r="D786521" s="1"/>
      <c r="F786521" s="1"/>
      <c r="G786521" s="1"/>
    </row>
    <row r="786733" spans="1:7" x14ac:dyDescent="0.3">
      <c r="A786733" s="1"/>
      <c r="B786733" s="1"/>
      <c r="C786733" s="1"/>
      <c r="D786733" s="1"/>
      <c r="F786733" s="1"/>
      <c r="G786733" s="1"/>
    </row>
    <row r="786945" spans="1:7" x14ac:dyDescent="0.3">
      <c r="A786945" s="1"/>
      <c r="B786945" s="1"/>
      <c r="C786945" s="1"/>
      <c r="D786945" s="1"/>
      <c r="F786945" s="1"/>
      <c r="G786945" s="1"/>
    </row>
    <row r="787157" spans="1:7" x14ac:dyDescent="0.3">
      <c r="A787157" s="1"/>
      <c r="B787157" s="1"/>
      <c r="C787157" s="1"/>
      <c r="D787157" s="1"/>
      <c r="F787157" s="1"/>
      <c r="G787157" s="1"/>
    </row>
    <row r="787369" spans="1:7" x14ac:dyDescent="0.3">
      <c r="A787369" s="1"/>
      <c r="B787369" s="1"/>
      <c r="C787369" s="1"/>
      <c r="D787369" s="1"/>
      <c r="F787369" s="1"/>
      <c r="G787369" s="1"/>
    </row>
    <row r="787581" spans="1:7" x14ac:dyDescent="0.3">
      <c r="A787581" s="1"/>
      <c r="B787581" s="1"/>
      <c r="C787581" s="1"/>
      <c r="D787581" s="1"/>
      <c r="F787581" s="1"/>
      <c r="G787581" s="1"/>
    </row>
    <row r="787793" spans="1:7" x14ac:dyDescent="0.3">
      <c r="A787793" s="1"/>
      <c r="B787793" s="1"/>
      <c r="C787793" s="1"/>
      <c r="D787793" s="1"/>
      <c r="F787793" s="1"/>
      <c r="G787793" s="1"/>
    </row>
    <row r="788005" spans="1:7" x14ac:dyDescent="0.3">
      <c r="A788005" s="1"/>
      <c r="B788005" s="1"/>
      <c r="C788005" s="1"/>
      <c r="D788005" s="1"/>
      <c r="F788005" s="1"/>
      <c r="G788005" s="1"/>
    </row>
    <row r="788217" spans="1:7" x14ac:dyDescent="0.3">
      <c r="A788217" s="1"/>
      <c r="B788217" s="1"/>
      <c r="C788217" s="1"/>
      <c r="D788217" s="1"/>
      <c r="F788217" s="1"/>
      <c r="G788217" s="1"/>
    </row>
    <row r="788429" spans="1:7" x14ac:dyDescent="0.3">
      <c r="A788429" s="1"/>
      <c r="B788429" s="1"/>
      <c r="C788429" s="1"/>
      <c r="D788429" s="1"/>
      <c r="F788429" s="1"/>
      <c r="G788429" s="1"/>
    </row>
    <row r="788641" spans="1:7" x14ac:dyDescent="0.3">
      <c r="A788641" s="1"/>
      <c r="B788641" s="1"/>
      <c r="C788641" s="1"/>
      <c r="D788641" s="1"/>
      <c r="F788641" s="1"/>
      <c r="G788641" s="1"/>
    </row>
    <row r="788853" spans="1:7" x14ac:dyDescent="0.3">
      <c r="A788853" s="1"/>
      <c r="B788853" s="1"/>
      <c r="C788853" s="1"/>
      <c r="D788853" s="1"/>
      <c r="F788853" s="1"/>
      <c r="G788853" s="1"/>
    </row>
    <row r="789065" spans="1:7" x14ac:dyDescent="0.3">
      <c r="A789065" s="1"/>
      <c r="B789065" s="1"/>
      <c r="C789065" s="1"/>
      <c r="D789065" s="1"/>
      <c r="F789065" s="1"/>
      <c r="G789065" s="1"/>
    </row>
    <row r="789277" spans="1:7" x14ac:dyDescent="0.3">
      <c r="A789277" s="1"/>
      <c r="B789277" s="1"/>
      <c r="C789277" s="1"/>
      <c r="D789277" s="1"/>
      <c r="F789277" s="1"/>
      <c r="G789277" s="1"/>
    </row>
    <row r="789489" spans="1:7" x14ac:dyDescent="0.3">
      <c r="A789489" s="1"/>
      <c r="B789489" s="1"/>
      <c r="C789489" s="1"/>
      <c r="D789489" s="1"/>
      <c r="F789489" s="1"/>
      <c r="G789489" s="1"/>
    </row>
    <row r="789701" spans="1:7" x14ac:dyDescent="0.3">
      <c r="A789701" s="1"/>
      <c r="B789701" s="1"/>
      <c r="C789701" s="1"/>
      <c r="D789701" s="1"/>
      <c r="F789701" s="1"/>
      <c r="G789701" s="1"/>
    </row>
    <row r="789913" spans="1:7" x14ac:dyDescent="0.3">
      <c r="A789913" s="1"/>
      <c r="B789913" s="1"/>
      <c r="C789913" s="1"/>
      <c r="D789913" s="1"/>
      <c r="F789913" s="1"/>
      <c r="G789913" s="1"/>
    </row>
    <row r="790125" spans="1:7" x14ac:dyDescent="0.3">
      <c r="A790125" s="1"/>
      <c r="B790125" s="1"/>
      <c r="C790125" s="1"/>
      <c r="D790125" s="1"/>
      <c r="F790125" s="1"/>
      <c r="G790125" s="1"/>
    </row>
    <row r="790337" spans="1:7" x14ac:dyDescent="0.3">
      <c r="A790337" s="1"/>
      <c r="B790337" s="1"/>
      <c r="C790337" s="1"/>
      <c r="D790337" s="1"/>
      <c r="F790337" s="1"/>
      <c r="G790337" s="1"/>
    </row>
    <row r="790549" spans="1:7" x14ac:dyDescent="0.3">
      <c r="A790549" s="1"/>
      <c r="B790549" s="1"/>
      <c r="C790549" s="1"/>
      <c r="D790549" s="1"/>
      <c r="F790549" s="1"/>
      <c r="G790549" s="1"/>
    </row>
    <row r="790761" spans="1:7" x14ac:dyDescent="0.3">
      <c r="A790761" s="1"/>
      <c r="B790761" s="1"/>
      <c r="C790761" s="1"/>
      <c r="D790761" s="1"/>
      <c r="F790761" s="1"/>
      <c r="G790761" s="1"/>
    </row>
    <row r="790973" spans="1:7" x14ac:dyDescent="0.3">
      <c r="A790973" s="1"/>
      <c r="B790973" s="1"/>
      <c r="C790973" s="1"/>
      <c r="D790973" s="1"/>
      <c r="F790973" s="1"/>
      <c r="G790973" s="1"/>
    </row>
    <row r="791185" spans="1:7" x14ac:dyDescent="0.3">
      <c r="A791185" s="1"/>
      <c r="B791185" s="1"/>
      <c r="C791185" s="1"/>
      <c r="D791185" s="1"/>
      <c r="F791185" s="1"/>
      <c r="G791185" s="1"/>
    </row>
    <row r="791397" spans="1:7" x14ac:dyDescent="0.3">
      <c r="A791397" s="1"/>
      <c r="B791397" s="1"/>
      <c r="C791397" s="1"/>
      <c r="D791397" s="1"/>
      <c r="F791397" s="1"/>
      <c r="G791397" s="1"/>
    </row>
    <row r="791609" spans="1:7" x14ac:dyDescent="0.3">
      <c r="A791609" s="1"/>
      <c r="B791609" s="1"/>
      <c r="C791609" s="1"/>
      <c r="D791609" s="1"/>
      <c r="F791609" s="1"/>
      <c r="G791609" s="1"/>
    </row>
    <row r="791821" spans="1:7" x14ac:dyDescent="0.3">
      <c r="A791821" s="1"/>
      <c r="B791821" s="1"/>
      <c r="C791821" s="1"/>
      <c r="D791821" s="1"/>
      <c r="F791821" s="1"/>
      <c r="G791821" s="1"/>
    </row>
    <row r="792033" spans="1:7" x14ac:dyDescent="0.3">
      <c r="A792033" s="1"/>
      <c r="B792033" s="1"/>
      <c r="C792033" s="1"/>
      <c r="D792033" s="1"/>
      <c r="F792033" s="1"/>
      <c r="G792033" s="1"/>
    </row>
    <row r="792245" spans="1:7" x14ac:dyDescent="0.3">
      <c r="A792245" s="1"/>
      <c r="B792245" s="1"/>
      <c r="C792245" s="1"/>
      <c r="D792245" s="1"/>
      <c r="F792245" s="1"/>
      <c r="G792245" s="1"/>
    </row>
    <row r="792457" spans="1:7" x14ac:dyDescent="0.3">
      <c r="A792457" s="1"/>
      <c r="B792457" s="1"/>
      <c r="C792457" s="1"/>
      <c r="D792457" s="1"/>
      <c r="F792457" s="1"/>
      <c r="G792457" s="1"/>
    </row>
    <row r="792669" spans="1:7" x14ac:dyDescent="0.3">
      <c r="A792669" s="1"/>
      <c r="B792669" s="1"/>
      <c r="C792669" s="1"/>
      <c r="D792669" s="1"/>
      <c r="F792669" s="1"/>
      <c r="G792669" s="1"/>
    </row>
    <row r="792881" spans="1:7" x14ac:dyDescent="0.3">
      <c r="A792881" s="1"/>
      <c r="B792881" s="1"/>
      <c r="C792881" s="1"/>
      <c r="D792881" s="1"/>
      <c r="F792881" s="1"/>
      <c r="G792881" s="1"/>
    </row>
    <row r="793093" spans="1:7" x14ac:dyDescent="0.3">
      <c r="A793093" s="1"/>
      <c r="B793093" s="1"/>
      <c r="C793093" s="1"/>
      <c r="D793093" s="1"/>
      <c r="F793093" s="1"/>
      <c r="G793093" s="1"/>
    </row>
    <row r="793305" spans="1:7" x14ac:dyDescent="0.3">
      <c r="A793305" s="1"/>
      <c r="B793305" s="1"/>
      <c r="C793305" s="1"/>
      <c r="D793305" s="1"/>
      <c r="F793305" s="1"/>
      <c r="G793305" s="1"/>
    </row>
    <row r="793517" spans="1:7" x14ac:dyDescent="0.3">
      <c r="A793517" s="1"/>
      <c r="B793517" s="1"/>
      <c r="C793517" s="1"/>
      <c r="D793517" s="1"/>
      <c r="F793517" s="1"/>
      <c r="G793517" s="1"/>
    </row>
    <row r="793729" spans="1:7" x14ac:dyDescent="0.3">
      <c r="A793729" s="1"/>
      <c r="B793729" s="1"/>
      <c r="C793729" s="1"/>
      <c r="D793729" s="1"/>
      <c r="F793729" s="1"/>
      <c r="G793729" s="1"/>
    </row>
    <row r="793941" spans="1:7" x14ac:dyDescent="0.3">
      <c r="A793941" s="1"/>
      <c r="B793941" s="1"/>
      <c r="C793941" s="1"/>
      <c r="D793941" s="1"/>
      <c r="F793941" s="1"/>
      <c r="G793941" s="1"/>
    </row>
    <row r="794153" spans="1:7" x14ac:dyDescent="0.3">
      <c r="A794153" s="1"/>
      <c r="B794153" s="1"/>
      <c r="C794153" s="1"/>
      <c r="D794153" s="1"/>
      <c r="F794153" s="1"/>
      <c r="G794153" s="1"/>
    </row>
    <row r="794365" spans="1:7" x14ac:dyDescent="0.3">
      <c r="A794365" s="1"/>
      <c r="B794365" s="1"/>
      <c r="C794365" s="1"/>
      <c r="D794365" s="1"/>
      <c r="F794365" s="1"/>
      <c r="G794365" s="1"/>
    </row>
    <row r="794577" spans="1:7" x14ac:dyDescent="0.3">
      <c r="A794577" s="1"/>
      <c r="B794577" s="1"/>
      <c r="C794577" s="1"/>
      <c r="D794577" s="1"/>
      <c r="F794577" s="1"/>
      <c r="G794577" s="1"/>
    </row>
    <row r="794789" spans="1:7" x14ac:dyDescent="0.3">
      <c r="A794789" s="1"/>
      <c r="B794789" s="1"/>
      <c r="C794789" s="1"/>
      <c r="D794789" s="1"/>
      <c r="F794789" s="1"/>
      <c r="G794789" s="1"/>
    </row>
    <row r="795001" spans="1:7" x14ac:dyDescent="0.3">
      <c r="A795001" s="1"/>
      <c r="B795001" s="1"/>
      <c r="C795001" s="1"/>
      <c r="D795001" s="1"/>
      <c r="F795001" s="1"/>
      <c r="G795001" s="1"/>
    </row>
    <row r="795213" spans="1:7" x14ac:dyDescent="0.3">
      <c r="A795213" s="1"/>
      <c r="B795213" s="1"/>
      <c r="C795213" s="1"/>
      <c r="D795213" s="1"/>
      <c r="F795213" s="1"/>
      <c r="G795213" s="1"/>
    </row>
    <row r="795425" spans="1:7" x14ac:dyDescent="0.3">
      <c r="A795425" s="1"/>
      <c r="B795425" s="1"/>
      <c r="C795425" s="1"/>
      <c r="D795425" s="1"/>
      <c r="F795425" s="1"/>
      <c r="G795425" s="1"/>
    </row>
    <row r="795637" spans="1:7" x14ac:dyDescent="0.3">
      <c r="A795637" s="1"/>
      <c r="B795637" s="1"/>
      <c r="C795637" s="1"/>
      <c r="D795637" s="1"/>
      <c r="F795637" s="1"/>
      <c r="G795637" s="1"/>
    </row>
    <row r="795849" spans="1:7" x14ac:dyDescent="0.3">
      <c r="A795849" s="1"/>
      <c r="B795849" s="1"/>
      <c r="C795849" s="1"/>
      <c r="D795849" s="1"/>
      <c r="F795849" s="1"/>
      <c r="G795849" s="1"/>
    </row>
    <row r="796061" spans="1:7" x14ac:dyDescent="0.3">
      <c r="A796061" s="1"/>
      <c r="B796061" s="1"/>
      <c r="C796061" s="1"/>
      <c r="D796061" s="1"/>
      <c r="F796061" s="1"/>
      <c r="G796061" s="1"/>
    </row>
    <row r="796273" spans="1:7" x14ac:dyDescent="0.3">
      <c r="A796273" s="1"/>
      <c r="B796273" s="1"/>
      <c r="C796273" s="1"/>
      <c r="D796273" s="1"/>
      <c r="F796273" s="1"/>
      <c r="G796273" s="1"/>
    </row>
    <row r="796485" spans="1:7" x14ac:dyDescent="0.3">
      <c r="A796485" s="1"/>
      <c r="B796485" s="1"/>
      <c r="C796485" s="1"/>
      <c r="D796485" s="1"/>
      <c r="F796485" s="1"/>
      <c r="G796485" s="1"/>
    </row>
    <row r="796697" spans="1:7" x14ac:dyDescent="0.3">
      <c r="A796697" s="1"/>
      <c r="B796697" s="1"/>
      <c r="C796697" s="1"/>
      <c r="D796697" s="1"/>
      <c r="F796697" s="1"/>
      <c r="G796697" s="1"/>
    </row>
    <row r="796909" spans="1:7" x14ac:dyDescent="0.3">
      <c r="A796909" s="1"/>
      <c r="B796909" s="1"/>
      <c r="C796909" s="1"/>
      <c r="D796909" s="1"/>
      <c r="F796909" s="1"/>
      <c r="G796909" s="1"/>
    </row>
    <row r="797121" spans="1:7" x14ac:dyDescent="0.3">
      <c r="A797121" s="1"/>
      <c r="B797121" s="1"/>
      <c r="C797121" s="1"/>
      <c r="D797121" s="1"/>
      <c r="F797121" s="1"/>
      <c r="G797121" s="1"/>
    </row>
    <row r="797333" spans="1:7" x14ac:dyDescent="0.3">
      <c r="A797333" s="1"/>
      <c r="B797333" s="1"/>
      <c r="C797333" s="1"/>
      <c r="D797333" s="1"/>
      <c r="F797333" s="1"/>
      <c r="G797333" s="1"/>
    </row>
    <row r="797545" spans="1:7" x14ac:dyDescent="0.3">
      <c r="A797545" s="1"/>
      <c r="B797545" s="1"/>
      <c r="C797545" s="1"/>
      <c r="D797545" s="1"/>
      <c r="F797545" s="1"/>
      <c r="G797545" s="1"/>
    </row>
    <row r="797757" spans="1:7" x14ac:dyDescent="0.3">
      <c r="A797757" s="1"/>
      <c r="B797757" s="1"/>
      <c r="C797757" s="1"/>
      <c r="D797757" s="1"/>
      <c r="F797757" s="1"/>
      <c r="G797757" s="1"/>
    </row>
    <row r="797969" spans="1:7" x14ac:dyDescent="0.3">
      <c r="A797969" s="1"/>
      <c r="B797969" s="1"/>
      <c r="C797969" s="1"/>
      <c r="D797969" s="1"/>
      <c r="F797969" s="1"/>
      <c r="G797969" s="1"/>
    </row>
    <row r="798181" spans="1:7" x14ac:dyDescent="0.3">
      <c r="A798181" s="1"/>
      <c r="B798181" s="1"/>
      <c r="C798181" s="1"/>
      <c r="D798181" s="1"/>
      <c r="F798181" s="1"/>
      <c r="G798181" s="1"/>
    </row>
    <row r="798393" spans="1:7" x14ac:dyDescent="0.3">
      <c r="A798393" s="1"/>
      <c r="B798393" s="1"/>
      <c r="C798393" s="1"/>
      <c r="D798393" s="1"/>
      <c r="F798393" s="1"/>
      <c r="G798393" s="1"/>
    </row>
    <row r="798605" spans="1:7" x14ac:dyDescent="0.3">
      <c r="A798605" s="1"/>
      <c r="B798605" s="1"/>
      <c r="C798605" s="1"/>
      <c r="D798605" s="1"/>
      <c r="F798605" s="1"/>
      <c r="G798605" s="1"/>
    </row>
    <row r="798817" spans="1:7" x14ac:dyDescent="0.3">
      <c r="A798817" s="1"/>
      <c r="B798817" s="1"/>
      <c r="C798817" s="1"/>
      <c r="D798817" s="1"/>
      <c r="F798817" s="1"/>
      <c r="G798817" s="1"/>
    </row>
    <row r="799029" spans="1:7" x14ac:dyDescent="0.3">
      <c r="A799029" s="1"/>
      <c r="B799029" s="1"/>
      <c r="C799029" s="1"/>
      <c r="D799029" s="1"/>
      <c r="F799029" s="1"/>
      <c r="G799029" s="1"/>
    </row>
    <row r="799241" spans="1:7" x14ac:dyDescent="0.3">
      <c r="A799241" s="1"/>
      <c r="B799241" s="1"/>
      <c r="C799241" s="1"/>
      <c r="D799241" s="1"/>
      <c r="F799241" s="1"/>
      <c r="G799241" s="1"/>
    </row>
    <row r="799453" spans="1:7" x14ac:dyDescent="0.3">
      <c r="A799453" s="1"/>
      <c r="B799453" s="1"/>
      <c r="C799453" s="1"/>
      <c r="D799453" s="1"/>
      <c r="F799453" s="1"/>
      <c r="G799453" s="1"/>
    </row>
    <row r="799665" spans="1:7" x14ac:dyDescent="0.3">
      <c r="A799665" s="1"/>
      <c r="B799665" s="1"/>
      <c r="C799665" s="1"/>
      <c r="D799665" s="1"/>
      <c r="F799665" s="1"/>
      <c r="G799665" s="1"/>
    </row>
    <row r="799877" spans="1:7" x14ac:dyDescent="0.3">
      <c r="A799877" s="1"/>
      <c r="B799877" s="1"/>
      <c r="C799877" s="1"/>
      <c r="D799877" s="1"/>
      <c r="F799877" s="1"/>
      <c r="G799877" s="1"/>
    </row>
    <row r="800089" spans="1:7" x14ac:dyDescent="0.3">
      <c r="A800089" s="1"/>
      <c r="B800089" s="1"/>
      <c r="C800089" s="1"/>
      <c r="D800089" s="1"/>
      <c r="F800089" s="1"/>
      <c r="G800089" s="1"/>
    </row>
    <row r="800301" spans="1:7" x14ac:dyDescent="0.3">
      <c r="A800301" s="1"/>
      <c r="B800301" s="1"/>
      <c r="C800301" s="1"/>
      <c r="D800301" s="1"/>
      <c r="F800301" s="1"/>
      <c r="G800301" s="1"/>
    </row>
    <row r="800513" spans="1:7" x14ac:dyDescent="0.3">
      <c r="A800513" s="1"/>
      <c r="B800513" s="1"/>
      <c r="C800513" s="1"/>
      <c r="D800513" s="1"/>
      <c r="F800513" s="1"/>
      <c r="G800513" s="1"/>
    </row>
    <row r="800725" spans="1:7" x14ac:dyDescent="0.3">
      <c r="A800725" s="1"/>
      <c r="B800725" s="1"/>
      <c r="C800725" s="1"/>
      <c r="D800725" s="1"/>
      <c r="F800725" s="1"/>
      <c r="G800725" s="1"/>
    </row>
    <row r="800937" spans="1:7" x14ac:dyDescent="0.3">
      <c r="A800937" s="1"/>
      <c r="B800937" s="1"/>
      <c r="C800937" s="1"/>
      <c r="D800937" s="1"/>
      <c r="F800937" s="1"/>
      <c r="G800937" s="1"/>
    </row>
    <row r="801149" spans="1:7" x14ac:dyDescent="0.3">
      <c r="A801149" s="1"/>
      <c r="B801149" s="1"/>
      <c r="C801149" s="1"/>
      <c r="D801149" s="1"/>
      <c r="F801149" s="1"/>
      <c r="G801149" s="1"/>
    </row>
    <row r="801361" spans="1:7" x14ac:dyDescent="0.3">
      <c r="A801361" s="1"/>
      <c r="B801361" s="1"/>
      <c r="C801361" s="1"/>
      <c r="D801361" s="1"/>
      <c r="F801361" s="1"/>
      <c r="G801361" s="1"/>
    </row>
    <row r="801573" spans="1:7" x14ac:dyDescent="0.3">
      <c r="A801573" s="1"/>
      <c r="B801573" s="1"/>
      <c r="C801573" s="1"/>
      <c r="D801573" s="1"/>
      <c r="F801573" s="1"/>
      <c r="G801573" s="1"/>
    </row>
    <row r="801785" spans="1:7" x14ac:dyDescent="0.3">
      <c r="A801785" s="1"/>
      <c r="B801785" s="1"/>
      <c r="C801785" s="1"/>
      <c r="D801785" s="1"/>
      <c r="F801785" s="1"/>
      <c r="G801785" s="1"/>
    </row>
    <row r="801997" spans="1:7" x14ac:dyDescent="0.3">
      <c r="A801997" s="1"/>
      <c r="B801997" s="1"/>
      <c r="C801997" s="1"/>
      <c r="D801997" s="1"/>
      <c r="F801997" s="1"/>
      <c r="G801997" s="1"/>
    </row>
    <row r="802209" spans="1:7" x14ac:dyDescent="0.3">
      <c r="A802209" s="1"/>
      <c r="B802209" s="1"/>
      <c r="C802209" s="1"/>
      <c r="D802209" s="1"/>
      <c r="F802209" s="1"/>
      <c r="G802209" s="1"/>
    </row>
    <row r="802421" spans="1:7" x14ac:dyDescent="0.3">
      <c r="A802421" s="1"/>
      <c r="B802421" s="1"/>
      <c r="C802421" s="1"/>
      <c r="D802421" s="1"/>
      <c r="F802421" s="1"/>
      <c r="G802421" s="1"/>
    </row>
    <row r="802633" spans="1:7" x14ac:dyDescent="0.3">
      <c r="A802633" s="1"/>
      <c r="B802633" s="1"/>
      <c r="C802633" s="1"/>
      <c r="D802633" s="1"/>
      <c r="F802633" s="1"/>
      <c r="G802633" s="1"/>
    </row>
    <row r="802845" spans="1:7" x14ac:dyDescent="0.3">
      <c r="A802845" s="1"/>
      <c r="B802845" s="1"/>
      <c r="C802845" s="1"/>
      <c r="D802845" s="1"/>
      <c r="F802845" s="1"/>
      <c r="G802845" s="1"/>
    </row>
    <row r="803057" spans="1:7" x14ac:dyDescent="0.3">
      <c r="A803057" s="1"/>
      <c r="B803057" s="1"/>
      <c r="C803057" s="1"/>
      <c r="D803057" s="1"/>
      <c r="F803057" s="1"/>
      <c r="G803057" s="1"/>
    </row>
    <row r="803269" spans="1:7" x14ac:dyDescent="0.3">
      <c r="A803269" s="1"/>
      <c r="B803269" s="1"/>
      <c r="C803269" s="1"/>
      <c r="D803269" s="1"/>
      <c r="F803269" s="1"/>
      <c r="G803269" s="1"/>
    </row>
    <row r="803481" spans="1:7" x14ac:dyDescent="0.3">
      <c r="A803481" s="1"/>
      <c r="B803481" s="1"/>
      <c r="C803481" s="1"/>
      <c r="D803481" s="1"/>
      <c r="F803481" s="1"/>
      <c r="G803481" s="1"/>
    </row>
    <row r="803693" spans="1:7" x14ac:dyDescent="0.3">
      <c r="A803693" s="1"/>
      <c r="B803693" s="1"/>
      <c r="C803693" s="1"/>
      <c r="D803693" s="1"/>
      <c r="F803693" s="1"/>
      <c r="G803693" s="1"/>
    </row>
    <row r="803905" spans="1:7" x14ac:dyDescent="0.3">
      <c r="A803905" s="1"/>
      <c r="B803905" s="1"/>
      <c r="C803905" s="1"/>
      <c r="D803905" s="1"/>
      <c r="F803905" s="1"/>
      <c r="G803905" s="1"/>
    </row>
    <row r="804117" spans="1:7" x14ac:dyDescent="0.3">
      <c r="A804117" s="1"/>
      <c r="B804117" s="1"/>
      <c r="C804117" s="1"/>
      <c r="D804117" s="1"/>
      <c r="F804117" s="1"/>
      <c r="G804117" s="1"/>
    </row>
    <row r="804329" spans="1:7" x14ac:dyDescent="0.3">
      <c r="A804329" s="1"/>
      <c r="B804329" s="1"/>
      <c r="C804329" s="1"/>
      <c r="D804329" s="1"/>
      <c r="F804329" s="1"/>
      <c r="G804329" s="1"/>
    </row>
    <row r="804541" spans="1:7" x14ac:dyDescent="0.3">
      <c r="A804541" s="1"/>
      <c r="B804541" s="1"/>
      <c r="C804541" s="1"/>
      <c r="D804541" s="1"/>
      <c r="F804541" s="1"/>
      <c r="G804541" s="1"/>
    </row>
    <row r="804753" spans="1:7" x14ac:dyDescent="0.3">
      <c r="A804753" s="1"/>
      <c r="B804753" s="1"/>
      <c r="C804753" s="1"/>
      <c r="D804753" s="1"/>
      <c r="F804753" s="1"/>
      <c r="G804753" s="1"/>
    </row>
    <row r="804965" spans="1:7" x14ac:dyDescent="0.3">
      <c r="A804965" s="1"/>
      <c r="B804965" s="1"/>
      <c r="C804965" s="1"/>
      <c r="D804965" s="1"/>
      <c r="F804965" s="1"/>
      <c r="G804965" s="1"/>
    </row>
    <row r="805177" spans="1:7" x14ac:dyDescent="0.3">
      <c r="A805177" s="1"/>
      <c r="B805177" s="1"/>
      <c r="C805177" s="1"/>
      <c r="D805177" s="1"/>
      <c r="F805177" s="1"/>
      <c r="G805177" s="1"/>
    </row>
    <row r="805389" spans="1:7" x14ac:dyDescent="0.3">
      <c r="A805389" s="1"/>
      <c r="B805389" s="1"/>
      <c r="C805389" s="1"/>
      <c r="D805389" s="1"/>
      <c r="F805389" s="1"/>
      <c r="G805389" s="1"/>
    </row>
    <row r="805601" spans="1:7" x14ac:dyDescent="0.3">
      <c r="A805601" s="1"/>
      <c r="B805601" s="1"/>
      <c r="C805601" s="1"/>
      <c r="D805601" s="1"/>
      <c r="F805601" s="1"/>
      <c r="G805601" s="1"/>
    </row>
    <row r="805813" spans="1:7" x14ac:dyDescent="0.3">
      <c r="A805813" s="1"/>
      <c r="B805813" s="1"/>
      <c r="C805813" s="1"/>
      <c r="D805813" s="1"/>
      <c r="F805813" s="1"/>
      <c r="G805813" s="1"/>
    </row>
    <row r="806025" spans="1:7" x14ac:dyDescent="0.3">
      <c r="A806025" s="1"/>
      <c r="B806025" s="1"/>
      <c r="C806025" s="1"/>
      <c r="D806025" s="1"/>
      <c r="F806025" s="1"/>
      <c r="G806025" s="1"/>
    </row>
    <row r="806237" spans="1:7" x14ac:dyDescent="0.3">
      <c r="A806237" s="1"/>
      <c r="B806237" s="1"/>
      <c r="C806237" s="1"/>
      <c r="D806237" s="1"/>
      <c r="F806237" s="1"/>
      <c r="G806237" s="1"/>
    </row>
    <row r="806449" spans="1:7" x14ac:dyDescent="0.3">
      <c r="A806449" s="1"/>
      <c r="B806449" s="1"/>
      <c r="C806449" s="1"/>
      <c r="D806449" s="1"/>
      <c r="F806449" s="1"/>
      <c r="G806449" s="1"/>
    </row>
    <row r="806661" spans="1:7" x14ac:dyDescent="0.3">
      <c r="A806661" s="1"/>
      <c r="B806661" s="1"/>
      <c r="C806661" s="1"/>
      <c r="D806661" s="1"/>
      <c r="F806661" s="1"/>
      <c r="G806661" s="1"/>
    </row>
    <row r="806873" spans="1:7" x14ac:dyDescent="0.3">
      <c r="A806873" s="1"/>
      <c r="B806873" s="1"/>
      <c r="C806873" s="1"/>
      <c r="D806873" s="1"/>
      <c r="F806873" s="1"/>
      <c r="G806873" s="1"/>
    </row>
    <row r="807085" spans="1:7" x14ac:dyDescent="0.3">
      <c r="A807085" s="1"/>
      <c r="B807085" s="1"/>
      <c r="C807085" s="1"/>
      <c r="D807085" s="1"/>
      <c r="F807085" s="1"/>
      <c r="G807085" s="1"/>
    </row>
    <row r="807297" spans="1:7" x14ac:dyDescent="0.3">
      <c r="A807297" s="1"/>
      <c r="B807297" s="1"/>
      <c r="C807297" s="1"/>
      <c r="D807297" s="1"/>
      <c r="F807297" s="1"/>
      <c r="G807297" s="1"/>
    </row>
    <row r="807509" spans="1:7" x14ac:dyDescent="0.3">
      <c r="A807509" s="1"/>
      <c r="B807509" s="1"/>
      <c r="C807509" s="1"/>
      <c r="D807509" s="1"/>
      <c r="F807509" s="1"/>
      <c r="G807509" s="1"/>
    </row>
    <row r="807721" spans="1:7" x14ac:dyDescent="0.3">
      <c r="A807721" s="1"/>
      <c r="B807721" s="1"/>
      <c r="C807721" s="1"/>
      <c r="D807721" s="1"/>
      <c r="F807721" s="1"/>
      <c r="G807721" s="1"/>
    </row>
    <row r="807933" spans="1:7" x14ac:dyDescent="0.3">
      <c r="A807933" s="1"/>
      <c r="B807933" s="1"/>
      <c r="C807933" s="1"/>
      <c r="D807933" s="1"/>
      <c r="F807933" s="1"/>
      <c r="G807933" s="1"/>
    </row>
    <row r="808145" spans="1:7" x14ac:dyDescent="0.3">
      <c r="A808145" s="1"/>
      <c r="B808145" s="1"/>
      <c r="C808145" s="1"/>
      <c r="D808145" s="1"/>
      <c r="F808145" s="1"/>
      <c r="G808145" s="1"/>
    </row>
    <row r="808357" spans="1:7" x14ac:dyDescent="0.3">
      <c r="A808357" s="1"/>
      <c r="B808357" s="1"/>
      <c r="C808357" s="1"/>
      <c r="D808357" s="1"/>
      <c r="F808357" s="1"/>
      <c r="G808357" s="1"/>
    </row>
    <row r="808569" spans="1:7" x14ac:dyDescent="0.3">
      <c r="A808569" s="1"/>
      <c r="B808569" s="1"/>
      <c r="C808569" s="1"/>
      <c r="D808569" s="1"/>
      <c r="F808569" s="1"/>
      <c r="G808569" s="1"/>
    </row>
    <row r="808781" spans="1:7" x14ac:dyDescent="0.3">
      <c r="A808781" s="1"/>
      <c r="B808781" s="1"/>
      <c r="C808781" s="1"/>
      <c r="D808781" s="1"/>
      <c r="F808781" s="1"/>
      <c r="G808781" s="1"/>
    </row>
    <row r="808993" spans="1:7" x14ac:dyDescent="0.3">
      <c r="A808993" s="1"/>
      <c r="B808993" s="1"/>
      <c r="C808993" s="1"/>
      <c r="D808993" s="1"/>
      <c r="F808993" s="1"/>
      <c r="G808993" s="1"/>
    </row>
    <row r="809205" spans="1:7" x14ac:dyDescent="0.3">
      <c r="A809205" s="1"/>
      <c r="B809205" s="1"/>
      <c r="C809205" s="1"/>
      <c r="D809205" s="1"/>
      <c r="F809205" s="1"/>
      <c r="G809205" s="1"/>
    </row>
    <row r="809417" spans="1:7" x14ac:dyDescent="0.3">
      <c r="A809417" s="1"/>
      <c r="B809417" s="1"/>
      <c r="C809417" s="1"/>
      <c r="D809417" s="1"/>
      <c r="F809417" s="1"/>
      <c r="G809417" s="1"/>
    </row>
    <row r="809629" spans="1:7" x14ac:dyDescent="0.3">
      <c r="A809629" s="1"/>
      <c r="B809629" s="1"/>
      <c r="C809629" s="1"/>
      <c r="D809629" s="1"/>
      <c r="F809629" s="1"/>
      <c r="G809629" s="1"/>
    </row>
    <row r="809841" spans="1:7" x14ac:dyDescent="0.3">
      <c r="A809841" s="1"/>
      <c r="B809841" s="1"/>
      <c r="C809841" s="1"/>
      <c r="D809841" s="1"/>
      <c r="F809841" s="1"/>
      <c r="G809841" s="1"/>
    </row>
    <row r="810053" spans="1:7" x14ac:dyDescent="0.3">
      <c r="A810053" s="1"/>
      <c r="B810053" s="1"/>
      <c r="C810053" s="1"/>
      <c r="D810053" s="1"/>
      <c r="F810053" s="1"/>
      <c r="G810053" s="1"/>
    </row>
    <row r="810265" spans="1:7" x14ac:dyDescent="0.3">
      <c r="A810265" s="1"/>
      <c r="B810265" s="1"/>
      <c r="C810265" s="1"/>
      <c r="D810265" s="1"/>
      <c r="F810265" s="1"/>
      <c r="G810265" s="1"/>
    </row>
    <row r="810477" spans="1:7" x14ac:dyDescent="0.3">
      <c r="A810477" s="1"/>
      <c r="B810477" s="1"/>
      <c r="C810477" s="1"/>
      <c r="D810477" s="1"/>
      <c r="F810477" s="1"/>
      <c r="G810477" s="1"/>
    </row>
    <row r="810689" spans="1:7" x14ac:dyDescent="0.3">
      <c r="A810689" s="1"/>
      <c r="B810689" s="1"/>
      <c r="C810689" s="1"/>
      <c r="D810689" s="1"/>
      <c r="F810689" s="1"/>
      <c r="G810689" s="1"/>
    </row>
    <row r="810901" spans="1:7" x14ac:dyDescent="0.3">
      <c r="A810901" s="1"/>
      <c r="B810901" s="1"/>
      <c r="C810901" s="1"/>
      <c r="D810901" s="1"/>
      <c r="F810901" s="1"/>
      <c r="G810901" s="1"/>
    </row>
    <row r="811113" spans="1:7" x14ac:dyDescent="0.3">
      <c r="A811113" s="1"/>
      <c r="B811113" s="1"/>
      <c r="C811113" s="1"/>
      <c r="D811113" s="1"/>
      <c r="F811113" s="1"/>
      <c r="G811113" s="1"/>
    </row>
    <row r="811325" spans="1:7" x14ac:dyDescent="0.3">
      <c r="A811325" s="1"/>
      <c r="B811325" s="1"/>
      <c r="C811325" s="1"/>
      <c r="D811325" s="1"/>
      <c r="F811325" s="1"/>
      <c r="G811325" s="1"/>
    </row>
    <row r="811537" spans="1:7" x14ac:dyDescent="0.3">
      <c r="A811537" s="1"/>
      <c r="B811537" s="1"/>
      <c r="C811537" s="1"/>
      <c r="D811537" s="1"/>
      <c r="F811537" s="1"/>
      <c r="G811537" s="1"/>
    </row>
    <row r="811749" spans="1:7" x14ac:dyDescent="0.3">
      <c r="A811749" s="1"/>
      <c r="B811749" s="1"/>
      <c r="C811749" s="1"/>
      <c r="D811749" s="1"/>
      <c r="F811749" s="1"/>
      <c r="G811749" s="1"/>
    </row>
    <row r="811961" spans="1:7" x14ac:dyDescent="0.3">
      <c r="A811961" s="1"/>
      <c r="B811961" s="1"/>
      <c r="C811961" s="1"/>
      <c r="D811961" s="1"/>
      <c r="F811961" s="1"/>
      <c r="G811961" s="1"/>
    </row>
    <row r="812173" spans="1:7" x14ac:dyDescent="0.3">
      <c r="A812173" s="1"/>
      <c r="B812173" s="1"/>
      <c r="C812173" s="1"/>
      <c r="D812173" s="1"/>
      <c r="F812173" s="1"/>
      <c r="G812173" s="1"/>
    </row>
    <row r="812385" spans="1:7" x14ac:dyDescent="0.3">
      <c r="A812385" s="1"/>
      <c r="B812385" s="1"/>
      <c r="C812385" s="1"/>
      <c r="D812385" s="1"/>
      <c r="F812385" s="1"/>
      <c r="G812385" s="1"/>
    </row>
    <row r="812597" spans="1:7" x14ac:dyDescent="0.3">
      <c r="A812597" s="1"/>
      <c r="B812597" s="1"/>
      <c r="C812597" s="1"/>
      <c r="D812597" s="1"/>
      <c r="F812597" s="1"/>
      <c r="G812597" s="1"/>
    </row>
    <row r="812809" spans="1:7" x14ac:dyDescent="0.3">
      <c r="A812809" s="1"/>
      <c r="B812809" s="1"/>
      <c r="C812809" s="1"/>
      <c r="D812809" s="1"/>
      <c r="F812809" s="1"/>
      <c r="G812809" s="1"/>
    </row>
    <row r="813021" spans="1:7" x14ac:dyDescent="0.3">
      <c r="A813021" s="1"/>
      <c r="B813021" s="1"/>
      <c r="C813021" s="1"/>
      <c r="D813021" s="1"/>
      <c r="F813021" s="1"/>
      <c r="G813021" s="1"/>
    </row>
    <row r="813233" spans="1:7" x14ac:dyDescent="0.3">
      <c r="A813233" s="1"/>
      <c r="B813233" s="1"/>
      <c r="C813233" s="1"/>
      <c r="D813233" s="1"/>
      <c r="F813233" s="1"/>
      <c r="G813233" s="1"/>
    </row>
    <row r="813445" spans="1:7" x14ac:dyDescent="0.3">
      <c r="A813445" s="1"/>
      <c r="B813445" s="1"/>
      <c r="C813445" s="1"/>
      <c r="D813445" s="1"/>
      <c r="F813445" s="1"/>
      <c r="G813445" s="1"/>
    </row>
    <row r="813657" spans="1:7" x14ac:dyDescent="0.3">
      <c r="A813657" s="1"/>
      <c r="B813657" s="1"/>
      <c r="C813657" s="1"/>
      <c r="D813657" s="1"/>
      <c r="F813657" s="1"/>
      <c r="G813657" s="1"/>
    </row>
    <row r="813869" spans="1:7" x14ac:dyDescent="0.3">
      <c r="A813869" s="1"/>
      <c r="B813869" s="1"/>
      <c r="C813869" s="1"/>
      <c r="D813869" s="1"/>
      <c r="F813869" s="1"/>
      <c r="G813869" s="1"/>
    </row>
    <row r="814081" spans="1:7" x14ac:dyDescent="0.3">
      <c r="A814081" s="1"/>
      <c r="B814081" s="1"/>
      <c r="C814081" s="1"/>
      <c r="D814081" s="1"/>
      <c r="F814081" s="1"/>
      <c r="G814081" s="1"/>
    </row>
    <row r="814293" spans="1:7" x14ac:dyDescent="0.3">
      <c r="A814293" s="1"/>
      <c r="B814293" s="1"/>
      <c r="C814293" s="1"/>
      <c r="D814293" s="1"/>
      <c r="F814293" s="1"/>
      <c r="G814293" s="1"/>
    </row>
    <row r="814505" spans="1:7" x14ac:dyDescent="0.3">
      <c r="A814505" s="1"/>
      <c r="B814505" s="1"/>
      <c r="C814505" s="1"/>
      <c r="D814505" s="1"/>
      <c r="F814505" s="1"/>
      <c r="G814505" s="1"/>
    </row>
    <row r="814717" spans="1:7" x14ac:dyDescent="0.3">
      <c r="A814717" s="1"/>
      <c r="B814717" s="1"/>
      <c r="C814717" s="1"/>
      <c r="D814717" s="1"/>
      <c r="F814717" s="1"/>
      <c r="G814717" s="1"/>
    </row>
    <row r="814929" spans="1:7" x14ac:dyDescent="0.3">
      <c r="A814929" s="1"/>
      <c r="B814929" s="1"/>
      <c r="C814929" s="1"/>
      <c r="D814929" s="1"/>
      <c r="F814929" s="1"/>
      <c r="G814929" s="1"/>
    </row>
    <row r="815141" spans="1:7" x14ac:dyDescent="0.3">
      <c r="A815141" s="1"/>
      <c r="B815141" s="1"/>
      <c r="C815141" s="1"/>
      <c r="D815141" s="1"/>
      <c r="F815141" s="1"/>
      <c r="G815141" s="1"/>
    </row>
    <row r="815353" spans="1:7" x14ac:dyDescent="0.3">
      <c r="A815353" s="1"/>
      <c r="B815353" s="1"/>
      <c r="C815353" s="1"/>
      <c r="D815353" s="1"/>
      <c r="F815353" s="1"/>
      <c r="G815353" s="1"/>
    </row>
    <row r="815565" spans="1:7" x14ac:dyDescent="0.3">
      <c r="A815565" s="1"/>
      <c r="B815565" s="1"/>
      <c r="C815565" s="1"/>
      <c r="D815565" s="1"/>
      <c r="F815565" s="1"/>
      <c r="G815565" s="1"/>
    </row>
    <row r="815777" spans="1:7" x14ac:dyDescent="0.3">
      <c r="A815777" s="1"/>
      <c r="B815777" s="1"/>
      <c r="C815777" s="1"/>
      <c r="D815777" s="1"/>
      <c r="F815777" s="1"/>
      <c r="G815777" s="1"/>
    </row>
    <row r="815989" spans="1:7" x14ac:dyDescent="0.3">
      <c r="A815989" s="1"/>
      <c r="B815989" s="1"/>
      <c r="C815989" s="1"/>
      <c r="D815989" s="1"/>
      <c r="F815989" s="1"/>
      <c r="G815989" s="1"/>
    </row>
    <row r="816201" spans="1:7" x14ac:dyDescent="0.3">
      <c r="A816201" s="1"/>
      <c r="B816201" s="1"/>
      <c r="C816201" s="1"/>
      <c r="D816201" s="1"/>
      <c r="F816201" s="1"/>
      <c r="G816201" s="1"/>
    </row>
    <row r="816413" spans="1:7" x14ac:dyDescent="0.3">
      <c r="A816413" s="1"/>
      <c r="B816413" s="1"/>
      <c r="C816413" s="1"/>
      <c r="D816413" s="1"/>
      <c r="F816413" s="1"/>
      <c r="G816413" s="1"/>
    </row>
    <row r="816625" spans="1:7" x14ac:dyDescent="0.3">
      <c r="A816625" s="1"/>
      <c r="B816625" s="1"/>
      <c r="C816625" s="1"/>
      <c r="D816625" s="1"/>
      <c r="F816625" s="1"/>
      <c r="G816625" s="1"/>
    </row>
    <row r="816837" spans="1:7" x14ac:dyDescent="0.3">
      <c r="A816837" s="1"/>
      <c r="B816837" s="1"/>
      <c r="C816837" s="1"/>
      <c r="D816837" s="1"/>
      <c r="F816837" s="1"/>
      <c r="G816837" s="1"/>
    </row>
    <row r="817049" spans="1:7" x14ac:dyDescent="0.3">
      <c r="A817049" s="1"/>
      <c r="B817049" s="1"/>
      <c r="C817049" s="1"/>
      <c r="D817049" s="1"/>
      <c r="F817049" s="1"/>
      <c r="G817049" s="1"/>
    </row>
    <row r="817261" spans="1:7" x14ac:dyDescent="0.3">
      <c r="A817261" s="1"/>
      <c r="B817261" s="1"/>
      <c r="C817261" s="1"/>
      <c r="D817261" s="1"/>
      <c r="F817261" s="1"/>
      <c r="G817261" s="1"/>
    </row>
    <row r="817473" spans="1:7" x14ac:dyDescent="0.3">
      <c r="A817473" s="1"/>
      <c r="B817473" s="1"/>
      <c r="C817473" s="1"/>
      <c r="D817473" s="1"/>
      <c r="F817473" s="1"/>
      <c r="G817473" s="1"/>
    </row>
    <row r="817685" spans="1:7" x14ac:dyDescent="0.3">
      <c r="A817685" s="1"/>
      <c r="B817685" s="1"/>
      <c r="C817685" s="1"/>
      <c r="D817685" s="1"/>
      <c r="F817685" s="1"/>
      <c r="G817685" s="1"/>
    </row>
    <row r="817897" spans="1:7" x14ac:dyDescent="0.3">
      <c r="A817897" s="1"/>
      <c r="B817897" s="1"/>
      <c r="C817897" s="1"/>
      <c r="D817897" s="1"/>
      <c r="F817897" s="1"/>
      <c r="G817897" s="1"/>
    </row>
    <row r="818109" spans="1:7" x14ac:dyDescent="0.3">
      <c r="A818109" s="1"/>
      <c r="B818109" s="1"/>
      <c r="C818109" s="1"/>
      <c r="D818109" s="1"/>
      <c r="F818109" s="1"/>
      <c r="G818109" s="1"/>
    </row>
    <row r="818321" spans="1:7" x14ac:dyDescent="0.3">
      <c r="A818321" s="1"/>
      <c r="B818321" s="1"/>
      <c r="C818321" s="1"/>
      <c r="D818321" s="1"/>
      <c r="F818321" s="1"/>
      <c r="G818321" s="1"/>
    </row>
    <row r="818533" spans="1:7" x14ac:dyDescent="0.3">
      <c r="A818533" s="1"/>
      <c r="B818533" s="1"/>
      <c r="C818533" s="1"/>
      <c r="D818533" s="1"/>
      <c r="F818533" s="1"/>
      <c r="G818533" s="1"/>
    </row>
    <row r="818745" spans="1:7" x14ac:dyDescent="0.3">
      <c r="A818745" s="1"/>
      <c r="B818745" s="1"/>
      <c r="C818745" s="1"/>
      <c r="D818745" s="1"/>
      <c r="F818745" s="1"/>
      <c r="G818745" s="1"/>
    </row>
    <row r="818957" spans="1:7" x14ac:dyDescent="0.3">
      <c r="A818957" s="1"/>
      <c r="B818957" s="1"/>
      <c r="C818957" s="1"/>
      <c r="D818957" s="1"/>
      <c r="F818957" s="1"/>
      <c r="G818957" s="1"/>
    </row>
    <row r="819169" spans="1:7" x14ac:dyDescent="0.3">
      <c r="A819169" s="1"/>
      <c r="B819169" s="1"/>
      <c r="C819169" s="1"/>
      <c r="D819169" s="1"/>
      <c r="F819169" s="1"/>
      <c r="G819169" s="1"/>
    </row>
    <row r="819381" spans="1:7" x14ac:dyDescent="0.3">
      <c r="A819381" s="1"/>
      <c r="B819381" s="1"/>
      <c r="C819381" s="1"/>
      <c r="D819381" s="1"/>
      <c r="F819381" s="1"/>
      <c r="G819381" s="1"/>
    </row>
    <row r="819593" spans="1:7" x14ac:dyDescent="0.3">
      <c r="A819593" s="1"/>
      <c r="B819593" s="1"/>
      <c r="C819593" s="1"/>
      <c r="D819593" s="1"/>
      <c r="F819593" s="1"/>
      <c r="G819593" s="1"/>
    </row>
    <row r="819805" spans="1:7" x14ac:dyDescent="0.3">
      <c r="A819805" s="1"/>
      <c r="B819805" s="1"/>
      <c r="C819805" s="1"/>
      <c r="D819805" s="1"/>
      <c r="F819805" s="1"/>
      <c r="G819805" s="1"/>
    </row>
    <row r="820017" spans="1:7" x14ac:dyDescent="0.3">
      <c r="A820017" s="1"/>
      <c r="B820017" s="1"/>
      <c r="C820017" s="1"/>
      <c r="D820017" s="1"/>
      <c r="F820017" s="1"/>
      <c r="G820017" s="1"/>
    </row>
    <row r="820229" spans="1:7" x14ac:dyDescent="0.3">
      <c r="A820229" s="1"/>
      <c r="B820229" s="1"/>
      <c r="C820229" s="1"/>
      <c r="D820229" s="1"/>
      <c r="F820229" s="1"/>
      <c r="G820229" s="1"/>
    </row>
    <row r="820441" spans="1:7" x14ac:dyDescent="0.3">
      <c r="A820441" s="1"/>
      <c r="B820441" s="1"/>
      <c r="C820441" s="1"/>
      <c r="D820441" s="1"/>
      <c r="F820441" s="1"/>
      <c r="G820441" s="1"/>
    </row>
    <row r="820653" spans="1:7" x14ac:dyDescent="0.3">
      <c r="A820653" s="1"/>
      <c r="B820653" s="1"/>
      <c r="C820653" s="1"/>
      <c r="D820653" s="1"/>
      <c r="F820653" s="1"/>
      <c r="G820653" s="1"/>
    </row>
    <row r="820865" spans="1:7" x14ac:dyDescent="0.3">
      <c r="A820865" s="1"/>
      <c r="B820865" s="1"/>
      <c r="C820865" s="1"/>
      <c r="D820865" s="1"/>
      <c r="F820865" s="1"/>
      <c r="G820865" s="1"/>
    </row>
    <row r="821077" spans="1:7" x14ac:dyDescent="0.3">
      <c r="A821077" s="1"/>
      <c r="B821077" s="1"/>
      <c r="C821077" s="1"/>
      <c r="D821077" s="1"/>
      <c r="F821077" s="1"/>
      <c r="G821077" s="1"/>
    </row>
    <row r="821289" spans="1:7" x14ac:dyDescent="0.3">
      <c r="A821289" s="1"/>
      <c r="B821289" s="1"/>
      <c r="C821289" s="1"/>
      <c r="D821289" s="1"/>
      <c r="F821289" s="1"/>
      <c r="G821289" s="1"/>
    </row>
    <row r="821501" spans="1:7" x14ac:dyDescent="0.3">
      <c r="A821501" s="1"/>
      <c r="B821501" s="1"/>
      <c r="C821501" s="1"/>
      <c r="D821501" s="1"/>
      <c r="F821501" s="1"/>
      <c r="G821501" s="1"/>
    </row>
    <row r="821713" spans="1:7" x14ac:dyDescent="0.3">
      <c r="A821713" s="1"/>
      <c r="B821713" s="1"/>
      <c r="C821713" s="1"/>
      <c r="D821713" s="1"/>
      <c r="F821713" s="1"/>
      <c r="G821713" s="1"/>
    </row>
    <row r="821925" spans="1:7" x14ac:dyDescent="0.3">
      <c r="A821925" s="1"/>
      <c r="B821925" s="1"/>
      <c r="C821925" s="1"/>
      <c r="D821925" s="1"/>
      <c r="F821925" s="1"/>
      <c r="G821925" s="1"/>
    </row>
    <row r="822137" spans="1:7" x14ac:dyDescent="0.3">
      <c r="A822137" s="1"/>
      <c r="B822137" s="1"/>
      <c r="C822137" s="1"/>
      <c r="D822137" s="1"/>
      <c r="F822137" s="1"/>
      <c r="G822137" s="1"/>
    </row>
    <row r="822349" spans="1:7" x14ac:dyDescent="0.3">
      <c r="A822349" s="1"/>
      <c r="B822349" s="1"/>
      <c r="C822349" s="1"/>
      <c r="D822349" s="1"/>
      <c r="F822349" s="1"/>
      <c r="G822349" s="1"/>
    </row>
    <row r="822561" spans="1:7" x14ac:dyDescent="0.3">
      <c r="A822561" s="1"/>
      <c r="B822561" s="1"/>
      <c r="C822561" s="1"/>
      <c r="D822561" s="1"/>
      <c r="F822561" s="1"/>
      <c r="G822561" s="1"/>
    </row>
    <row r="822773" spans="1:7" x14ac:dyDescent="0.3">
      <c r="A822773" s="1"/>
      <c r="B822773" s="1"/>
      <c r="C822773" s="1"/>
      <c r="D822773" s="1"/>
      <c r="F822773" s="1"/>
      <c r="G822773" s="1"/>
    </row>
    <row r="822985" spans="1:7" x14ac:dyDescent="0.3">
      <c r="A822985" s="1"/>
      <c r="B822985" s="1"/>
      <c r="C822985" s="1"/>
      <c r="D822985" s="1"/>
      <c r="F822985" s="1"/>
      <c r="G822985" s="1"/>
    </row>
    <row r="823197" spans="1:7" x14ac:dyDescent="0.3">
      <c r="A823197" s="1"/>
      <c r="B823197" s="1"/>
      <c r="C823197" s="1"/>
      <c r="D823197" s="1"/>
      <c r="F823197" s="1"/>
      <c r="G823197" s="1"/>
    </row>
    <row r="823409" spans="1:7" x14ac:dyDescent="0.3">
      <c r="A823409" s="1"/>
      <c r="B823409" s="1"/>
      <c r="C823409" s="1"/>
      <c r="D823409" s="1"/>
      <c r="F823409" s="1"/>
      <c r="G823409" s="1"/>
    </row>
    <row r="823621" spans="1:7" x14ac:dyDescent="0.3">
      <c r="A823621" s="1"/>
      <c r="B823621" s="1"/>
      <c r="C823621" s="1"/>
      <c r="D823621" s="1"/>
      <c r="F823621" s="1"/>
      <c r="G823621" s="1"/>
    </row>
    <row r="823833" spans="1:7" x14ac:dyDescent="0.3">
      <c r="A823833" s="1"/>
      <c r="B823833" s="1"/>
      <c r="C823833" s="1"/>
      <c r="D823833" s="1"/>
      <c r="F823833" s="1"/>
      <c r="G823833" s="1"/>
    </row>
    <row r="824045" spans="1:7" x14ac:dyDescent="0.3">
      <c r="A824045" s="1"/>
      <c r="B824045" s="1"/>
      <c r="C824045" s="1"/>
      <c r="D824045" s="1"/>
      <c r="F824045" s="1"/>
      <c r="G824045" s="1"/>
    </row>
    <row r="824257" spans="1:7" x14ac:dyDescent="0.3">
      <c r="A824257" s="1"/>
      <c r="B824257" s="1"/>
      <c r="C824257" s="1"/>
      <c r="D824257" s="1"/>
      <c r="F824257" s="1"/>
      <c r="G824257" s="1"/>
    </row>
    <row r="824469" spans="1:7" x14ac:dyDescent="0.3">
      <c r="A824469" s="1"/>
      <c r="B824469" s="1"/>
      <c r="C824469" s="1"/>
      <c r="D824469" s="1"/>
      <c r="F824469" s="1"/>
      <c r="G824469" s="1"/>
    </row>
    <row r="824681" spans="1:7" x14ac:dyDescent="0.3">
      <c r="A824681" s="1"/>
      <c r="B824681" s="1"/>
      <c r="C824681" s="1"/>
      <c r="D824681" s="1"/>
      <c r="F824681" s="1"/>
      <c r="G824681" s="1"/>
    </row>
    <row r="824893" spans="1:7" x14ac:dyDescent="0.3">
      <c r="A824893" s="1"/>
      <c r="B824893" s="1"/>
      <c r="C824893" s="1"/>
      <c r="D824893" s="1"/>
      <c r="F824893" s="1"/>
      <c r="G824893" s="1"/>
    </row>
    <row r="825105" spans="1:7" x14ac:dyDescent="0.3">
      <c r="A825105" s="1"/>
      <c r="B825105" s="1"/>
      <c r="C825105" s="1"/>
      <c r="D825105" s="1"/>
      <c r="F825105" s="1"/>
      <c r="G825105" s="1"/>
    </row>
    <row r="825317" spans="1:7" x14ac:dyDescent="0.3">
      <c r="A825317" s="1"/>
      <c r="B825317" s="1"/>
      <c r="C825317" s="1"/>
      <c r="D825317" s="1"/>
      <c r="F825317" s="1"/>
      <c r="G825317" s="1"/>
    </row>
    <row r="825529" spans="1:7" x14ac:dyDescent="0.3">
      <c r="A825529" s="1"/>
      <c r="B825529" s="1"/>
      <c r="C825529" s="1"/>
      <c r="D825529" s="1"/>
      <c r="F825529" s="1"/>
      <c r="G825529" s="1"/>
    </row>
    <row r="825741" spans="1:7" x14ac:dyDescent="0.3">
      <c r="A825741" s="1"/>
      <c r="B825741" s="1"/>
      <c r="C825741" s="1"/>
      <c r="D825741" s="1"/>
      <c r="F825741" s="1"/>
      <c r="G825741" s="1"/>
    </row>
    <row r="825953" spans="1:7" x14ac:dyDescent="0.3">
      <c r="A825953" s="1"/>
      <c r="B825953" s="1"/>
      <c r="C825953" s="1"/>
      <c r="D825953" s="1"/>
      <c r="F825953" s="1"/>
      <c r="G825953" s="1"/>
    </row>
    <row r="826165" spans="1:7" x14ac:dyDescent="0.3">
      <c r="A826165" s="1"/>
      <c r="B826165" s="1"/>
      <c r="C826165" s="1"/>
      <c r="D826165" s="1"/>
      <c r="F826165" s="1"/>
      <c r="G826165" s="1"/>
    </row>
    <row r="826377" spans="1:7" x14ac:dyDescent="0.3">
      <c r="A826377" s="1"/>
      <c r="B826377" s="1"/>
      <c r="C826377" s="1"/>
      <c r="D826377" s="1"/>
      <c r="F826377" s="1"/>
      <c r="G826377" s="1"/>
    </row>
    <row r="826589" spans="1:7" x14ac:dyDescent="0.3">
      <c r="A826589" s="1"/>
      <c r="B826589" s="1"/>
      <c r="C826589" s="1"/>
      <c r="D826589" s="1"/>
      <c r="F826589" s="1"/>
      <c r="G826589" s="1"/>
    </row>
    <row r="826801" spans="1:7" x14ac:dyDescent="0.3">
      <c r="A826801" s="1"/>
      <c r="B826801" s="1"/>
      <c r="C826801" s="1"/>
      <c r="D826801" s="1"/>
      <c r="F826801" s="1"/>
      <c r="G826801" s="1"/>
    </row>
    <row r="827013" spans="1:7" x14ac:dyDescent="0.3">
      <c r="A827013" s="1"/>
      <c r="B827013" s="1"/>
      <c r="C827013" s="1"/>
      <c r="D827013" s="1"/>
      <c r="F827013" s="1"/>
      <c r="G827013" s="1"/>
    </row>
    <row r="827225" spans="1:7" x14ac:dyDescent="0.3">
      <c r="A827225" s="1"/>
      <c r="B827225" s="1"/>
      <c r="C827225" s="1"/>
      <c r="D827225" s="1"/>
      <c r="F827225" s="1"/>
      <c r="G827225" s="1"/>
    </row>
    <row r="827437" spans="1:7" x14ac:dyDescent="0.3">
      <c r="A827437" s="1"/>
      <c r="B827437" s="1"/>
      <c r="C827437" s="1"/>
      <c r="D827437" s="1"/>
      <c r="F827437" s="1"/>
      <c r="G827437" s="1"/>
    </row>
    <row r="827649" spans="1:7" x14ac:dyDescent="0.3">
      <c r="A827649" s="1"/>
      <c r="B827649" s="1"/>
      <c r="C827649" s="1"/>
      <c r="D827649" s="1"/>
      <c r="F827649" s="1"/>
      <c r="G827649" s="1"/>
    </row>
    <row r="827861" spans="1:7" x14ac:dyDescent="0.3">
      <c r="A827861" s="1"/>
      <c r="B827861" s="1"/>
      <c r="C827861" s="1"/>
      <c r="D827861" s="1"/>
      <c r="F827861" s="1"/>
      <c r="G827861" s="1"/>
    </row>
    <row r="828073" spans="1:7" x14ac:dyDescent="0.3">
      <c r="A828073" s="1"/>
      <c r="B828073" s="1"/>
      <c r="C828073" s="1"/>
      <c r="D828073" s="1"/>
      <c r="F828073" s="1"/>
      <c r="G828073" s="1"/>
    </row>
    <row r="828285" spans="1:7" x14ac:dyDescent="0.3">
      <c r="A828285" s="1"/>
      <c r="B828285" s="1"/>
      <c r="C828285" s="1"/>
      <c r="D828285" s="1"/>
      <c r="F828285" s="1"/>
      <c r="G828285" s="1"/>
    </row>
    <row r="828497" spans="1:7" x14ac:dyDescent="0.3">
      <c r="A828497" s="1"/>
      <c r="B828497" s="1"/>
      <c r="C828497" s="1"/>
      <c r="D828497" s="1"/>
      <c r="F828497" s="1"/>
      <c r="G828497" s="1"/>
    </row>
    <row r="828709" spans="1:7" x14ac:dyDescent="0.3">
      <c r="A828709" s="1"/>
      <c r="B828709" s="1"/>
      <c r="C828709" s="1"/>
      <c r="D828709" s="1"/>
      <c r="F828709" s="1"/>
      <c r="G828709" s="1"/>
    </row>
    <row r="828921" spans="1:7" x14ac:dyDescent="0.3">
      <c r="A828921" s="1"/>
      <c r="B828921" s="1"/>
      <c r="C828921" s="1"/>
      <c r="D828921" s="1"/>
      <c r="F828921" s="1"/>
      <c r="G828921" s="1"/>
    </row>
    <row r="829133" spans="1:7" x14ac:dyDescent="0.3">
      <c r="A829133" s="1"/>
      <c r="B829133" s="1"/>
      <c r="C829133" s="1"/>
      <c r="D829133" s="1"/>
      <c r="F829133" s="1"/>
      <c r="G829133" s="1"/>
    </row>
    <row r="829345" spans="1:7" x14ac:dyDescent="0.3">
      <c r="A829345" s="1"/>
      <c r="B829345" s="1"/>
      <c r="C829345" s="1"/>
      <c r="D829345" s="1"/>
      <c r="F829345" s="1"/>
      <c r="G829345" s="1"/>
    </row>
    <row r="829557" spans="1:7" x14ac:dyDescent="0.3">
      <c r="A829557" s="1"/>
      <c r="B829557" s="1"/>
      <c r="C829557" s="1"/>
      <c r="D829557" s="1"/>
      <c r="F829557" s="1"/>
      <c r="G829557" s="1"/>
    </row>
    <row r="829769" spans="1:7" x14ac:dyDescent="0.3">
      <c r="A829769" s="1"/>
      <c r="B829769" s="1"/>
      <c r="C829769" s="1"/>
      <c r="D829769" s="1"/>
      <c r="F829769" s="1"/>
      <c r="G829769" s="1"/>
    </row>
    <row r="829981" spans="1:7" x14ac:dyDescent="0.3">
      <c r="A829981" s="1"/>
      <c r="B829981" s="1"/>
      <c r="C829981" s="1"/>
      <c r="D829981" s="1"/>
      <c r="F829981" s="1"/>
      <c r="G829981" s="1"/>
    </row>
    <row r="830193" spans="1:7" x14ac:dyDescent="0.3">
      <c r="A830193" s="1"/>
      <c r="B830193" s="1"/>
      <c r="C830193" s="1"/>
      <c r="D830193" s="1"/>
      <c r="F830193" s="1"/>
      <c r="G830193" s="1"/>
    </row>
    <row r="830405" spans="1:7" x14ac:dyDescent="0.3">
      <c r="A830405" s="1"/>
      <c r="B830405" s="1"/>
      <c r="C830405" s="1"/>
      <c r="D830405" s="1"/>
      <c r="F830405" s="1"/>
      <c r="G830405" s="1"/>
    </row>
    <row r="830617" spans="1:7" x14ac:dyDescent="0.3">
      <c r="A830617" s="1"/>
      <c r="B830617" s="1"/>
      <c r="C830617" s="1"/>
      <c r="D830617" s="1"/>
      <c r="F830617" s="1"/>
      <c r="G830617" s="1"/>
    </row>
    <row r="830829" spans="1:7" x14ac:dyDescent="0.3">
      <c r="A830829" s="1"/>
      <c r="B830829" s="1"/>
      <c r="C830829" s="1"/>
      <c r="D830829" s="1"/>
      <c r="F830829" s="1"/>
      <c r="G830829" s="1"/>
    </row>
    <row r="831041" spans="1:7" x14ac:dyDescent="0.3">
      <c r="A831041" s="1"/>
      <c r="B831041" s="1"/>
      <c r="C831041" s="1"/>
      <c r="D831041" s="1"/>
      <c r="F831041" s="1"/>
      <c r="G831041" s="1"/>
    </row>
    <row r="831253" spans="1:7" x14ac:dyDescent="0.3">
      <c r="A831253" s="1"/>
      <c r="B831253" s="1"/>
      <c r="C831253" s="1"/>
      <c r="D831253" s="1"/>
      <c r="F831253" s="1"/>
      <c r="G831253" s="1"/>
    </row>
    <row r="831465" spans="1:7" x14ac:dyDescent="0.3">
      <c r="A831465" s="1"/>
      <c r="B831465" s="1"/>
      <c r="C831465" s="1"/>
      <c r="D831465" s="1"/>
      <c r="F831465" s="1"/>
      <c r="G831465" s="1"/>
    </row>
    <row r="831677" spans="1:7" x14ac:dyDescent="0.3">
      <c r="A831677" s="1"/>
      <c r="B831677" s="1"/>
      <c r="C831677" s="1"/>
      <c r="D831677" s="1"/>
      <c r="F831677" s="1"/>
      <c r="G831677" s="1"/>
    </row>
    <row r="831889" spans="1:7" x14ac:dyDescent="0.3">
      <c r="A831889" s="1"/>
      <c r="B831889" s="1"/>
      <c r="C831889" s="1"/>
      <c r="D831889" s="1"/>
      <c r="F831889" s="1"/>
      <c r="G831889" s="1"/>
    </row>
    <row r="832101" spans="1:7" x14ac:dyDescent="0.3">
      <c r="A832101" s="1"/>
      <c r="B832101" s="1"/>
      <c r="C832101" s="1"/>
      <c r="D832101" s="1"/>
      <c r="F832101" s="1"/>
      <c r="G832101" s="1"/>
    </row>
    <row r="832313" spans="1:7" x14ac:dyDescent="0.3">
      <c r="A832313" s="1"/>
      <c r="B832313" s="1"/>
      <c r="C832313" s="1"/>
      <c r="D832313" s="1"/>
      <c r="F832313" s="1"/>
      <c r="G832313" s="1"/>
    </row>
    <row r="832525" spans="1:7" x14ac:dyDescent="0.3">
      <c r="A832525" s="1"/>
      <c r="B832525" s="1"/>
      <c r="C832525" s="1"/>
      <c r="D832525" s="1"/>
      <c r="F832525" s="1"/>
      <c r="G832525" s="1"/>
    </row>
    <row r="832737" spans="1:7" x14ac:dyDescent="0.3">
      <c r="A832737" s="1"/>
      <c r="B832737" s="1"/>
      <c r="C832737" s="1"/>
      <c r="D832737" s="1"/>
      <c r="F832737" s="1"/>
      <c r="G832737" s="1"/>
    </row>
    <row r="832949" spans="1:7" x14ac:dyDescent="0.3">
      <c r="A832949" s="1"/>
      <c r="B832949" s="1"/>
      <c r="C832949" s="1"/>
      <c r="D832949" s="1"/>
      <c r="F832949" s="1"/>
      <c r="G832949" s="1"/>
    </row>
    <row r="833161" spans="1:7" x14ac:dyDescent="0.3">
      <c r="A833161" s="1"/>
      <c r="B833161" s="1"/>
      <c r="C833161" s="1"/>
      <c r="D833161" s="1"/>
      <c r="F833161" s="1"/>
      <c r="G833161" s="1"/>
    </row>
    <row r="833373" spans="1:7" x14ac:dyDescent="0.3">
      <c r="A833373" s="1"/>
      <c r="B833373" s="1"/>
      <c r="C833373" s="1"/>
      <c r="D833373" s="1"/>
      <c r="F833373" s="1"/>
      <c r="G833373" s="1"/>
    </row>
    <row r="833585" spans="1:7" x14ac:dyDescent="0.3">
      <c r="A833585" s="1"/>
      <c r="B833585" s="1"/>
      <c r="C833585" s="1"/>
      <c r="D833585" s="1"/>
      <c r="F833585" s="1"/>
      <c r="G833585" s="1"/>
    </row>
    <row r="833797" spans="1:7" x14ac:dyDescent="0.3">
      <c r="A833797" s="1"/>
      <c r="B833797" s="1"/>
      <c r="C833797" s="1"/>
      <c r="D833797" s="1"/>
      <c r="F833797" s="1"/>
      <c r="G833797" s="1"/>
    </row>
    <row r="834009" spans="1:7" x14ac:dyDescent="0.3">
      <c r="A834009" s="1"/>
      <c r="B834009" s="1"/>
      <c r="C834009" s="1"/>
      <c r="D834009" s="1"/>
      <c r="F834009" s="1"/>
      <c r="G834009" s="1"/>
    </row>
    <row r="834221" spans="1:7" x14ac:dyDescent="0.3">
      <c r="A834221" s="1"/>
      <c r="B834221" s="1"/>
      <c r="C834221" s="1"/>
      <c r="D834221" s="1"/>
      <c r="F834221" s="1"/>
      <c r="G834221" s="1"/>
    </row>
    <row r="834433" spans="1:7" x14ac:dyDescent="0.3">
      <c r="A834433" s="1"/>
      <c r="B834433" s="1"/>
      <c r="C834433" s="1"/>
      <c r="D834433" s="1"/>
      <c r="F834433" s="1"/>
      <c r="G834433" s="1"/>
    </row>
    <row r="834645" spans="1:7" x14ac:dyDescent="0.3">
      <c r="A834645" s="1"/>
      <c r="B834645" s="1"/>
      <c r="C834645" s="1"/>
      <c r="D834645" s="1"/>
      <c r="F834645" s="1"/>
      <c r="G834645" s="1"/>
    </row>
    <row r="834857" spans="1:7" x14ac:dyDescent="0.3">
      <c r="A834857" s="1"/>
      <c r="B834857" s="1"/>
      <c r="C834857" s="1"/>
      <c r="D834857" s="1"/>
      <c r="F834857" s="1"/>
      <c r="G834857" s="1"/>
    </row>
    <row r="835069" spans="1:7" x14ac:dyDescent="0.3">
      <c r="A835069" s="1"/>
      <c r="B835069" s="1"/>
      <c r="C835069" s="1"/>
      <c r="D835069" s="1"/>
      <c r="F835069" s="1"/>
      <c r="G835069" s="1"/>
    </row>
    <row r="835281" spans="1:7" x14ac:dyDescent="0.3">
      <c r="A835281" s="1"/>
      <c r="B835281" s="1"/>
      <c r="C835281" s="1"/>
      <c r="D835281" s="1"/>
      <c r="F835281" s="1"/>
      <c r="G835281" s="1"/>
    </row>
    <row r="835493" spans="1:7" x14ac:dyDescent="0.3">
      <c r="A835493" s="1"/>
      <c r="B835493" s="1"/>
      <c r="C835493" s="1"/>
      <c r="D835493" s="1"/>
      <c r="F835493" s="1"/>
      <c r="G835493" s="1"/>
    </row>
    <row r="835705" spans="1:7" x14ac:dyDescent="0.3">
      <c r="A835705" s="1"/>
      <c r="B835705" s="1"/>
      <c r="C835705" s="1"/>
      <c r="D835705" s="1"/>
      <c r="F835705" s="1"/>
      <c r="G835705" s="1"/>
    </row>
    <row r="835917" spans="1:7" x14ac:dyDescent="0.3">
      <c r="A835917" s="1"/>
      <c r="B835917" s="1"/>
      <c r="C835917" s="1"/>
      <c r="D835917" s="1"/>
      <c r="F835917" s="1"/>
      <c r="G835917" s="1"/>
    </row>
    <row r="836129" spans="1:7" x14ac:dyDescent="0.3">
      <c r="A836129" s="1"/>
      <c r="B836129" s="1"/>
      <c r="C836129" s="1"/>
      <c r="D836129" s="1"/>
      <c r="F836129" s="1"/>
      <c r="G836129" s="1"/>
    </row>
    <row r="836341" spans="1:7" x14ac:dyDescent="0.3">
      <c r="A836341" s="1"/>
      <c r="B836341" s="1"/>
      <c r="C836341" s="1"/>
      <c r="D836341" s="1"/>
      <c r="F836341" s="1"/>
      <c r="G836341" s="1"/>
    </row>
    <row r="836553" spans="1:7" x14ac:dyDescent="0.3">
      <c r="A836553" s="1"/>
      <c r="B836553" s="1"/>
      <c r="C836553" s="1"/>
      <c r="D836553" s="1"/>
      <c r="F836553" s="1"/>
      <c r="G836553" s="1"/>
    </row>
    <row r="836765" spans="1:7" x14ac:dyDescent="0.3">
      <c r="A836765" s="1"/>
      <c r="B836765" s="1"/>
      <c r="C836765" s="1"/>
      <c r="D836765" s="1"/>
      <c r="F836765" s="1"/>
      <c r="G836765" s="1"/>
    </row>
    <row r="836977" spans="1:7" x14ac:dyDescent="0.3">
      <c r="A836977" s="1"/>
      <c r="B836977" s="1"/>
      <c r="C836977" s="1"/>
      <c r="D836977" s="1"/>
      <c r="F836977" s="1"/>
      <c r="G836977" s="1"/>
    </row>
    <row r="837189" spans="1:7" x14ac:dyDescent="0.3">
      <c r="A837189" s="1"/>
      <c r="B837189" s="1"/>
      <c r="C837189" s="1"/>
      <c r="D837189" s="1"/>
      <c r="F837189" s="1"/>
      <c r="G837189" s="1"/>
    </row>
    <row r="837401" spans="1:7" x14ac:dyDescent="0.3">
      <c r="A837401" s="1"/>
      <c r="B837401" s="1"/>
      <c r="C837401" s="1"/>
      <c r="D837401" s="1"/>
      <c r="F837401" s="1"/>
      <c r="G837401" s="1"/>
    </row>
    <row r="837613" spans="1:7" x14ac:dyDescent="0.3">
      <c r="A837613" s="1"/>
      <c r="B837613" s="1"/>
      <c r="C837613" s="1"/>
      <c r="D837613" s="1"/>
      <c r="F837613" s="1"/>
      <c r="G837613" s="1"/>
    </row>
    <row r="837825" spans="1:7" x14ac:dyDescent="0.3">
      <c r="A837825" s="1"/>
      <c r="B837825" s="1"/>
      <c r="C837825" s="1"/>
      <c r="D837825" s="1"/>
      <c r="F837825" s="1"/>
      <c r="G837825" s="1"/>
    </row>
    <row r="838037" spans="1:7" x14ac:dyDescent="0.3">
      <c r="A838037" s="1"/>
      <c r="B838037" s="1"/>
      <c r="C838037" s="1"/>
      <c r="D838037" s="1"/>
      <c r="F838037" s="1"/>
      <c r="G838037" s="1"/>
    </row>
    <row r="838249" spans="1:7" x14ac:dyDescent="0.3">
      <c r="A838249" s="1"/>
      <c r="B838249" s="1"/>
      <c r="C838249" s="1"/>
      <c r="D838249" s="1"/>
      <c r="F838249" s="1"/>
      <c r="G838249" s="1"/>
    </row>
    <row r="838461" spans="1:7" x14ac:dyDescent="0.3">
      <c r="A838461" s="1"/>
      <c r="B838461" s="1"/>
      <c r="C838461" s="1"/>
      <c r="D838461" s="1"/>
      <c r="F838461" s="1"/>
      <c r="G838461" s="1"/>
    </row>
    <row r="838673" spans="1:7" x14ac:dyDescent="0.3">
      <c r="A838673" s="1"/>
      <c r="B838673" s="1"/>
      <c r="C838673" s="1"/>
      <c r="D838673" s="1"/>
      <c r="F838673" s="1"/>
      <c r="G838673" s="1"/>
    </row>
    <row r="838885" spans="1:7" x14ac:dyDescent="0.3">
      <c r="A838885" s="1"/>
      <c r="B838885" s="1"/>
      <c r="C838885" s="1"/>
      <c r="D838885" s="1"/>
      <c r="F838885" s="1"/>
      <c r="G838885" s="1"/>
    </row>
    <row r="839097" spans="1:7" x14ac:dyDescent="0.3">
      <c r="A839097" s="1"/>
      <c r="B839097" s="1"/>
      <c r="C839097" s="1"/>
      <c r="D839097" s="1"/>
      <c r="F839097" s="1"/>
      <c r="G839097" s="1"/>
    </row>
    <row r="839309" spans="1:7" x14ac:dyDescent="0.3">
      <c r="A839309" s="1"/>
      <c r="B839309" s="1"/>
      <c r="C839309" s="1"/>
      <c r="D839309" s="1"/>
      <c r="F839309" s="1"/>
      <c r="G839309" s="1"/>
    </row>
    <row r="839521" spans="1:7" x14ac:dyDescent="0.3">
      <c r="A839521" s="1"/>
      <c r="B839521" s="1"/>
      <c r="C839521" s="1"/>
      <c r="D839521" s="1"/>
      <c r="F839521" s="1"/>
      <c r="G839521" s="1"/>
    </row>
    <row r="839733" spans="1:7" x14ac:dyDescent="0.3">
      <c r="A839733" s="1"/>
      <c r="B839733" s="1"/>
      <c r="C839733" s="1"/>
      <c r="D839733" s="1"/>
      <c r="F839733" s="1"/>
      <c r="G839733" s="1"/>
    </row>
    <row r="839945" spans="1:7" x14ac:dyDescent="0.3">
      <c r="A839945" s="1"/>
      <c r="B839945" s="1"/>
      <c r="C839945" s="1"/>
      <c r="D839945" s="1"/>
      <c r="F839945" s="1"/>
      <c r="G839945" s="1"/>
    </row>
    <row r="840157" spans="1:7" x14ac:dyDescent="0.3">
      <c r="A840157" s="1"/>
      <c r="B840157" s="1"/>
      <c r="C840157" s="1"/>
      <c r="D840157" s="1"/>
      <c r="F840157" s="1"/>
      <c r="G840157" s="1"/>
    </row>
    <row r="840369" spans="1:7" x14ac:dyDescent="0.3">
      <c r="A840369" s="1"/>
      <c r="B840369" s="1"/>
      <c r="C840369" s="1"/>
      <c r="D840369" s="1"/>
      <c r="F840369" s="1"/>
      <c r="G840369" s="1"/>
    </row>
    <row r="840581" spans="1:7" x14ac:dyDescent="0.3">
      <c r="A840581" s="1"/>
      <c r="B840581" s="1"/>
      <c r="C840581" s="1"/>
      <c r="D840581" s="1"/>
      <c r="F840581" s="1"/>
      <c r="G840581" s="1"/>
    </row>
    <row r="840793" spans="1:7" x14ac:dyDescent="0.3">
      <c r="A840793" s="1"/>
      <c r="B840793" s="1"/>
      <c r="C840793" s="1"/>
      <c r="D840793" s="1"/>
      <c r="F840793" s="1"/>
      <c r="G840793" s="1"/>
    </row>
    <row r="841005" spans="1:7" x14ac:dyDescent="0.3">
      <c r="A841005" s="1"/>
      <c r="B841005" s="1"/>
      <c r="C841005" s="1"/>
      <c r="D841005" s="1"/>
      <c r="F841005" s="1"/>
      <c r="G841005" s="1"/>
    </row>
    <row r="841217" spans="1:7" x14ac:dyDescent="0.3">
      <c r="A841217" s="1"/>
      <c r="B841217" s="1"/>
      <c r="C841217" s="1"/>
      <c r="D841217" s="1"/>
      <c r="F841217" s="1"/>
      <c r="G841217" s="1"/>
    </row>
    <row r="841429" spans="1:7" x14ac:dyDescent="0.3">
      <c r="A841429" s="1"/>
      <c r="B841429" s="1"/>
      <c r="C841429" s="1"/>
      <c r="D841429" s="1"/>
      <c r="F841429" s="1"/>
      <c r="G841429" s="1"/>
    </row>
    <row r="841641" spans="1:7" x14ac:dyDescent="0.3">
      <c r="A841641" s="1"/>
      <c r="B841641" s="1"/>
      <c r="C841641" s="1"/>
      <c r="D841641" s="1"/>
      <c r="F841641" s="1"/>
      <c r="G841641" s="1"/>
    </row>
    <row r="841853" spans="1:7" x14ac:dyDescent="0.3">
      <c r="A841853" s="1"/>
      <c r="B841853" s="1"/>
      <c r="C841853" s="1"/>
      <c r="D841853" s="1"/>
      <c r="F841853" s="1"/>
      <c r="G841853" s="1"/>
    </row>
    <row r="842065" spans="1:7" x14ac:dyDescent="0.3">
      <c r="A842065" s="1"/>
      <c r="B842065" s="1"/>
      <c r="C842065" s="1"/>
      <c r="D842065" s="1"/>
      <c r="F842065" s="1"/>
      <c r="G842065" s="1"/>
    </row>
    <row r="842277" spans="1:7" x14ac:dyDescent="0.3">
      <c r="A842277" s="1"/>
      <c r="B842277" s="1"/>
      <c r="C842277" s="1"/>
      <c r="D842277" s="1"/>
      <c r="F842277" s="1"/>
      <c r="G842277" s="1"/>
    </row>
    <row r="842489" spans="1:7" x14ac:dyDescent="0.3">
      <c r="A842489" s="1"/>
      <c r="B842489" s="1"/>
      <c r="C842489" s="1"/>
      <c r="D842489" s="1"/>
      <c r="F842489" s="1"/>
      <c r="G842489" s="1"/>
    </row>
    <row r="842701" spans="1:7" x14ac:dyDescent="0.3">
      <c r="A842701" s="1"/>
      <c r="B842701" s="1"/>
      <c r="C842701" s="1"/>
      <c r="D842701" s="1"/>
      <c r="F842701" s="1"/>
      <c r="G842701" s="1"/>
    </row>
    <row r="842913" spans="1:7" x14ac:dyDescent="0.3">
      <c r="A842913" s="1"/>
      <c r="B842913" s="1"/>
      <c r="C842913" s="1"/>
      <c r="D842913" s="1"/>
      <c r="F842913" s="1"/>
      <c r="G842913" s="1"/>
    </row>
    <row r="843125" spans="1:7" x14ac:dyDescent="0.3">
      <c r="A843125" s="1"/>
      <c r="B843125" s="1"/>
      <c r="C843125" s="1"/>
      <c r="D843125" s="1"/>
      <c r="F843125" s="1"/>
      <c r="G843125" s="1"/>
    </row>
    <row r="843337" spans="1:7" x14ac:dyDescent="0.3">
      <c r="A843337" s="1"/>
      <c r="B843337" s="1"/>
      <c r="C843337" s="1"/>
      <c r="D843337" s="1"/>
      <c r="F843337" s="1"/>
      <c r="G843337" s="1"/>
    </row>
    <row r="843549" spans="1:7" x14ac:dyDescent="0.3">
      <c r="A843549" s="1"/>
      <c r="B843549" s="1"/>
      <c r="C843549" s="1"/>
      <c r="D843549" s="1"/>
      <c r="F843549" s="1"/>
      <c r="G843549" s="1"/>
    </row>
    <row r="843761" spans="1:7" x14ac:dyDescent="0.3">
      <c r="A843761" s="1"/>
      <c r="B843761" s="1"/>
      <c r="C843761" s="1"/>
      <c r="D843761" s="1"/>
      <c r="F843761" s="1"/>
      <c r="G843761" s="1"/>
    </row>
    <row r="843973" spans="1:7" x14ac:dyDescent="0.3">
      <c r="A843973" s="1"/>
      <c r="B843973" s="1"/>
      <c r="C843973" s="1"/>
      <c r="D843973" s="1"/>
      <c r="F843973" s="1"/>
      <c r="G843973" s="1"/>
    </row>
    <row r="844185" spans="1:7" x14ac:dyDescent="0.3">
      <c r="A844185" s="1"/>
      <c r="B844185" s="1"/>
      <c r="C844185" s="1"/>
      <c r="D844185" s="1"/>
      <c r="F844185" s="1"/>
      <c r="G844185" s="1"/>
    </row>
    <row r="844397" spans="1:7" x14ac:dyDescent="0.3">
      <c r="A844397" s="1"/>
      <c r="B844397" s="1"/>
      <c r="C844397" s="1"/>
      <c r="D844397" s="1"/>
      <c r="F844397" s="1"/>
      <c r="G844397" s="1"/>
    </row>
    <row r="844609" spans="1:7" x14ac:dyDescent="0.3">
      <c r="A844609" s="1"/>
      <c r="B844609" s="1"/>
      <c r="C844609" s="1"/>
      <c r="D844609" s="1"/>
      <c r="F844609" s="1"/>
      <c r="G844609" s="1"/>
    </row>
    <row r="844821" spans="1:7" x14ac:dyDescent="0.3">
      <c r="A844821" s="1"/>
      <c r="B844821" s="1"/>
      <c r="C844821" s="1"/>
      <c r="D844821" s="1"/>
      <c r="F844821" s="1"/>
      <c r="G844821" s="1"/>
    </row>
    <row r="845033" spans="1:7" x14ac:dyDescent="0.3">
      <c r="A845033" s="1"/>
      <c r="B845033" s="1"/>
      <c r="C845033" s="1"/>
      <c r="D845033" s="1"/>
      <c r="F845033" s="1"/>
      <c r="G845033" s="1"/>
    </row>
    <row r="845245" spans="1:7" x14ac:dyDescent="0.3">
      <c r="A845245" s="1"/>
      <c r="B845245" s="1"/>
      <c r="C845245" s="1"/>
      <c r="D845245" s="1"/>
      <c r="F845245" s="1"/>
      <c r="G845245" s="1"/>
    </row>
    <row r="845457" spans="1:7" x14ac:dyDescent="0.3">
      <c r="A845457" s="1"/>
      <c r="B845457" s="1"/>
      <c r="C845457" s="1"/>
      <c r="D845457" s="1"/>
      <c r="F845457" s="1"/>
      <c r="G845457" s="1"/>
    </row>
    <row r="845669" spans="1:7" x14ac:dyDescent="0.3">
      <c r="A845669" s="1"/>
      <c r="B845669" s="1"/>
      <c r="C845669" s="1"/>
      <c r="D845669" s="1"/>
      <c r="F845669" s="1"/>
      <c r="G845669" s="1"/>
    </row>
    <row r="845881" spans="1:7" x14ac:dyDescent="0.3">
      <c r="A845881" s="1"/>
      <c r="B845881" s="1"/>
      <c r="C845881" s="1"/>
      <c r="D845881" s="1"/>
      <c r="F845881" s="1"/>
      <c r="G845881" s="1"/>
    </row>
    <row r="846093" spans="1:7" x14ac:dyDescent="0.3">
      <c r="A846093" s="1"/>
      <c r="B846093" s="1"/>
      <c r="C846093" s="1"/>
      <c r="D846093" s="1"/>
      <c r="F846093" s="1"/>
      <c r="G846093" s="1"/>
    </row>
    <row r="846305" spans="1:7" x14ac:dyDescent="0.3">
      <c r="A846305" s="1"/>
      <c r="B846305" s="1"/>
      <c r="C846305" s="1"/>
      <c r="D846305" s="1"/>
      <c r="F846305" s="1"/>
      <c r="G846305" s="1"/>
    </row>
    <row r="846517" spans="1:7" x14ac:dyDescent="0.3">
      <c r="A846517" s="1"/>
      <c r="B846517" s="1"/>
      <c r="C846517" s="1"/>
      <c r="D846517" s="1"/>
      <c r="F846517" s="1"/>
      <c r="G846517" s="1"/>
    </row>
    <row r="846729" spans="1:7" x14ac:dyDescent="0.3">
      <c r="A846729" s="1"/>
      <c r="B846729" s="1"/>
      <c r="C846729" s="1"/>
      <c r="D846729" s="1"/>
      <c r="F846729" s="1"/>
      <c r="G846729" s="1"/>
    </row>
    <row r="846941" spans="1:7" x14ac:dyDescent="0.3">
      <c r="A846941" s="1"/>
      <c r="B846941" s="1"/>
      <c r="C846941" s="1"/>
      <c r="D846941" s="1"/>
      <c r="F846941" s="1"/>
      <c r="G846941" s="1"/>
    </row>
    <row r="847153" spans="1:7" x14ac:dyDescent="0.3">
      <c r="A847153" s="1"/>
      <c r="B847153" s="1"/>
      <c r="C847153" s="1"/>
      <c r="D847153" s="1"/>
      <c r="F847153" s="1"/>
      <c r="G847153" s="1"/>
    </row>
    <row r="847365" spans="1:7" x14ac:dyDescent="0.3">
      <c r="A847365" s="1"/>
      <c r="B847365" s="1"/>
      <c r="C847365" s="1"/>
      <c r="D847365" s="1"/>
      <c r="F847365" s="1"/>
      <c r="G847365" s="1"/>
    </row>
    <row r="847577" spans="1:7" x14ac:dyDescent="0.3">
      <c r="A847577" s="1"/>
      <c r="B847577" s="1"/>
      <c r="C847577" s="1"/>
      <c r="D847577" s="1"/>
      <c r="F847577" s="1"/>
      <c r="G847577" s="1"/>
    </row>
    <row r="847789" spans="1:7" x14ac:dyDescent="0.3">
      <c r="A847789" s="1"/>
      <c r="B847789" s="1"/>
      <c r="C847789" s="1"/>
      <c r="D847789" s="1"/>
      <c r="F847789" s="1"/>
      <c r="G847789" s="1"/>
    </row>
    <row r="848001" spans="1:7" x14ac:dyDescent="0.3">
      <c r="A848001" s="1"/>
      <c r="B848001" s="1"/>
      <c r="C848001" s="1"/>
      <c r="D848001" s="1"/>
      <c r="F848001" s="1"/>
      <c r="G848001" s="1"/>
    </row>
    <row r="848213" spans="1:7" x14ac:dyDescent="0.3">
      <c r="A848213" s="1"/>
      <c r="B848213" s="1"/>
      <c r="C848213" s="1"/>
      <c r="D848213" s="1"/>
      <c r="F848213" s="1"/>
      <c r="G848213" s="1"/>
    </row>
    <row r="848425" spans="1:7" x14ac:dyDescent="0.3">
      <c r="A848425" s="1"/>
      <c r="B848425" s="1"/>
      <c r="C848425" s="1"/>
      <c r="D848425" s="1"/>
      <c r="F848425" s="1"/>
      <c r="G848425" s="1"/>
    </row>
    <row r="848637" spans="1:7" x14ac:dyDescent="0.3">
      <c r="A848637" s="1"/>
      <c r="B848637" s="1"/>
      <c r="C848637" s="1"/>
      <c r="D848637" s="1"/>
      <c r="F848637" s="1"/>
      <c r="G848637" s="1"/>
    </row>
    <row r="848849" spans="1:7" x14ac:dyDescent="0.3">
      <c r="A848849" s="1"/>
      <c r="B848849" s="1"/>
      <c r="C848849" s="1"/>
      <c r="D848849" s="1"/>
      <c r="F848849" s="1"/>
      <c r="G848849" s="1"/>
    </row>
    <row r="849061" spans="1:7" x14ac:dyDescent="0.3">
      <c r="A849061" s="1"/>
      <c r="B849061" s="1"/>
      <c r="C849061" s="1"/>
      <c r="D849061" s="1"/>
      <c r="F849061" s="1"/>
      <c r="G849061" s="1"/>
    </row>
    <row r="849273" spans="1:7" x14ac:dyDescent="0.3">
      <c r="A849273" s="1"/>
      <c r="B849273" s="1"/>
      <c r="C849273" s="1"/>
      <c r="D849273" s="1"/>
      <c r="F849273" s="1"/>
      <c r="G849273" s="1"/>
    </row>
    <row r="849485" spans="1:7" x14ac:dyDescent="0.3">
      <c r="A849485" s="1"/>
      <c r="B849485" s="1"/>
      <c r="C849485" s="1"/>
      <c r="D849485" s="1"/>
      <c r="F849485" s="1"/>
      <c r="G849485" s="1"/>
    </row>
    <row r="849697" spans="1:7" x14ac:dyDescent="0.3">
      <c r="A849697" s="1"/>
      <c r="B849697" s="1"/>
      <c r="C849697" s="1"/>
      <c r="D849697" s="1"/>
      <c r="F849697" s="1"/>
      <c r="G849697" s="1"/>
    </row>
    <row r="849909" spans="1:7" x14ac:dyDescent="0.3">
      <c r="A849909" s="1"/>
      <c r="B849909" s="1"/>
      <c r="C849909" s="1"/>
      <c r="D849909" s="1"/>
      <c r="F849909" s="1"/>
      <c r="G849909" s="1"/>
    </row>
    <row r="850121" spans="1:7" x14ac:dyDescent="0.3">
      <c r="A850121" s="1"/>
      <c r="B850121" s="1"/>
      <c r="C850121" s="1"/>
      <c r="D850121" s="1"/>
      <c r="F850121" s="1"/>
      <c r="G850121" s="1"/>
    </row>
    <row r="850333" spans="1:7" x14ac:dyDescent="0.3">
      <c r="A850333" s="1"/>
      <c r="B850333" s="1"/>
      <c r="C850333" s="1"/>
      <c r="D850333" s="1"/>
      <c r="F850333" s="1"/>
      <c r="G850333" s="1"/>
    </row>
    <row r="850545" spans="1:7" x14ac:dyDescent="0.3">
      <c r="A850545" s="1"/>
      <c r="B850545" s="1"/>
      <c r="C850545" s="1"/>
      <c r="D850545" s="1"/>
      <c r="F850545" s="1"/>
      <c r="G850545" s="1"/>
    </row>
    <row r="850757" spans="1:7" x14ac:dyDescent="0.3">
      <c r="A850757" s="1"/>
      <c r="B850757" s="1"/>
      <c r="C850757" s="1"/>
      <c r="D850757" s="1"/>
      <c r="F850757" s="1"/>
      <c r="G850757" s="1"/>
    </row>
    <row r="850969" spans="1:7" x14ac:dyDescent="0.3">
      <c r="A850969" s="1"/>
      <c r="B850969" s="1"/>
      <c r="C850969" s="1"/>
      <c r="D850969" s="1"/>
      <c r="F850969" s="1"/>
      <c r="G850969" s="1"/>
    </row>
    <row r="851181" spans="1:7" x14ac:dyDescent="0.3">
      <c r="A851181" s="1"/>
      <c r="B851181" s="1"/>
      <c r="C851181" s="1"/>
      <c r="D851181" s="1"/>
      <c r="F851181" s="1"/>
      <c r="G851181" s="1"/>
    </row>
    <row r="851393" spans="1:7" x14ac:dyDescent="0.3">
      <c r="A851393" s="1"/>
      <c r="B851393" s="1"/>
      <c r="C851393" s="1"/>
      <c r="D851393" s="1"/>
      <c r="F851393" s="1"/>
      <c r="G851393" s="1"/>
    </row>
    <row r="851605" spans="1:7" x14ac:dyDescent="0.3">
      <c r="A851605" s="1"/>
      <c r="B851605" s="1"/>
      <c r="C851605" s="1"/>
      <c r="D851605" s="1"/>
      <c r="F851605" s="1"/>
      <c r="G851605" s="1"/>
    </row>
    <row r="851817" spans="1:7" x14ac:dyDescent="0.3">
      <c r="A851817" s="1"/>
      <c r="B851817" s="1"/>
      <c r="C851817" s="1"/>
      <c r="D851817" s="1"/>
      <c r="F851817" s="1"/>
      <c r="G851817" s="1"/>
    </row>
    <row r="852029" spans="1:7" x14ac:dyDescent="0.3">
      <c r="A852029" s="1"/>
      <c r="B852029" s="1"/>
      <c r="C852029" s="1"/>
      <c r="D852029" s="1"/>
      <c r="F852029" s="1"/>
      <c r="G852029" s="1"/>
    </row>
    <row r="852241" spans="1:7" x14ac:dyDescent="0.3">
      <c r="A852241" s="1"/>
      <c r="B852241" s="1"/>
      <c r="C852241" s="1"/>
      <c r="D852241" s="1"/>
      <c r="F852241" s="1"/>
      <c r="G852241" s="1"/>
    </row>
    <row r="852453" spans="1:7" x14ac:dyDescent="0.3">
      <c r="A852453" s="1"/>
      <c r="B852453" s="1"/>
      <c r="C852453" s="1"/>
      <c r="D852453" s="1"/>
      <c r="F852453" s="1"/>
      <c r="G852453" s="1"/>
    </row>
    <row r="852665" spans="1:7" x14ac:dyDescent="0.3">
      <c r="A852665" s="1"/>
      <c r="B852665" s="1"/>
      <c r="C852665" s="1"/>
      <c r="D852665" s="1"/>
      <c r="F852665" s="1"/>
      <c r="G852665" s="1"/>
    </row>
    <row r="852877" spans="1:7" x14ac:dyDescent="0.3">
      <c r="A852877" s="1"/>
      <c r="B852877" s="1"/>
      <c r="C852877" s="1"/>
      <c r="D852877" s="1"/>
      <c r="F852877" s="1"/>
      <c r="G852877" s="1"/>
    </row>
    <row r="853089" spans="1:7" x14ac:dyDescent="0.3">
      <c r="A853089" s="1"/>
      <c r="B853089" s="1"/>
      <c r="C853089" s="1"/>
      <c r="D853089" s="1"/>
      <c r="F853089" s="1"/>
      <c r="G853089" s="1"/>
    </row>
    <row r="853301" spans="1:7" x14ac:dyDescent="0.3">
      <c r="A853301" s="1"/>
      <c r="B853301" s="1"/>
      <c r="C853301" s="1"/>
      <c r="D853301" s="1"/>
      <c r="F853301" s="1"/>
      <c r="G853301" s="1"/>
    </row>
    <row r="853513" spans="1:7" x14ac:dyDescent="0.3">
      <c r="A853513" s="1"/>
      <c r="B853513" s="1"/>
      <c r="C853513" s="1"/>
      <c r="D853513" s="1"/>
      <c r="F853513" s="1"/>
      <c r="G853513" s="1"/>
    </row>
    <row r="853725" spans="1:7" x14ac:dyDescent="0.3">
      <c r="A853725" s="1"/>
      <c r="B853725" s="1"/>
      <c r="C853725" s="1"/>
      <c r="D853725" s="1"/>
      <c r="F853725" s="1"/>
      <c r="G853725" s="1"/>
    </row>
    <row r="853937" spans="1:7" x14ac:dyDescent="0.3">
      <c r="A853937" s="1"/>
      <c r="B853937" s="1"/>
      <c r="C853937" s="1"/>
      <c r="D853937" s="1"/>
      <c r="F853937" s="1"/>
      <c r="G853937" s="1"/>
    </row>
    <row r="854149" spans="1:7" x14ac:dyDescent="0.3">
      <c r="A854149" s="1"/>
      <c r="B854149" s="1"/>
      <c r="C854149" s="1"/>
      <c r="D854149" s="1"/>
      <c r="F854149" s="1"/>
      <c r="G854149" s="1"/>
    </row>
    <row r="854361" spans="1:7" x14ac:dyDescent="0.3">
      <c r="A854361" s="1"/>
      <c r="B854361" s="1"/>
      <c r="C854361" s="1"/>
      <c r="D854361" s="1"/>
      <c r="F854361" s="1"/>
      <c r="G854361" s="1"/>
    </row>
    <row r="854573" spans="1:7" x14ac:dyDescent="0.3">
      <c r="A854573" s="1"/>
      <c r="B854573" s="1"/>
      <c r="C854573" s="1"/>
      <c r="D854573" s="1"/>
      <c r="F854573" s="1"/>
      <c r="G854573" s="1"/>
    </row>
    <row r="854785" spans="1:7" x14ac:dyDescent="0.3">
      <c r="A854785" s="1"/>
      <c r="B854785" s="1"/>
      <c r="C854785" s="1"/>
      <c r="D854785" s="1"/>
      <c r="F854785" s="1"/>
      <c r="G854785" s="1"/>
    </row>
    <row r="854997" spans="1:7" x14ac:dyDescent="0.3">
      <c r="A854997" s="1"/>
      <c r="B854997" s="1"/>
      <c r="C854997" s="1"/>
      <c r="D854997" s="1"/>
      <c r="F854997" s="1"/>
      <c r="G854997" s="1"/>
    </row>
    <row r="855209" spans="1:7" x14ac:dyDescent="0.3">
      <c r="A855209" s="1"/>
      <c r="B855209" s="1"/>
      <c r="C855209" s="1"/>
      <c r="D855209" s="1"/>
      <c r="F855209" s="1"/>
      <c r="G855209" s="1"/>
    </row>
    <row r="855421" spans="1:7" x14ac:dyDescent="0.3">
      <c r="A855421" s="1"/>
      <c r="B855421" s="1"/>
      <c r="C855421" s="1"/>
      <c r="D855421" s="1"/>
      <c r="F855421" s="1"/>
      <c r="G855421" s="1"/>
    </row>
    <row r="855633" spans="1:7" x14ac:dyDescent="0.3">
      <c r="A855633" s="1"/>
      <c r="B855633" s="1"/>
      <c r="C855633" s="1"/>
      <c r="D855633" s="1"/>
      <c r="F855633" s="1"/>
      <c r="G855633" s="1"/>
    </row>
    <row r="855845" spans="1:7" x14ac:dyDescent="0.3">
      <c r="A855845" s="1"/>
      <c r="B855845" s="1"/>
      <c r="C855845" s="1"/>
      <c r="D855845" s="1"/>
      <c r="F855845" s="1"/>
      <c r="G855845" s="1"/>
    </row>
    <row r="856057" spans="1:7" x14ac:dyDescent="0.3">
      <c r="A856057" s="1"/>
      <c r="B856057" s="1"/>
      <c r="C856057" s="1"/>
      <c r="D856057" s="1"/>
      <c r="F856057" s="1"/>
      <c r="G856057" s="1"/>
    </row>
    <row r="856269" spans="1:7" x14ac:dyDescent="0.3">
      <c r="A856269" s="1"/>
      <c r="B856269" s="1"/>
      <c r="C856269" s="1"/>
      <c r="D856269" s="1"/>
      <c r="F856269" s="1"/>
      <c r="G856269" s="1"/>
    </row>
    <row r="856481" spans="1:7" x14ac:dyDescent="0.3">
      <c r="A856481" s="1"/>
      <c r="B856481" s="1"/>
      <c r="C856481" s="1"/>
      <c r="D856481" s="1"/>
      <c r="F856481" s="1"/>
      <c r="G856481" s="1"/>
    </row>
    <row r="856693" spans="1:7" x14ac:dyDescent="0.3">
      <c r="A856693" s="1"/>
      <c r="B856693" s="1"/>
      <c r="C856693" s="1"/>
      <c r="D856693" s="1"/>
      <c r="F856693" s="1"/>
      <c r="G856693" s="1"/>
    </row>
    <row r="856905" spans="1:7" x14ac:dyDescent="0.3">
      <c r="A856905" s="1"/>
      <c r="B856905" s="1"/>
      <c r="C856905" s="1"/>
      <c r="D856905" s="1"/>
      <c r="F856905" s="1"/>
      <c r="G856905" s="1"/>
    </row>
    <row r="857117" spans="1:7" x14ac:dyDescent="0.3">
      <c r="A857117" s="1"/>
      <c r="B857117" s="1"/>
      <c r="C857117" s="1"/>
      <c r="D857117" s="1"/>
      <c r="F857117" s="1"/>
      <c r="G857117" s="1"/>
    </row>
    <row r="857329" spans="1:7" x14ac:dyDescent="0.3">
      <c r="A857329" s="1"/>
      <c r="B857329" s="1"/>
      <c r="C857329" s="1"/>
      <c r="D857329" s="1"/>
      <c r="F857329" s="1"/>
      <c r="G857329" s="1"/>
    </row>
    <row r="857541" spans="1:7" x14ac:dyDescent="0.3">
      <c r="A857541" s="1"/>
      <c r="B857541" s="1"/>
      <c r="C857541" s="1"/>
      <c r="D857541" s="1"/>
      <c r="F857541" s="1"/>
      <c r="G857541" s="1"/>
    </row>
    <row r="857753" spans="1:7" x14ac:dyDescent="0.3">
      <c r="A857753" s="1"/>
      <c r="B857753" s="1"/>
      <c r="C857753" s="1"/>
      <c r="D857753" s="1"/>
      <c r="F857753" s="1"/>
      <c r="G857753" s="1"/>
    </row>
    <row r="857965" spans="1:7" x14ac:dyDescent="0.3">
      <c r="A857965" s="1"/>
      <c r="B857965" s="1"/>
      <c r="C857965" s="1"/>
      <c r="D857965" s="1"/>
      <c r="F857965" s="1"/>
      <c r="G857965" s="1"/>
    </row>
    <row r="858177" spans="1:7" x14ac:dyDescent="0.3">
      <c r="A858177" s="1"/>
      <c r="B858177" s="1"/>
      <c r="C858177" s="1"/>
      <c r="D858177" s="1"/>
      <c r="F858177" s="1"/>
      <c r="G858177" s="1"/>
    </row>
    <row r="858389" spans="1:7" x14ac:dyDescent="0.3">
      <c r="A858389" s="1"/>
      <c r="B858389" s="1"/>
      <c r="C858389" s="1"/>
      <c r="D858389" s="1"/>
      <c r="F858389" s="1"/>
      <c r="G858389" s="1"/>
    </row>
    <row r="858601" spans="1:7" x14ac:dyDescent="0.3">
      <c r="A858601" s="1"/>
      <c r="B858601" s="1"/>
      <c r="C858601" s="1"/>
      <c r="D858601" s="1"/>
      <c r="F858601" s="1"/>
      <c r="G858601" s="1"/>
    </row>
    <row r="858813" spans="1:7" x14ac:dyDescent="0.3">
      <c r="A858813" s="1"/>
      <c r="B858813" s="1"/>
      <c r="C858813" s="1"/>
      <c r="D858813" s="1"/>
      <c r="F858813" s="1"/>
      <c r="G858813" s="1"/>
    </row>
    <row r="859025" spans="1:7" x14ac:dyDescent="0.3">
      <c r="A859025" s="1"/>
      <c r="B859025" s="1"/>
      <c r="C859025" s="1"/>
      <c r="D859025" s="1"/>
      <c r="F859025" s="1"/>
      <c r="G859025" s="1"/>
    </row>
    <row r="859237" spans="1:7" x14ac:dyDescent="0.3">
      <c r="A859237" s="1"/>
      <c r="B859237" s="1"/>
      <c r="C859237" s="1"/>
      <c r="D859237" s="1"/>
      <c r="F859237" s="1"/>
      <c r="G859237" s="1"/>
    </row>
    <row r="859449" spans="1:7" x14ac:dyDescent="0.3">
      <c r="A859449" s="1"/>
      <c r="B859449" s="1"/>
      <c r="C859449" s="1"/>
      <c r="D859449" s="1"/>
      <c r="F859449" s="1"/>
      <c r="G859449" s="1"/>
    </row>
    <row r="859661" spans="1:7" x14ac:dyDescent="0.3">
      <c r="A859661" s="1"/>
      <c r="B859661" s="1"/>
      <c r="C859661" s="1"/>
      <c r="D859661" s="1"/>
      <c r="F859661" s="1"/>
      <c r="G859661" s="1"/>
    </row>
    <row r="859873" spans="1:7" x14ac:dyDescent="0.3">
      <c r="A859873" s="1"/>
      <c r="B859873" s="1"/>
      <c r="C859873" s="1"/>
      <c r="D859873" s="1"/>
      <c r="F859873" s="1"/>
      <c r="G859873" s="1"/>
    </row>
    <row r="860085" spans="1:7" x14ac:dyDescent="0.3">
      <c r="A860085" s="1"/>
      <c r="B860085" s="1"/>
      <c r="C860085" s="1"/>
      <c r="D860085" s="1"/>
      <c r="F860085" s="1"/>
      <c r="G860085" s="1"/>
    </row>
    <row r="860297" spans="1:7" x14ac:dyDescent="0.3">
      <c r="A860297" s="1"/>
      <c r="B860297" s="1"/>
      <c r="C860297" s="1"/>
      <c r="D860297" s="1"/>
      <c r="F860297" s="1"/>
      <c r="G860297" s="1"/>
    </row>
    <row r="860509" spans="1:7" x14ac:dyDescent="0.3">
      <c r="A860509" s="1"/>
      <c r="B860509" s="1"/>
      <c r="C860509" s="1"/>
      <c r="D860509" s="1"/>
      <c r="F860509" s="1"/>
      <c r="G860509" s="1"/>
    </row>
    <row r="860721" spans="1:7" x14ac:dyDescent="0.3">
      <c r="A860721" s="1"/>
      <c r="B860721" s="1"/>
      <c r="C860721" s="1"/>
      <c r="D860721" s="1"/>
      <c r="F860721" s="1"/>
      <c r="G860721" s="1"/>
    </row>
    <row r="860933" spans="1:7" x14ac:dyDescent="0.3">
      <c r="A860933" s="1"/>
      <c r="B860933" s="1"/>
      <c r="C860933" s="1"/>
      <c r="D860933" s="1"/>
      <c r="F860933" s="1"/>
      <c r="G860933" s="1"/>
    </row>
    <row r="861145" spans="1:7" x14ac:dyDescent="0.3">
      <c r="A861145" s="1"/>
      <c r="B861145" s="1"/>
      <c r="C861145" s="1"/>
      <c r="D861145" s="1"/>
      <c r="F861145" s="1"/>
      <c r="G861145" s="1"/>
    </row>
    <row r="861357" spans="1:7" x14ac:dyDescent="0.3">
      <c r="A861357" s="1"/>
      <c r="B861357" s="1"/>
      <c r="C861357" s="1"/>
      <c r="D861357" s="1"/>
      <c r="F861357" s="1"/>
      <c r="G861357" s="1"/>
    </row>
    <row r="861569" spans="1:7" x14ac:dyDescent="0.3">
      <c r="A861569" s="1"/>
      <c r="B861569" s="1"/>
      <c r="C861569" s="1"/>
      <c r="D861569" s="1"/>
      <c r="F861569" s="1"/>
      <c r="G861569" s="1"/>
    </row>
    <row r="861781" spans="1:7" x14ac:dyDescent="0.3">
      <c r="A861781" s="1"/>
      <c r="B861781" s="1"/>
      <c r="C861781" s="1"/>
      <c r="D861781" s="1"/>
      <c r="F861781" s="1"/>
      <c r="G861781" s="1"/>
    </row>
    <row r="861993" spans="1:7" x14ac:dyDescent="0.3">
      <c r="A861993" s="1"/>
      <c r="B861993" s="1"/>
      <c r="C861993" s="1"/>
      <c r="D861993" s="1"/>
      <c r="F861993" s="1"/>
      <c r="G861993" s="1"/>
    </row>
    <row r="862205" spans="1:7" x14ac:dyDescent="0.3">
      <c r="A862205" s="1"/>
      <c r="B862205" s="1"/>
      <c r="C862205" s="1"/>
      <c r="D862205" s="1"/>
      <c r="F862205" s="1"/>
      <c r="G862205" s="1"/>
    </row>
    <row r="862417" spans="1:7" x14ac:dyDescent="0.3">
      <c r="A862417" s="1"/>
      <c r="B862417" s="1"/>
      <c r="C862417" s="1"/>
      <c r="D862417" s="1"/>
      <c r="F862417" s="1"/>
      <c r="G862417" s="1"/>
    </row>
    <row r="862629" spans="1:7" x14ac:dyDescent="0.3">
      <c r="A862629" s="1"/>
      <c r="B862629" s="1"/>
      <c r="C862629" s="1"/>
      <c r="D862629" s="1"/>
      <c r="F862629" s="1"/>
      <c r="G862629" s="1"/>
    </row>
    <row r="862841" spans="1:7" x14ac:dyDescent="0.3">
      <c r="A862841" s="1"/>
      <c r="B862841" s="1"/>
      <c r="C862841" s="1"/>
      <c r="D862841" s="1"/>
      <c r="F862841" s="1"/>
      <c r="G862841" s="1"/>
    </row>
    <row r="863053" spans="1:7" x14ac:dyDescent="0.3">
      <c r="A863053" s="1"/>
      <c r="B863053" s="1"/>
      <c r="C863053" s="1"/>
      <c r="D863053" s="1"/>
      <c r="F863053" s="1"/>
      <c r="G863053" s="1"/>
    </row>
    <row r="863265" spans="1:7" x14ac:dyDescent="0.3">
      <c r="A863265" s="1"/>
      <c r="B863265" s="1"/>
      <c r="C863265" s="1"/>
      <c r="D863265" s="1"/>
      <c r="F863265" s="1"/>
      <c r="G863265" s="1"/>
    </row>
    <row r="863477" spans="1:7" x14ac:dyDescent="0.3">
      <c r="A863477" s="1"/>
      <c r="B863477" s="1"/>
      <c r="C863477" s="1"/>
      <c r="D863477" s="1"/>
      <c r="F863477" s="1"/>
      <c r="G863477" s="1"/>
    </row>
    <row r="863689" spans="1:7" x14ac:dyDescent="0.3">
      <c r="A863689" s="1"/>
      <c r="B863689" s="1"/>
      <c r="C863689" s="1"/>
      <c r="D863689" s="1"/>
      <c r="F863689" s="1"/>
      <c r="G863689" s="1"/>
    </row>
    <row r="863901" spans="1:7" x14ac:dyDescent="0.3">
      <c r="A863901" s="1"/>
      <c r="B863901" s="1"/>
      <c r="C863901" s="1"/>
      <c r="D863901" s="1"/>
      <c r="F863901" s="1"/>
      <c r="G863901" s="1"/>
    </row>
    <row r="864113" spans="1:7" x14ac:dyDescent="0.3">
      <c r="A864113" s="1"/>
      <c r="B864113" s="1"/>
      <c r="C864113" s="1"/>
      <c r="D864113" s="1"/>
      <c r="F864113" s="1"/>
      <c r="G864113" s="1"/>
    </row>
    <row r="864325" spans="1:7" x14ac:dyDescent="0.3">
      <c r="A864325" s="1"/>
      <c r="B864325" s="1"/>
      <c r="C864325" s="1"/>
      <c r="D864325" s="1"/>
      <c r="F864325" s="1"/>
      <c r="G864325" s="1"/>
    </row>
    <row r="864537" spans="1:7" x14ac:dyDescent="0.3">
      <c r="A864537" s="1"/>
      <c r="B864537" s="1"/>
      <c r="C864537" s="1"/>
      <c r="D864537" s="1"/>
      <c r="F864537" s="1"/>
      <c r="G864537" s="1"/>
    </row>
    <row r="864749" spans="1:7" x14ac:dyDescent="0.3">
      <c r="A864749" s="1"/>
      <c r="B864749" s="1"/>
      <c r="C864749" s="1"/>
      <c r="D864749" s="1"/>
      <c r="F864749" s="1"/>
      <c r="G864749" s="1"/>
    </row>
    <row r="864961" spans="1:7" x14ac:dyDescent="0.3">
      <c r="A864961" s="1"/>
      <c r="B864961" s="1"/>
      <c r="C864961" s="1"/>
      <c r="D864961" s="1"/>
      <c r="F864961" s="1"/>
      <c r="G864961" s="1"/>
    </row>
    <row r="865173" spans="1:7" x14ac:dyDescent="0.3">
      <c r="A865173" s="1"/>
      <c r="B865173" s="1"/>
      <c r="C865173" s="1"/>
      <c r="D865173" s="1"/>
      <c r="F865173" s="1"/>
      <c r="G865173" s="1"/>
    </row>
    <row r="865385" spans="1:7" x14ac:dyDescent="0.3">
      <c r="A865385" s="1"/>
      <c r="B865385" s="1"/>
      <c r="C865385" s="1"/>
      <c r="D865385" s="1"/>
      <c r="F865385" s="1"/>
      <c r="G865385" s="1"/>
    </row>
    <row r="865597" spans="1:7" x14ac:dyDescent="0.3">
      <c r="A865597" s="1"/>
      <c r="B865597" s="1"/>
      <c r="C865597" s="1"/>
      <c r="D865597" s="1"/>
      <c r="F865597" s="1"/>
      <c r="G865597" s="1"/>
    </row>
    <row r="865809" spans="1:7" x14ac:dyDescent="0.3">
      <c r="A865809" s="1"/>
      <c r="B865809" s="1"/>
      <c r="C865809" s="1"/>
      <c r="D865809" s="1"/>
      <c r="F865809" s="1"/>
      <c r="G865809" s="1"/>
    </row>
    <row r="866021" spans="1:7" x14ac:dyDescent="0.3">
      <c r="A866021" s="1"/>
      <c r="B866021" s="1"/>
      <c r="C866021" s="1"/>
      <c r="D866021" s="1"/>
      <c r="F866021" s="1"/>
      <c r="G866021" s="1"/>
    </row>
    <row r="866233" spans="1:7" x14ac:dyDescent="0.3">
      <c r="A866233" s="1"/>
      <c r="B866233" s="1"/>
      <c r="C866233" s="1"/>
      <c r="D866233" s="1"/>
      <c r="F866233" s="1"/>
      <c r="G866233" s="1"/>
    </row>
    <row r="866445" spans="1:7" x14ac:dyDescent="0.3">
      <c r="A866445" s="1"/>
      <c r="B866445" s="1"/>
      <c r="C866445" s="1"/>
      <c r="D866445" s="1"/>
      <c r="F866445" s="1"/>
      <c r="G866445" s="1"/>
    </row>
    <row r="866657" spans="1:7" x14ac:dyDescent="0.3">
      <c r="A866657" s="1"/>
      <c r="B866657" s="1"/>
      <c r="C866657" s="1"/>
      <c r="D866657" s="1"/>
      <c r="F866657" s="1"/>
      <c r="G866657" s="1"/>
    </row>
    <row r="866869" spans="1:7" x14ac:dyDescent="0.3">
      <c r="A866869" s="1"/>
      <c r="B866869" s="1"/>
      <c r="C866869" s="1"/>
      <c r="D866869" s="1"/>
      <c r="F866869" s="1"/>
      <c r="G866869" s="1"/>
    </row>
    <row r="867081" spans="1:7" x14ac:dyDescent="0.3">
      <c r="A867081" s="1"/>
      <c r="B867081" s="1"/>
      <c r="C867081" s="1"/>
      <c r="D867081" s="1"/>
      <c r="F867081" s="1"/>
      <c r="G867081" s="1"/>
    </row>
    <row r="867293" spans="1:7" x14ac:dyDescent="0.3">
      <c r="A867293" s="1"/>
      <c r="B867293" s="1"/>
      <c r="C867293" s="1"/>
      <c r="D867293" s="1"/>
      <c r="F867293" s="1"/>
      <c r="G867293" s="1"/>
    </row>
    <row r="867505" spans="1:7" x14ac:dyDescent="0.3">
      <c r="A867505" s="1"/>
      <c r="B867505" s="1"/>
      <c r="C867505" s="1"/>
      <c r="D867505" s="1"/>
      <c r="F867505" s="1"/>
      <c r="G867505" s="1"/>
    </row>
    <row r="867717" spans="1:7" x14ac:dyDescent="0.3">
      <c r="A867717" s="1"/>
      <c r="B867717" s="1"/>
      <c r="C867717" s="1"/>
      <c r="D867717" s="1"/>
      <c r="F867717" s="1"/>
      <c r="G867717" s="1"/>
    </row>
    <row r="867929" spans="1:7" x14ac:dyDescent="0.3">
      <c r="A867929" s="1"/>
      <c r="B867929" s="1"/>
      <c r="C867929" s="1"/>
      <c r="D867929" s="1"/>
      <c r="F867929" s="1"/>
      <c r="G867929" s="1"/>
    </row>
    <row r="868141" spans="1:7" x14ac:dyDescent="0.3">
      <c r="A868141" s="1"/>
      <c r="B868141" s="1"/>
      <c r="C868141" s="1"/>
      <c r="D868141" s="1"/>
      <c r="F868141" s="1"/>
      <c r="G868141" s="1"/>
    </row>
    <row r="868353" spans="1:7" x14ac:dyDescent="0.3">
      <c r="A868353" s="1"/>
      <c r="B868353" s="1"/>
      <c r="C868353" s="1"/>
      <c r="D868353" s="1"/>
      <c r="F868353" s="1"/>
      <c r="G868353" s="1"/>
    </row>
    <row r="868565" spans="1:7" x14ac:dyDescent="0.3">
      <c r="A868565" s="1"/>
      <c r="B868565" s="1"/>
      <c r="C868565" s="1"/>
      <c r="D868565" s="1"/>
      <c r="F868565" s="1"/>
      <c r="G868565" s="1"/>
    </row>
    <row r="868777" spans="1:7" x14ac:dyDescent="0.3">
      <c r="A868777" s="1"/>
      <c r="B868777" s="1"/>
      <c r="C868777" s="1"/>
      <c r="D868777" s="1"/>
      <c r="F868777" s="1"/>
      <c r="G868777" s="1"/>
    </row>
    <row r="868989" spans="1:7" x14ac:dyDescent="0.3">
      <c r="A868989" s="1"/>
      <c r="B868989" s="1"/>
      <c r="C868989" s="1"/>
      <c r="D868989" s="1"/>
      <c r="F868989" s="1"/>
      <c r="G868989" s="1"/>
    </row>
    <row r="869201" spans="1:7" x14ac:dyDescent="0.3">
      <c r="A869201" s="1"/>
      <c r="B869201" s="1"/>
      <c r="C869201" s="1"/>
      <c r="D869201" s="1"/>
      <c r="F869201" s="1"/>
      <c r="G869201" s="1"/>
    </row>
    <row r="869413" spans="1:7" x14ac:dyDescent="0.3">
      <c r="A869413" s="1"/>
      <c r="B869413" s="1"/>
      <c r="C869413" s="1"/>
      <c r="D869413" s="1"/>
      <c r="F869413" s="1"/>
      <c r="G869413" s="1"/>
    </row>
    <row r="869625" spans="1:7" x14ac:dyDescent="0.3">
      <c r="A869625" s="1"/>
      <c r="B869625" s="1"/>
      <c r="C869625" s="1"/>
      <c r="D869625" s="1"/>
      <c r="F869625" s="1"/>
      <c r="G869625" s="1"/>
    </row>
    <row r="869837" spans="1:7" x14ac:dyDescent="0.3">
      <c r="A869837" s="1"/>
      <c r="B869837" s="1"/>
      <c r="C869837" s="1"/>
      <c r="D869837" s="1"/>
      <c r="F869837" s="1"/>
      <c r="G869837" s="1"/>
    </row>
    <row r="870049" spans="1:7" x14ac:dyDescent="0.3">
      <c r="A870049" s="1"/>
      <c r="B870049" s="1"/>
      <c r="C870049" s="1"/>
      <c r="D870049" s="1"/>
      <c r="F870049" s="1"/>
      <c r="G870049" s="1"/>
    </row>
    <row r="870261" spans="1:7" x14ac:dyDescent="0.3">
      <c r="A870261" s="1"/>
      <c r="B870261" s="1"/>
      <c r="C870261" s="1"/>
      <c r="D870261" s="1"/>
      <c r="F870261" s="1"/>
      <c r="G870261" s="1"/>
    </row>
    <row r="870473" spans="1:7" x14ac:dyDescent="0.3">
      <c r="A870473" s="1"/>
      <c r="B870473" s="1"/>
      <c r="C870473" s="1"/>
      <c r="D870473" s="1"/>
      <c r="F870473" s="1"/>
      <c r="G870473" s="1"/>
    </row>
    <row r="870685" spans="1:7" x14ac:dyDescent="0.3">
      <c r="A870685" s="1"/>
      <c r="B870685" s="1"/>
      <c r="C870685" s="1"/>
      <c r="D870685" s="1"/>
      <c r="F870685" s="1"/>
      <c r="G870685" s="1"/>
    </row>
    <row r="870897" spans="1:7" x14ac:dyDescent="0.3">
      <c r="A870897" s="1"/>
      <c r="B870897" s="1"/>
      <c r="C870897" s="1"/>
      <c r="D870897" s="1"/>
      <c r="F870897" s="1"/>
      <c r="G870897" s="1"/>
    </row>
    <row r="871109" spans="1:7" x14ac:dyDescent="0.3">
      <c r="A871109" s="1"/>
      <c r="B871109" s="1"/>
      <c r="C871109" s="1"/>
      <c r="D871109" s="1"/>
      <c r="F871109" s="1"/>
      <c r="G871109" s="1"/>
    </row>
    <row r="871321" spans="1:7" x14ac:dyDescent="0.3">
      <c r="A871321" s="1"/>
      <c r="B871321" s="1"/>
      <c r="C871321" s="1"/>
      <c r="D871321" s="1"/>
      <c r="F871321" s="1"/>
      <c r="G871321" s="1"/>
    </row>
    <row r="871533" spans="1:7" x14ac:dyDescent="0.3">
      <c r="A871533" s="1"/>
      <c r="B871533" s="1"/>
      <c r="C871533" s="1"/>
      <c r="D871533" s="1"/>
      <c r="F871533" s="1"/>
      <c r="G871533" s="1"/>
    </row>
    <row r="871745" spans="1:7" x14ac:dyDescent="0.3">
      <c r="A871745" s="1"/>
      <c r="B871745" s="1"/>
      <c r="C871745" s="1"/>
      <c r="D871745" s="1"/>
      <c r="F871745" s="1"/>
      <c r="G871745" s="1"/>
    </row>
    <row r="871957" spans="1:7" x14ac:dyDescent="0.3">
      <c r="A871957" s="1"/>
      <c r="B871957" s="1"/>
      <c r="C871957" s="1"/>
      <c r="D871957" s="1"/>
      <c r="F871957" s="1"/>
      <c r="G871957" s="1"/>
    </row>
    <row r="872169" spans="1:7" x14ac:dyDescent="0.3">
      <c r="A872169" s="1"/>
      <c r="B872169" s="1"/>
      <c r="C872169" s="1"/>
      <c r="D872169" s="1"/>
      <c r="F872169" s="1"/>
      <c r="G872169" s="1"/>
    </row>
    <row r="872381" spans="1:7" x14ac:dyDescent="0.3">
      <c r="A872381" s="1"/>
      <c r="B872381" s="1"/>
      <c r="C872381" s="1"/>
      <c r="D872381" s="1"/>
      <c r="F872381" s="1"/>
      <c r="G872381" s="1"/>
    </row>
    <row r="872593" spans="1:7" x14ac:dyDescent="0.3">
      <c r="A872593" s="1"/>
      <c r="B872593" s="1"/>
      <c r="C872593" s="1"/>
      <c r="D872593" s="1"/>
      <c r="F872593" s="1"/>
      <c r="G872593" s="1"/>
    </row>
    <row r="872805" spans="1:7" x14ac:dyDescent="0.3">
      <c r="A872805" s="1"/>
      <c r="B872805" s="1"/>
      <c r="C872805" s="1"/>
      <c r="D872805" s="1"/>
      <c r="F872805" s="1"/>
      <c r="G872805" s="1"/>
    </row>
    <row r="873017" spans="1:7" x14ac:dyDescent="0.3">
      <c r="A873017" s="1"/>
      <c r="B873017" s="1"/>
      <c r="C873017" s="1"/>
      <c r="D873017" s="1"/>
      <c r="F873017" s="1"/>
      <c r="G873017" s="1"/>
    </row>
    <row r="873229" spans="1:7" x14ac:dyDescent="0.3">
      <c r="A873229" s="1"/>
      <c r="B873229" s="1"/>
      <c r="C873229" s="1"/>
      <c r="D873229" s="1"/>
      <c r="F873229" s="1"/>
      <c r="G873229" s="1"/>
    </row>
    <row r="873441" spans="1:7" x14ac:dyDescent="0.3">
      <c r="A873441" s="1"/>
      <c r="B873441" s="1"/>
      <c r="C873441" s="1"/>
      <c r="D873441" s="1"/>
      <c r="F873441" s="1"/>
      <c r="G873441" s="1"/>
    </row>
    <row r="873653" spans="1:7" x14ac:dyDescent="0.3">
      <c r="A873653" s="1"/>
      <c r="B873653" s="1"/>
      <c r="C873653" s="1"/>
      <c r="D873653" s="1"/>
      <c r="F873653" s="1"/>
      <c r="G873653" s="1"/>
    </row>
    <row r="873865" spans="1:7" x14ac:dyDescent="0.3">
      <c r="A873865" s="1"/>
      <c r="B873865" s="1"/>
      <c r="C873865" s="1"/>
      <c r="D873865" s="1"/>
      <c r="F873865" s="1"/>
      <c r="G873865" s="1"/>
    </row>
    <row r="874077" spans="1:7" x14ac:dyDescent="0.3">
      <c r="A874077" s="1"/>
      <c r="B874077" s="1"/>
      <c r="C874077" s="1"/>
      <c r="D874077" s="1"/>
      <c r="F874077" s="1"/>
      <c r="G874077" s="1"/>
    </row>
    <row r="874289" spans="1:7" x14ac:dyDescent="0.3">
      <c r="A874289" s="1"/>
      <c r="B874289" s="1"/>
      <c r="C874289" s="1"/>
      <c r="D874289" s="1"/>
      <c r="F874289" s="1"/>
      <c r="G874289" s="1"/>
    </row>
    <row r="874501" spans="1:7" x14ac:dyDescent="0.3">
      <c r="A874501" s="1"/>
      <c r="B874501" s="1"/>
      <c r="C874501" s="1"/>
      <c r="D874501" s="1"/>
      <c r="F874501" s="1"/>
      <c r="G874501" s="1"/>
    </row>
    <row r="874713" spans="1:7" x14ac:dyDescent="0.3">
      <c r="A874713" s="1"/>
      <c r="B874713" s="1"/>
      <c r="C874713" s="1"/>
      <c r="D874713" s="1"/>
      <c r="F874713" s="1"/>
      <c r="G874713" s="1"/>
    </row>
    <row r="874925" spans="1:7" x14ac:dyDescent="0.3">
      <c r="A874925" s="1"/>
      <c r="B874925" s="1"/>
      <c r="C874925" s="1"/>
      <c r="D874925" s="1"/>
      <c r="F874925" s="1"/>
      <c r="G874925" s="1"/>
    </row>
    <row r="875137" spans="1:7" x14ac:dyDescent="0.3">
      <c r="A875137" s="1"/>
      <c r="B875137" s="1"/>
      <c r="C875137" s="1"/>
      <c r="D875137" s="1"/>
      <c r="F875137" s="1"/>
      <c r="G875137" s="1"/>
    </row>
    <row r="875349" spans="1:7" x14ac:dyDescent="0.3">
      <c r="A875349" s="1"/>
      <c r="B875349" s="1"/>
      <c r="C875349" s="1"/>
      <c r="D875349" s="1"/>
      <c r="F875349" s="1"/>
      <c r="G875349" s="1"/>
    </row>
    <row r="875561" spans="1:7" x14ac:dyDescent="0.3">
      <c r="A875561" s="1"/>
      <c r="B875561" s="1"/>
      <c r="C875561" s="1"/>
      <c r="D875561" s="1"/>
      <c r="F875561" s="1"/>
      <c r="G875561" s="1"/>
    </row>
    <row r="875773" spans="1:7" x14ac:dyDescent="0.3">
      <c r="A875773" s="1"/>
      <c r="B875773" s="1"/>
      <c r="C875773" s="1"/>
      <c r="D875773" s="1"/>
      <c r="F875773" s="1"/>
      <c r="G875773" s="1"/>
    </row>
    <row r="875985" spans="1:7" x14ac:dyDescent="0.3">
      <c r="A875985" s="1"/>
      <c r="B875985" s="1"/>
      <c r="C875985" s="1"/>
      <c r="D875985" s="1"/>
      <c r="F875985" s="1"/>
      <c r="G875985" s="1"/>
    </row>
    <row r="876197" spans="1:7" x14ac:dyDescent="0.3">
      <c r="A876197" s="1"/>
      <c r="B876197" s="1"/>
      <c r="C876197" s="1"/>
      <c r="D876197" s="1"/>
      <c r="F876197" s="1"/>
      <c r="G876197" s="1"/>
    </row>
    <row r="876409" spans="1:7" x14ac:dyDescent="0.3">
      <c r="A876409" s="1"/>
      <c r="B876409" s="1"/>
      <c r="C876409" s="1"/>
      <c r="D876409" s="1"/>
      <c r="F876409" s="1"/>
      <c r="G876409" s="1"/>
    </row>
    <row r="876621" spans="1:7" x14ac:dyDescent="0.3">
      <c r="A876621" s="1"/>
      <c r="B876621" s="1"/>
      <c r="C876621" s="1"/>
      <c r="D876621" s="1"/>
      <c r="F876621" s="1"/>
      <c r="G876621" s="1"/>
    </row>
    <row r="876833" spans="1:7" x14ac:dyDescent="0.3">
      <c r="A876833" s="1"/>
      <c r="B876833" s="1"/>
      <c r="C876833" s="1"/>
      <c r="D876833" s="1"/>
      <c r="F876833" s="1"/>
      <c r="G876833" s="1"/>
    </row>
    <row r="877045" spans="1:7" x14ac:dyDescent="0.3">
      <c r="A877045" s="1"/>
      <c r="B877045" s="1"/>
      <c r="C877045" s="1"/>
      <c r="D877045" s="1"/>
      <c r="F877045" s="1"/>
      <c r="G877045" s="1"/>
    </row>
    <row r="877257" spans="1:7" x14ac:dyDescent="0.3">
      <c r="A877257" s="1"/>
      <c r="B877257" s="1"/>
      <c r="C877257" s="1"/>
      <c r="D877257" s="1"/>
      <c r="F877257" s="1"/>
      <c r="G877257" s="1"/>
    </row>
    <row r="877469" spans="1:7" x14ac:dyDescent="0.3">
      <c r="A877469" s="1"/>
      <c r="B877469" s="1"/>
      <c r="C877469" s="1"/>
      <c r="D877469" s="1"/>
      <c r="F877469" s="1"/>
      <c r="G877469" s="1"/>
    </row>
    <row r="877681" spans="1:7" x14ac:dyDescent="0.3">
      <c r="A877681" s="1"/>
      <c r="B877681" s="1"/>
      <c r="C877681" s="1"/>
      <c r="D877681" s="1"/>
      <c r="F877681" s="1"/>
      <c r="G877681" s="1"/>
    </row>
    <row r="877893" spans="1:7" x14ac:dyDescent="0.3">
      <c r="A877893" s="1"/>
      <c r="B877893" s="1"/>
      <c r="C877893" s="1"/>
      <c r="D877893" s="1"/>
      <c r="F877893" s="1"/>
      <c r="G877893" s="1"/>
    </row>
    <row r="878105" spans="1:7" x14ac:dyDescent="0.3">
      <c r="A878105" s="1"/>
      <c r="B878105" s="1"/>
      <c r="C878105" s="1"/>
      <c r="D878105" s="1"/>
      <c r="F878105" s="1"/>
      <c r="G878105" s="1"/>
    </row>
    <row r="878317" spans="1:7" x14ac:dyDescent="0.3">
      <c r="A878317" s="1"/>
      <c r="B878317" s="1"/>
      <c r="C878317" s="1"/>
      <c r="D878317" s="1"/>
      <c r="F878317" s="1"/>
      <c r="G878317" s="1"/>
    </row>
    <row r="878529" spans="1:7" x14ac:dyDescent="0.3">
      <c r="A878529" s="1"/>
      <c r="B878529" s="1"/>
      <c r="C878529" s="1"/>
      <c r="D878529" s="1"/>
      <c r="F878529" s="1"/>
      <c r="G878529" s="1"/>
    </row>
    <row r="878741" spans="1:7" x14ac:dyDescent="0.3">
      <c r="A878741" s="1"/>
      <c r="B878741" s="1"/>
      <c r="C878741" s="1"/>
      <c r="D878741" s="1"/>
      <c r="F878741" s="1"/>
      <c r="G878741" s="1"/>
    </row>
    <row r="878953" spans="1:7" x14ac:dyDescent="0.3">
      <c r="A878953" s="1"/>
      <c r="B878953" s="1"/>
      <c r="C878953" s="1"/>
      <c r="D878953" s="1"/>
      <c r="F878953" s="1"/>
      <c r="G878953" s="1"/>
    </row>
    <row r="879165" spans="1:7" x14ac:dyDescent="0.3">
      <c r="A879165" s="1"/>
      <c r="B879165" s="1"/>
      <c r="C879165" s="1"/>
      <c r="D879165" s="1"/>
      <c r="F879165" s="1"/>
      <c r="G879165" s="1"/>
    </row>
    <row r="879377" spans="1:7" x14ac:dyDescent="0.3">
      <c r="A879377" s="1"/>
      <c r="B879377" s="1"/>
      <c r="C879377" s="1"/>
      <c r="D879377" s="1"/>
      <c r="F879377" s="1"/>
      <c r="G879377" s="1"/>
    </row>
    <row r="879589" spans="1:7" x14ac:dyDescent="0.3">
      <c r="A879589" s="1"/>
      <c r="B879589" s="1"/>
      <c r="C879589" s="1"/>
      <c r="D879589" s="1"/>
      <c r="F879589" s="1"/>
      <c r="G879589" s="1"/>
    </row>
    <row r="879801" spans="1:7" x14ac:dyDescent="0.3">
      <c r="A879801" s="1"/>
      <c r="B879801" s="1"/>
      <c r="C879801" s="1"/>
      <c r="D879801" s="1"/>
      <c r="F879801" s="1"/>
      <c r="G879801" s="1"/>
    </row>
    <row r="880013" spans="1:7" x14ac:dyDescent="0.3">
      <c r="A880013" s="1"/>
      <c r="B880013" s="1"/>
      <c r="C880013" s="1"/>
      <c r="D880013" s="1"/>
      <c r="F880013" s="1"/>
      <c r="G880013" s="1"/>
    </row>
    <row r="880225" spans="1:7" x14ac:dyDescent="0.3">
      <c r="A880225" s="1"/>
      <c r="B880225" s="1"/>
      <c r="C880225" s="1"/>
      <c r="D880225" s="1"/>
      <c r="F880225" s="1"/>
      <c r="G880225" s="1"/>
    </row>
    <row r="880437" spans="1:7" x14ac:dyDescent="0.3">
      <c r="A880437" s="1"/>
      <c r="B880437" s="1"/>
      <c r="C880437" s="1"/>
      <c r="D880437" s="1"/>
      <c r="F880437" s="1"/>
      <c r="G880437" s="1"/>
    </row>
    <row r="880649" spans="1:7" x14ac:dyDescent="0.3">
      <c r="A880649" s="1"/>
      <c r="B880649" s="1"/>
      <c r="C880649" s="1"/>
      <c r="D880649" s="1"/>
      <c r="F880649" s="1"/>
      <c r="G880649" s="1"/>
    </row>
    <row r="880861" spans="1:7" x14ac:dyDescent="0.3">
      <c r="A880861" s="1"/>
      <c r="B880861" s="1"/>
      <c r="C880861" s="1"/>
      <c r="D880861" s="1"/>
      <c r="F880861" s="1"/>
      <c r="G880861" s="1"/>
    </row>
    <row r="881073" spans="1:7" x14ac:dyDescent="0.3">
      <c r="A881073" s="1"/>
      <c r="B881073" s="1"/>
      <c r="C881073" s="1"/>
      <c r="D881073" s="1"/>
      <c r="F881073" s="1"/>
      <c r="G881073" s="1"/>
    </row>
    <row r="881285" spans="1:7" x14ac:dyDescent="0.3">
      <c r="A881285" s="1"/>
      <c r="B881285" s="1"/>
      <c r="C881285" s="1"/>
      <c r="D881285" s="1"/>
      <c r="F881285" s="1"/>
      <c r="G881285" s="1"/>
    </row>
    <row r="881497" spans="1:7" x14ac:dyDescent="0.3">
      <c r="A881497" s="1"/>
      <c r="B881497" s="1"/>
      <c r="C881497" s="1"/>
      <c r="D881497" s="1"/>
      <c r="F881497" s="1"/>
      <c r="G881497" s="1"/>
    </row>
    <row r="881709" spans="1:7" x14ac:dyDescent="0.3">
      <c r="A881709" s="1"/>
      <c r="B881709" s="1"/>
      <c r="C881709" s="1"/>
      <c r="D881709" s="1"/>
      <c r="F881709" s="1"/>
      <c r="G881709" s="1"/>
    </row>
    <row r="881921" spans="1:7" x14ac:dyDescent="0.3">
      <c r="A881921" s="1"/>
      <c r="B881921" s="1"/>
      <c r="C881921" s="1"/>
      <c r="D881921" s="1"/>
      <c r="F881921" s="1"/>
      <c r="G881921" s="1"/>
    </row>
    <row r="882133" spans="1:7" x14ac:dyDescent="0.3">
      <c r="A882133" s="1"/>
      <c r="B882133" s="1"/>
      <c r="C882133" s="1"/>
      <c r="D882133" s="1"/>
      <c r="F882133" s="1"/>
      <c r="G882133" s="1"/>
    </row>
    <row r="882345" spans="1:7" x14ac:dyDescent="0.3">
      <c r="A882345" s="1"/>
      <c r="B882345" s="1"/>
      <c r="C882345" s="1"/>
      <c r="D882345" s="1"/>
      <c r="F882345" s="1"/>
      <c r="G882345" s="1"/>
    </row>
    <row r="882557" spans="1:7" x14ac:dyDescent="0.3">
      <c r="A882557" s="1"/>
      <c r="B882557" s="1"/>
      <c r="C882557" s="1"/>
      <c r="D882557" s="1"/>
      <c r="F882557" s="1"/>
      <c r="G882557" s="1"/>
    </row>
    <row r="882769" spans="1:7" x14ac:dyDescent="0.3">
      <c r="A882769" s="1"/>
      <c r="B882769" s="1"/>
      <c r="C882769" s="1"/>
      <c r="D882769" s="1"/>
      <c r="F882769" s="1"/>
      <c r="G882769" s="1"/>
    </row>
    <row r="882981" spans="1:7" x14ac:dyDescent="0.3">
      <c r="A882981" s="1"/>
      <c r="B882981" s="1"/>
      <c r="C882981" s="1"/>
      <c r="D882981" s="1"/>
      <c r="F882981" s="1"/>
      <c r="G882981" s="1"/>
    </row>
    <row r="883193" spans="1:7" x14ac:dyDescent="0.3">
      <c r="A883193" s="1"/>
      <c r="B883193" s="1"/>
      <c r="C883193" s="1"/>
      <c r="D883193" s="1"/>
      <c r="F883193" s="1"/>
      <c r="G883193" s="1"/>
    </row>
    <row r="883405" spans="1:7" x14ac:dyDescent="0.3">
      <c r="A883405" s="1"/>
      <c r="B883405" s="1"/>
      <c r="C883405" s="1"/>
      <c r="D883405" s="1"/>
      <c r="F883405" s="1"/>
      <c r="G883405" s="1"/>
    </row>
    <row r="883617" spans="1:7" x14ac:dyDescent="0.3">
      <c r="A883617" s="1"/>
      <c r="B883617" s="1"/>
      <c r="C883617" s="1"/>
      <c r="D883617" s="1"/>
      <c r="F883617" s="1"/>
      <c r="G883617" s="1"/>
    </row>
    <row r="883829" spans="1:7" x14ac:dyDescent="0.3">
      <c r="A883829" s="1"/>
      <c r="B883829" s="1"/>
      <c r="C883829" s="1"/>
      <c r="D883829" s="1"/>
      <c r="F883829" s="1"/>
      <c r="G883829" s="1"/>
    </row>
    <row r="884041" spans="1:7" x14ac:dyDescent="0.3">
      <c r="A884041" s="1"/>
      <c r="B884041" s="1"/>
      <c r="C884041" s="1"/>
      <c r="D884041" s="1"/>
      <c r="F884041" s="1"/>
      <c r="G884041" s="1"/>
    </row>
    <row r="884253" spans="1:7" x14ac:dyDescent="0.3">
      <c r="A884253" s="1"/>
      <c r="B884253" s="1"/>
      <c r="C884253" s="1"/>
      <c r="D884253" s="1"/>
      <c r="F884253" s="1"/>
      <c r="G884253" s="1"/>
    </row>
    <row r="884465" spans="1:7" x14ac:dyDescent="0.3">
      <c r="A884465" s="1"/>
      <c r="B884465" s="1"/>
      <c r="C884465" s="1"/>
      <c r="D884465" s="1"/>
      <c r="F884465" s="1"/>
      <c r="G884465" s="1"/>
    </row>
    <row r="884677" spans="1:7" x14ac:dyDescent="0.3">
      <c r="A884677" s="1"/>
      <c r="B884677" s="1"/>
      <c r="C884677" s="1"/>
      <c r="D884677" s="1"/>
      <c r="F884677" s="1"/>
      <c r="G884677" s="1"/>
    </row>
    <row r="884889" spans="1:7" x14ac:dyDescent="0.3">
      <c r="A884889" s="1"/>
      <c r="B884889" s="1"/>
      <c r="C884889" s="1"/>
      <c r="D884889" s="1"/>
      <c r="F884889" s="1"/>
      <c r="G884889" s="1"/>
    </row>
    <row r="885101" spans="1:7" x14ac:dyDescent="0.3">
      <c r="A885101" s="1"/>
      <c r="B885101" s="1"/>
      <c r="C885101" s="1"/>
      <c r="D885101" s="1"/>
      <c r="F885101" s="1"/>
      <c r="G885101" s="1"/>
    </row>
    <row r="885313" spans="1:7" x14ac:dyDescent="0.3">
      <c r="A885313" s="1"/>
      <c r="B885313" s="1"/>
      <c r="C885313" s="1"/>
      <c r="D885313" s="1"/>
      <c r="F885313" s="1"/>
      <c r="G885313" s="1"/>
    </row>
    <row r="885525" spans="1:7" x14ac:dyDescent="0.3">
      <c r="A885525" s="1"/>
      <c r="B885525" s="1"/>
      <c r="C885525" s="1"/>
      <c r="D885525" s="1"/>
      <c r="F885525" s="1"/>
      <c r="G885525" s="1"/>
    </row>
    <row r="885737" spans="1:7" x14ac:dyDescent="0.3">
      <c r="A885737" s="1"/>
      <c r="B885737" s="1"/>
      <c r="C885737" s="1"/>
      <c r="D885737" s="1"/>
      <c r="F885737" s="1"/>
      <c r="G885737" s="1"/>
    </row>
    <row r="885949" spans="1:7" x14ac:dyDescent="0.3">
      <c r="A885949" s="1"/>
      <c r="B885949" s="1"/>
      <c r="C885949" s="1"/>
      <c r="D885949" s="1"/>
      <c r="F885949" s="1"/>
      <c r="G885949" s="1"/>
    </row>
    <row r="886161" spans="1:7" x14ac:dyDescent="0.3">
      <c r="A886161" s="1"/>
      <c r="B886161" s="1"/>
      <c r="C886161" s="1"/>
      <c r="D886161" s="1"/>
      <c r="F886161" s="1"/>
      <c r="G886161" s="1"/>
    </row>
    <row r="886373" spans="1:7" x14ac:dyDescent="0.3">
      <c r="A886373" s="1"/>
      <c r="B886373" s="1"/>
      <c r="C886373" s="1"/>
      <c r="D886373" s="1"/>
      <c r="F886373" s="1"/>
      <c r="G886373" s="1"/>
    </row>
    <row r="886585" spans="1:7" x14ac:dyDescent="0.3">
      <c r="A886585" s="1"/>
      <c r="B886585" s="1"/>
      <c r="C886585" s="1"/>
      <c r="D886585" s="1"/>
      <c r="F886585" s="1"/>
      <c r="G886585" s="1"/>
    </row>
    <row r="886797" spans="1:7" x14ac:dyDescent="0.3">
      <c r="A886797" s="1"/>
      <c r="B886797" s="1"/>
      <c r="C886797" s="1"/>
      <c r="D886797" s="1"/>
      <c r="F886797" s="1"/>
      <c r="G886797" s="1"/>
    </row>
    <row r="887009" spans="1:7" x14ac:dyDescent="0.3">
      <c r="A887009" s="1"/>
      <c r="B887009" s="1"/>
      <c r="C887009" s="1"/>
      <c r="D887009" s="1"/>
      <c r="F887009" s="1"/>
      <c r="G887009" s="1"/>
    </row>
    <row r="887221" spans="1:7" x14ac:dyDescent="0.3">
      <c r="A887221" s="1"/>
      <c r="B887221" s="1"/>
      <c r="C887221" s="1"/>
      <c r="D887221" s="1"/>
      <c r="F887221" s="1"/>
      <c r="G887221" s="1"/>
    </row>
    <row r="887433" spans="1:7" x14ac:dyDescent="0.3">
      <c r="A887433" s="1"/>
      <c r="B887433" s="1"/>
      <c r="C887433" s="1"/>
      <c r="D887433" s="1"/>
      <c r="F887433" s="1"/>
      <c r="G887433" s="1"/>
    </row>
    <row r="887645" spans="1:7" x14ac:dyDescent="0.3">
      <c r="A887645" s="1"/>
      <c r="B887645" s="1"/>
      <c r="C887645" s="1"/>
      <c r="D887645" s="1"/>
      <c r="F887645" s="1"/>
      <c r="G887645" s="1"/>
    </row>
    <row r="887857" spans="1:7" x14ac:dyDescent="0.3">
      <c r="A887857" s="1"/>
      <c r="B887857" s="1"/>
      <c r="C887857" s="1"/>
      <c r="D887857" s="1"/>
      <c r="F887857" s="1"/>
      <c r="G887857" s="1"/>
    </row>
    <row r="888069" spans="1:7" x14ac:dyDescent="0.3">
      <c r="A888069" s="1"/>
      <c r="B888069" s="1"/>
      <c r="C888069" s="1"/>
      <c r="D888069" s="1"/>
      <c r="F888069" s="1"/>
      <c r="G888069" s="1"/>
    </row>
    <row r="888281" spans="1:7" x14ac:dyDescent="0.3">
      <c r="A888281" s="1"/>
      <c r="B888281" s="1"/>
      <c r="C888281" s="1"/>
      <c r="D888281" s="1"/>
      <c r="F888281" s="1"/>
      <c r="G888281" s="1"/>
    </row>
    <row r="888493" spans="1:7" x14ac:dyDescent="0.3">
      <c r="A888493" s="1"/>
      <c r="B888493" s="1"/>
      <c r="C888493" s="1"/>
      <c r="D888493" s="1"/>
      <c r="F888493" s="1"/>
      <c r="G888493" s="1"/>
    </row>
    <row r="888705" spans="1:7" x14ac:dyDescent="0.3">
      <c r="A888705" s="1"/>
      <c r="B888705" s="1"/>
      <c r="C888705" s="1"/>
      <c r="D888705" s="1"/>
      <c r="F888705" s="1"/>
      <c r="G888705" s="1"/>
    </row>
    <row r="888917" spans="1:7" x14ac:dyDescent="0.3">
      <c r="A888917" s="1"/>
      <c r="B888917" s="1"/>
      <c r="C888917" s="1"/>
      <c r="D888917" s="1"/>
      <c r="F888917" s="1"/>
      <c r="G888917" s="1"/>
    </row>
    <row r="889129" spans="1:7" x14ac:dyDescent="0.3">
      <c r="A889129" s="1"/>
      <c r="B889129" s="1"/>
      <c r="C889129" s="1"/>
      <c r="D889129" s="1"/>
      <c r="F889129" s="1"/>
      <c r="G889129" s="1"/>
    </row>
    <row r="889341" spans="1:7" x14ac:dyDescent="0.3">
      <c r="A889341" s="1"/>
      <c r="B889341" s="1"/>
      <c r="C889341" s="1"/>
      <c r="D889341" s="1"/>
      <c r="F889341" s="1"/>
      <c r="G889341" s="1"/>
    </row>
    <row r="889553" spans="1:7" x14ac:dyDescent="0.3">
      <c r="A889553" s="1"/>
      <c r="B889553" s="1"/>
      <c r="C889553" s="1"/>
      <c r="D889553" s="1"/>
      <c r="F889553" s="1"/>
      <c r="G889553" s="1"/>
    </row>
    <row r="889765" spans="1:7" x14ac:dyDescent="0.3">
      <c r="A889765" s="1"/>
      <c r="B889765" s="1"/>
      <c r="C889765" s="1"/>
      <c r="D889765" s="1"/>
      <c r="F889765" s="1"/>
      <c r="G889765" s="1"/>
    </row>
    <row r="889977" spans="1:7" x14ac:dyDescent="0.3">
      <c r="A889977" s="1"/>
      <c r="B889977" s="1"/>
      <c r="C889977" s="1"/>
      <c r="D889977" s="1"/>
      <c r="F889977" s="1"/>
      <c r="G889977" s="1"/>
    </row>
    <row r="890189" spans="1:7" x14ac:dyDescent="0.3">
      <c r="A890189" s="1"/>
      <c r="B890189" s="1"/>
      <c r="C890189" s="1"/>
      <c r="D890189" s="1"/>
      <c r="F890189" s="1"/>
      <c r="G890189" s="1"/>
    </row>
    <row r="890401" spans="1:7" x14ac:dyDescent="0.3">
      <c r="A890401" s="1"/>
      <c r="B890401" s="1"/>
      <c r="C890401" s="1"/>
      <c r="D890401" s="1"/>
      <c r="F890401" s="1"/>
      <c r="G890401" s="1"/>
    </row>
    <row r="890613" spans="1:7" x14ac:dyDescent="0.3">
      <c r="A890613" s="1"/>
      <c r="B890613" s="1"/>
      <c r="C890613" s="1"/>
      <c r="D890613" s="1"/>
      <c r="F890613" s="1"/>
      <c r="G890613" s="1"/>
    </row>
    <row r="890825" spans="1:7" x14ac:dyDescent="0.3">
      <c r="A890825" s="1"/>
      <c r="B890825" s="1"/>
      <c r="C890825" s="1"/>
      <c r="D890825" s="1"/>
      <c r="F890825" s="1"/>
      <c r="G890825" s="1"/>
    </row>
    <row r="891037" spans="1:7" x14ac:dyDescent="0.3">
      <c r="A891037" s="1"/>
      <c r="B891037" s="1"/>
      <c r="C891037" s="1"/>
      <c r="D891037" s="1"/>
      <c r="F891037" s="1"/>
      <c r="G891037" s="1"/>
    </row>
    <row r="891249" spans="1:7" x14ac:dyDescent="0.3">
      <c r="A891249" s="1"/>
      <c r="B891249" s="1"/>
      <c r="C891249" s="1"/>
      <c r="D891249" s="1"/>
      <c r="F891249" s="1"/>
      <c r="G891249" s="1"/>
    </row>
    <row r="891461" spans="1:7" x14ac:dyDescent="0.3">
      <c r="A891461" s="1"/>
      <c r="B891461" s="1"/>
      <c r="C891461" s="1"/>
      <c r="D891461" s="1"/>
      <c r="F891461" s="1"/>
      <c r="G891461" s="1"/>
    </row>
    <row r="891673" spans="1:7" x14ac:dyDescent="0.3">
      <c r="A891673" s="1"/>
      <c r="B891673" s="1"/>
      <c r="C891673" s="1"/>
      <c r="D891673" s="1"/>
      <c r="F891673" s="1"/>
      <c r="G891673" s="1"/>
    </row>
    <row r="891885" spans="1:7" x14ac:dyDescent="0.3">
      <c r="A891885" s="1"/>
      <c r="B891885" s="1"/>
      <c r="C891885" s="1"/>
      <c r="D891885" s="1"/>
      <c r="F891885" s="1"/>
      <c r="G891885" s="1"/>
    </row>
    <row r="892097" spans="1:7" x14ac:dyDescent="0.3">
      <c r="A892097" s="1"/>
      <c r="B892097" s="1"/>
      <c r="C892097" s="1"/>
      <c r="D892097" s="1"/>
      <c r="F892097" s="1"/>
      <c r="G892097" s="1"/>
    </row>
    <row r="892309" spans="1:7" x14ac:dyDescent="0.3">
      <c r="A892309" s="1"/>
      <c r="B892309" s="1"/>
      <c r="C892309" s="1"/>
      <c r="D892309" s="1"/>
      <c r="F892309" s="1"/>
      <c r="G892309" s="1"/>
    </row>
    <row r="892521" spans="1:7" x14ac:dyDescent="0.3">
      <c r="A892521" s="1"/>
      <c r="B892521" s="1"/>
      <c r="C892521" s="1"/>
      <c r="D892521" s="1"/>
      <c r="F892521" s="1"/>
      <c r="G892521" s="1"/>
    </row>
    <row r="892733" spans="1:7" x14ac:dyDescent="0.3">
      <c r="A892733" s="1"/>
      <c r="B892733" s="1"/>
      <c r="C892733" s="1"/>
      <c r="D892733" s="1"/>
      <c r="F892733" s="1"/>
      <c r="G892733" s="1"/>
    </row>
    <row r="892945" spans="1:7" x14ac:dyDescent="0.3">
      <c r="A892945" s="1"/>
      <c r="B892945" s="1"/>
      <c r="C892945" s="1"/>
      <c r="D892945" s="1"/>
      <c r="F892945" s="1"/>
      <c r="G892945" s="1"/>
    </row>
    <row r="893157" spans="1:7" x14ac:dyDescent="0.3">
      <c r="A893157" s="1"/>
      <c r="B893157" s="1"/>
      <c r="C893157" s="1"/>
      <c r="D893157" s="1"/>
      <c r="F893157" s="1"/>
      <c r="G893157" s="1"/>
    </row>
    <row r="893369" spans="1:7" x14ac:dyDescent="0.3">
      <c r="A893369" s="1"/>
      <c r="B893369" s="1"/>
      <c r="C893369" s="1"/>
      <c r="D893369" s="1"/>
      <c r="F893369" s="1"/>
      <c r="G893369" s="1"/>
    </row>
    <row r="893581" spans="1:7" x14ac:dyDescent="0.3">
      <c r="A893581" s="1"/>
      <c r="B893581" s="1"/>
      <c r="C893581" s="1"/>
      <c r="D893581" s="1"/>
      <c r="F893581" s="1"/>
      <c r="G893581" s="1"/>
    </row>
    <row r="893793" spans="1:7" x14ac:dyDescent="0.3">
      <c r="A893793" s="1"/>
      <c r="B893793" s="1"/>
      <c r="C893793" s="1"/>
      <c r="D893793" s="1"/>
      <c r="F893793" s="1"/>
      <c r="G893793" s="1"/>
    </row>
    <row r="894005" spans="1:7" x14ac:dyDescent="0.3">
      <c r="A894005" s="1"/>
      <c r="B894005" s="1"/>
      <c r="C894005" s="1"/>
      <c r="D894005" s="1"/>
      <c r="F894005" s="1"/>
      <c r="G894005" s="1"/>
    </row>
    <row r="894217" spans="1:7" x14ac:dyDescent="0.3">
      <c r="A894217" s="1"/>
      <c r="B894217" s="1"/>
      <c r="C894217" s="1"/>
      <c r="D894217" s="1"/>
      <c r="F894217" s="1"/>
      <c r="G894217" s="1"/>
    </row>
    <row r="894429" spans="1:7" x14ac:dyDescent="0.3">
      <c r="A894429" s="1"/>
      <c r="B894429" s="1"/>
      <c r="C894429" s="1"/>
      <c r="D894429" s="1"/>
      <c r="F894429" s="1"/>
      <c r="G894429" s="1"/>
    </row>
    <row r="894641" spans="1:7" x14ac:dyDescent="0.3">
      <c r="A894641" s="1"/>
      <c r="B894641" s="1"/>
      <c r="C894641" s="1"/>
      <c r="D894641" s="1"/>
      <c r="F894641" s="1"/>
      <c r="G894641" s="1"/>
    </row>
    <row r="894853" spans="1:7" x14ac:dyDescent="0.3">
      <c r="A894853" s="1"/>
      <c r="B894853" s="1"/>
      <c r="C894853" s="1"/>
      <c r="D894853" s="1"/>
      <c r="F894853" s="1"/>
      <c r="G894853" s="1"/>
    </row>
    <row r="895065" spans="1:7" x14ac:dyDescent="0.3">
      <c r="A895065" s="1"/>
      <c r="B895065" s="1"/>
      <c r="C895065" s="1"/>
      <c r="D895065" s="1"/>
      <c r="F895065" s="1"/>
      <c r="G895065" s="1"/>
    </row>
    <row r="895277" spans="1:7" x14ac:dyDescent="0.3">
      <c r="A895277" s="1"/>
      <c r="B895277" s="1"/>
      <c r="C895277" s="1"/>
      <c r="D895277" s="1"/>
      <c r="F895277" s="1"/>
      <c r="G895277" s="1"/>
    </row>
    <row r="895489" spans="1:7" x14ac:dyDescent="0.3">
      <c r="A895489" s="1"/>
      <c r="B895489" s="1"/>
      <c r="C895489" s="1"/>
      <c r="D895489" s="1"/>
      <c r="F895489" s="1"/>
      <c r="G895489" s="1"/>
    </row>
    <row r="895701" spans="1:7" x14ac:dyDescent="0.3">
      <c r="A895701" s="1"/>
      <c r="B895701" s="1"/>
      <c r="C895701" s="1"/>
      <c r="D895701" s="1"/>
      <c r="F895701" s="1"/>
      <c r="G895701" s="1"/>
    </row>
    <row r="895913" spans="1:7" x14ac:dyDescent="0.3">
      <c r="A895913" s="1"/>
      <c r="B895913" s="1"/>
      <c r="C895913" s="1"/>
      <c r="D895913" s="1"/>
      <c r="F895913" s="1"/>
      <c r="G895913" s="1"/>
    </row>
    <row r="896125" spans="1:7" x14ac:dyDescent="0.3">
      <c r="A896125" s="1"/>
      <c r="B896125" s="1"/>
      <c r="C896125" s="1"/>
      <c r="D896125" s="1"/>
      <c r="F896125" s="1"/>
      <c r="G896125" s="1"/>
    </row>
    <row r="896337" spans="1:7" x14ac:dyDescent="0.3">
      <c r="A896337" s="1"/>
      <c r="B896337" s="1"/>
      <c r="C896337" s="1"/>
      <c r="D896337" s="1"/>
      <c r="F896337" s="1"/>
      <c r="G896337" s="1"/>
    </row>
    <row r="896549" spans="1:7" x14ac:dyDescent="0.3">
      <c r="A896549" s="1"/>
      <c r="B896549" s="1"/>
      <c r="C896549" s="1"/>
      <c r="D896549" s="1"/>
      <c r="F896549" s="1"/>
      <c r="G896549" s="1"/>
    </row>
    <row r="896761" spans="1:7" x14ac:dyDescent="0.3">
      <c r="A896761" s="1"/>
      <c r="B896761" s="1"/>
      <c r="C896761" s="1"/>
      <c r="D896761" s="1"/>
      <c r="F896761" s="1"/>
      <c r="G896761" s="1"/>
    </row>
    <row r="896973" spans="1:7" x14ac:dyDescent="0.3">
      <c r="A896973" s="1"/>
      <c r="B896973" s="1"/>
      <c r="C896973" s="1"/>
      <c r="D896973" s="1"/>
      <c r="F896973" s="1"/>
      <c r="G896973" s="1"/>
    </row>
    <row r="897185" spans="1:7" x14ac:dyDescent="0.3">
      <c r="A897185" s="1"/>
      <c r="B897185" s="1"/>
      <c r="C897185" s="1"/>
      <c r="D897185" s="1"/>
      <c r="F897185" s="1"/>
      <c r="G897185" s="1"/>
    </row>
    <row r="897397" spans="1:7" x14ac:dyDescent="0.3">
      <c r="A897397" s="1"/>
      <c r="B897397" s="1"/>
      <c r="C897397" s="1"/>
      <c r="D897397" s="1"/>
      <c r="F897397" s="1"/>
      <c r="G897397" s="1"/>
    </row>
    <row r="897609" spans="1:7" x14ac:dyDescent="0.3">
      <c r="A897609" s="1"/>
      <c r="B897609" s="1"/>
      <c r="C897609" s="1"/>
      <c r="D897609" s="1"/>
      <c r="F897609" s="1"/>
      <c r="G897609" s="1"/>
    </row>
    <row r="897821" spans="1:7" x14ac:dyDescent="0.3">
      <c r="A897821" s="1"/>
      <c r="B897821" s="1"/>
      <c r="C897821" s="1"/>
      <c r="D897821" s="1"/>
      <c r="F897821" s="1"/>
      <c r="G897821" s="1"/>
    </row>
    <row r="898033" spans="1:7" x14ac:dyDescent="0.3">
      <c r="A898033" s="1"/>
      <c r="B898033" s="1"/>
      <c r="C898033" s="1"/>
      <c r="D898033" s="1"/>
      <c r="F898033" s="1"/>
      <c r="G898033" s="1"/>
    </row>
    <row r="898245" spans="1:7" x14ac:dyDescent="0.3">
      <c r="A898245" s="1"/>
      <c r="B898245" s="1"/>
      <c r="C898245" s="1"/>
      <c r="D898245" s="1"/>
      <c r="F898245" s="1"/>
      <c r="G898245" s="1"/>
    </row>
    <row r="898457" spans="1:7" x14ac:dyDescent="0.3">
      <c r="A898457" s="1"/>
      <c r="B898457" s="1"/>
      <c r="C898457" s="1"/>
      <c r="D898457" s="1"/>
      <c r="F898457" s="1"/>
      <c r="G898457" s="1"/>
    </row>
    <row r="898669" spans="1:7" x14ac:dyDescent="0.3">
      <c r="A898669" s="1"/>
      <c r="B898669" s="1"/>
      <c r="C898669" s="1"/>
      <c r="D898669" s="1"/>
      <c r="F898669" s="1"/>
      <c r="G898669" s="1"/>
    </row>
    <row r="898881" spans="1:7" x14ac:dyDescent="0.3">
      <c r="A898881" s="1"/>
      <c r="B898881" s="1"/>
      <c r="C898881" s="1"/>
      <c r="D898881" s="1"/>
      <c r="F898881" s="1"/>
      <c r="G898881" s="1"/>
    </row>
    <row r="899093" spans="1:7" x14ac:dyDescent="0.3">
      <c r="A899093" s="1"/>
      <c r="B899093" s="1"/>
      <c r="C899093" s="1"/>
      <c r="D899093" s="1"/>
      <c r="F899093" s="1"/>
      <c r="G899093" s="1"/>
    </row>
    <row r="899305" spans="1:7" x14ac:dyDescent="0.3">
      <c r="A899305" s="1"/>
      <c r="B899305" s="1"/>
      <c r="C899305" s="1"/>
      <c r="D899305" s="1"/>
      <c r="F899305" s="1"/>
      <c r="G899305" s="1"/>
    </row>
    <row r="899517" spans="1:7" x14ac:dyDescent="0.3">
      <c r="A899517" s="1"/>
      <c r="B899517" s="1"/>
      <c r="C899517" s="1"/>
      <c r="D899517" s="1"/>
      <c r="F899517" s="1"/>
      <c r="G899517" s="1"/>
    </row>
    <row r="899729" spans="1:7" x14ac:dyDescent="0.3">
      <c r="A899729" s="1"/>
      <c r="B899729" s="1"/>
      <c r="C899729" s="1"/>
      <c r="D899729" s="1"/>
      <c r="F899729" s="1"/>
      <c r="G899729" s="1"/>
    </row>
    <row r="899941" spans="1:7" x14ac:dyDescent="0.3">
      <c r="A899941" s="1"/>
      <c r="B899941" s="1"/>
      <c r="C899941" s="1"/>
      <c r="D899941" s="1"/>
      <c r="F899941" s="1"/>
      <c r="G899941" s="1"/>
    </row>
    <row r="900153" spans="1:7" x14ac:dyDescent="0.3">
      <c r="A900153" s="1"/>
      <c r="B900153" s="1"/>
      <c r="C900153" s="1"/>
      <c r="D900153" s="1"/>
      <c r="F900153" s="1"/>
      <c r="G900153" s="1"/>
    </row>
    <row r="900365" spans="1:7" x14ac:dyDescent="0.3">
      <c r="A900365" s="1"/>
      <c r="B900365" s="1"/>
      <c r="C900365" s="1"/>
      <c r="D900365" s="1"/>
      <c r="F900365" s="1"/>
      <c r="G900365" s="1"/>
    </row>
    <row r="900577" spans="1:7" x14ac:dyDescent="0.3">
      <c r="A900577" s="1"/>
      <c r="B900577" s="1"/>
      <c r="C900577" s="1"/>
      <c r="D900577" s="1"/>
      <c r="F900577" s="1"/>
      <c r="G900577" s="1"/>
    </row>
    <row r="900789" spans="1:7" x14ac:dyDescent="0.3">
      <c r="A900789" s="1"/>
      <c r="B900789" s="1"/>
      <c r="C900789" s="1"/>
      <c r="D900789" s="1"/>
      <c r="F900789" s="1"/>
      <c r="G900789" s="1"/>
    </row>
    <row r="901001" spans="1:7" x14ac:dyDescent="0.3">
      <c r="A901001" s="1"/>
      <c r="B901001" s="1"/>
      <c r="C901001" s="1"/>
      <c r="D901001" s="1"/>
      <c r="F901001" s="1"/>
      <c r="G901001" s="1"/>
    </row>
    <row r="901213" spans="1:7" x14ac:dyDescent="0.3">
      <c r="A901213" s="1"/>
      <c r="B901213" s="1"/>
      <c r="C901213" s="1"/>
      <c r="D901213" s="1"/>
      <c r="F901213" s="1"/>
      <c r="G901213" s="1"/>
    </row>
    <row r="901425" spans="1:7" x14ac:dyDescent="0.3">
      <c r="A901425" s="1"/>
      <c r="B901425" s="1"/>
      <c r="C901425" s="1"/>
      <c r="D901425" s="1"/>
      <c r="F901425" s="1"/>
      <c r="G901425" s="1"/>
    </row>
    <row r="901637" spans="1:7" x14ac:dyDescent="0.3">
      <c r="A901637" s="1"/>
      <c r="B901637" s="1"/>
      <c r="C901637" s="1"/>
      <c r="D901637" s="1"/>
      <c r="F901637" s="1"/>
      <c r="G901637" s="1"/>
    </row>
    <row r="901849" spans="1:7" x14ac:dyDescent="0.3">
      <c r="A901849" s="1"/>
      <c r="B901849" s="1"/>
      <c r="C901849" s="1"/>
      <c r="D901849" s="1"/>
      <c r="F901849" s="1"/>
      <c r="G901849" s="1"/>
    </row>
    <row r="902061" spans="1:7" x14ac:dyDescent="0.3">
      <c r="A902061" s="1"/>
      <c r="B902061" s="1"/>
      <c r="C902061" s="1"/>
      <c r="D902061" s="1"/>
      <c r="F902061" s="1"/>
      <c r="G902061" s="1"/>
    </row>
    <row r="902273" spans="1:7" x14ac:dyDescent="0.3">
      <c r="A902273" s="1"/>
      <c r="B902273" s="1"/>
      <c r="C902273" s="1"/>
      <c r="D902273" s="1"/>
      <c r="F902273" s="1"/>
      <c r="G902273" s="1"/>
    </row>
    <row r="902485" spans="1:7" x14ac:dyDescent="0.3">
      <c r="A902485" s="1"/>
      <c r="B902485" s="1"/>
      <c r="C902485" s="1"/>
      <c r="D902485" s="1"/>
      <c r="F902485" s="1"/>
      <c r="G902485" s="1"/>
    </row>
    <row r="902697" spans="1:7" x14ac:dyDescent="0.3">
      <c r="A902697" s="1"/>
      <c r="B902697" s="1"/>
      <c r="C902697" s="1"/>
      <c r="D902697" s="1"/>
      <c r="F902697" s="1"/>
      <c r="G902697" s="1"/>
    </row>
    <row r="902909" spans="1:7" x14ac:dyDescent="0.3">
      <c r="A902909" s="1"/>
      <c r="B902909" s="1"/>
      <c r="C902909" s="1"/>
      <c r="D902909" s="1"/>
      <c r="F902909" s="1"/>
      <c r="G902909" s="1"/>
    </row>
    <row r="903121" spans="1:7" x14ac:dyDescent="0.3">
      <c r="A903121" s="1"/>
      <c r="B903121" s="1"/>
      <c r="C903121" s="1"/>
      <c r="D903121" s="1"/>
      <c r="F903121" s="1"/>
      <c r="G903121" s="1"/>
    </row>
    <row r="903333" spans="1:7" x14ac:dyDescent="0.3">
      <c r="A903333" s="1"/>
      <c r="B903333" s="1"/>
      <c r="C903333" s="1"/>
      <c r="D903333" s="1"/>
      <c r="F903333" s="1"/>
      <c r="G903333" s="1"/>
    </row>
    <row r="903545" spans="1:7" x14ac:dyDescent="0.3">
      <c r="A903545" s="1"/>
      <c r="B903545" s="1"/>
      <c r="C903545" s="1"/>
      <c r="D903545" s="1"/>
      <c r="F903545" s="1"/>
      <c r="G903545" s="1"/>
    </row>
    <row r="903757" spans="1:7" x14ac:dyDescent="0.3">
      <c r="A903757" s="1"/>
      <c r="B903757" s="1"/>
      <c r="C903757" s="1"/>
      <c r="D903757" s="1"/>
      <c r="F903757" s="1"/>
      <c r="G903757" s="1"/>
    </row>
    <row r="903969" spans="1:7" x14ac:dyDescent="0.3">
      <c r="A903969" s="1"/>
      <c r="B903969" s="1"/>
      <c r="C903969" s="1"/>
      <c r="D903969" s="1"/>
      <c r="F903969" s="1"/>
      <c r="G903969" s="1"/>
    </row>
    <row r="904181" spans="1:7" x14ac:dyDescent="0.3">
      <c r="A904181" s="1"/>
      <c r="B904181" s="1"/>
      <c r="C904181" s="1"/>
      <c r="D904181" s="1"/>
      <c r="F904181" s="1"/>
      <c r="G904181" s="1"/>
    </row>
    <row r="904393" spans="1:7" x14ac:dyDescent="0.3">
      <c r="A904393" s="1"/>
      <c r="B904393" s="1"/>
      <c r="C904393" s="1"/>
      <c r="D904393" s="1"/>
      <c r="F904393" s="1"/>
      <c r="G904393" s="1"/>
    </row>
    <row r="904605" spans="1:7" x14ac:dyDescent="0.3">
      <c r="A904605" s="1"/>
      <c r="B904605" s="1"/>
      <c r="C904605" s="1"/>
      <c r="D904605" s="1"/>
      <c r="F904605" s="1"/>
      <c r="G904605" s="1"/>
    </row>
    <row r="904817" spans="1:7" x14ac:dyDescent="0.3">
      <c r="A904817" s="1"/>
      <c r="B904817" s="1"/>
      <c r="C904817" s="1"/>
      <c r="D904817" s="1"/>
      <c r="F904817" s="1"/>
      <c r="G904817" s="1"/>
    </row>
    <row r="905029" spans="1:7" x14ac:dyDescent="0.3">
      <c r="A905029" s="1"/>
      <c r="B905029" s="1"/>
      <c r="C905029" s="1"/>
      <c r="D905029" s="1"/>
      <c r="F905029" s="1"/>
      <c r="G905029" s="1"/>
    </row>
    <row r="905241" spans="1:7" x14ac:dyDescent="0.3">
      <c r="A905241" s="1"/>
      <c r="B905241" s="1"/>
      <c r="C905241" s="1"/>
      <c r="D905241" s="1"/>
      <c r="F905241" s="1"/>
      <c r="G905241" s="1"/>
    </row>
    <row r="905453" spans="1:7" x14ac:dyDescent="0.3">
      <c r="A905453" s="1"/>
      <c r="B905453" s="1"/>
      <c r="C905453" s="1"/>
      <c r="D905453" s="1"/>
      <c r="F905453" s="1"/>
      <c r="G905453" s="1"/>
    </row>
    <row r="905665" spans="1:7" x14ac:dyDescent="0.3">
      <c r="A905665" s="1"/>
      <c r="B905665" s="1"/>
      <c r="C905665" s="1"/>
      <c r="D905665" s="1"/>
      <c r="F905665" s="1"/>
      <c r="G905665" s="1"/>
    </row>
    <row r="905877" spans="1:7" x14ac:dyDescent="0.3">
      <c r="A905877" s="1"/>
      <c r="B905877" s="1"/>
      <c r="C905877" s="1"/>
      <c r="D905877" s="1"/>
      <c r="F905877" s="1"/>
      <c r="G905877" s="1"/>
    </row>
    <row r="906089" spans="1:7" x14ac:dyDescent="0.3">
      <c r="A906089" s="1"/>
      <c r="B906089" s="1"/>
      <c r="C906089" s="1"/>
      <c r="D906089" s="1"/>
      <c r="F906089" s="1"/>
      <c r="G906089" s="1"/>
    </row>
    <row r="906301" spans="1:7" x14ac:dyDescent="0.3">
      <c r="A906301" s="1"/>
      <c r="B906301" s="1"/>
      <c r="C906301" s="1"/>
      <c r="D906301" s="1"/>
      <c r="F906301" s="1"/>
      <c r="G906301" s="1"/>
    </row>
    <row r="906513" spans="1:7" x14ac:dyDescent="0.3">
      <c r="A906513" s="1"/>
      <c r="B906513" s="1"/>
      <c r="C906513" s="1"/>
      <c r="D906513" s="1"/>
      <c r="F906513" s="1"/>
      <c r="G906513" s="1"/>
    </row>
    <row r="906725" spans="1:7" x14ac:dyDescent="0.3">
      <c r="A906725" s="1"/>
      <c r="B906725" s="1"/>
      <c r="C906725" s="1"/>
      <c r="D906725" s="1"/>
      <c r="F906725" s="1"/>
      <c r="G906725" s="1"/>
    </row>
    <row r="906937" spans="1:7" x14ac:dyDescent="0.3">
      <c r="A906937" s="1"/>
      <c r="B906937" s="1"/>
      <c r="C906937" s="1"/>
      <c r="D906937" s="1"/>
      <c r="F906937" s="1"/>
      <c r="G906937" s="1"/>
    </row>
    <row r="907149" spans="1:7" x14ac:dyDescent="0.3">
      <c r="A907149" s="1"/>
      <c r="B907149" s="1"/>
      <c r="C907149" s="1"/>
      <c r="D907149" s="1"/>
      <c r="F907149" s="1"/>
      <c r="G907149" s="1"/>
    </row>
    <row r="907361" spans="1:7" x14ac:dyDescent="0.3">
      <c r="A907361" s="1"/>
      <c r="B907361" s="1"/>
      <c r="C907361" s="1"/>
      <c r="D907361" s="1"/>
      <c r="F907361" s="1"/>
      <c r="G907361" s="1"/>
    </row>
    <row r="907573" spans="1:7" x14ac:dyDescent="0.3">
      <c r="A907573" s="1"/>
      <c r="B907573" s="1"/>
      <c r="C907573" s="1"/>
      <c r="D907573" s="1"/>
      <c r="F907573" s="1"/>
      <c r="G907573" s="1"/>
    </row>
    <row r="907785" spans="1:7" x14ac:dyDescent="0.3">
      <c r="A907785" s="1"/>
      <c r="B907785" s="1"/>
      <c r="C907785" s="1"/>
      <c r="D907785" s="1"/>
      <c r="F907785" s="1"/>
      <c r="G907785" s="1"/>
    </row>
    <row r="907997" spans="1:7" x14ac:dyDescent="0.3">
      <c r="A907997" s="1"/>
      <c r="B907997" s="1"/>
      <c r="C907997" s="1"/>
      <c r="D907997" s="1"/>
      <c r="F907997" s="1"/>
      <c r="G907997" s="1"/>
    </row>
    <row r="908209" spans="1:7" x14ac:dyDescent="0.3">
      <c r="A908209" s="1"/>
      <c r="B908209" s="1"/>
      <c r="C908209" s="1"/>
      <c r="D908209" s="1"/>
      <c r="F908209" s="1"/>
      <c r="G908209" s="1"/>
    </row>
    <row r="908421" spans="1:7" x14ac:dyDescent="0.3">
      <c r="A908421" s="1"/>
      <c r="B908421" s="1"/>
      <c r="C908421" s="1"/>
      <c r="D908421" s="1"/>
      <c r="F908421" s="1"/>
      <c r="G908421" s="1"/>
    </row>
    <row r="908633" spans="1:7" x14ac:dyDescent="0.3">
      <c r="A908633" s="1"/>
      <c r="B908633" s="1"/>
      <c r="C908633" s="1"/>
      <c r="D908633" s="1"/>
      <c r="F908633" s="1"/>
      <c r="G908633" s="1"/>
    </row>
    <row r="908845" spans="1:7" x14ac:dyDescent="0.3">
      <c r="A908845" s="1"/>
      <c r="B908845" s="1"/>
      <c r="C908845" s="1"/>
      <c r="D908845" s="1"/>
      <c r="F908845" s="1"/>
      <c r="G908845" s="1"/>
    </row>
    <row r="909057" spans="1:7" x14ac:dyDescent="0.3">
      <c r="A909057" s="1"/>
      <c r="B909057" s="1"/>
      <c r="C909057" s="1"/>
      <c r="D909057" s="1"/>
      <c r="F909057" s="1"/>
      <c r="G909057" s="1"/>
    </row>
    <row r="909269" spans="1:7" x14ac:dyDescent="0.3">
      <c r="A909269" s="1"/>
      <c r="B909269" s="1"/>
      <c r="C909269" s="1"/>
      <c r="D909269" s="1"/>
      <c r="F909269" s="1"/>
      <c r="G909269" s="1"/>
    </row>
    <row r="909481" spans="1:7" x14ac:dyDescent="0.3">
      <c r="A909481" s="1"/>
      <c r="B909481" s="1"/>
      <c r="C909481" s="1"/>
      <c r="D909481" s="1"/>
      <c r="F909481" s="1"/>
      <c r="G909481" s="1"/>
    </row>
    <row r="909693" spans="1:7" x14ac:dyDescent="0.3">
      <c r="A909693" s="1"/>
      <c r="B909693" s="1"/>
      <c r="C909693" s="1"/>
      <c r="D909693" s="1"/>
      <c r="F909693" s="1"/>
      <c r="G909693" s="1"/>
    </row>
    <row r="909905" spans="1:7" x14ac:dyDescent="0.3">
      <c r="A909905" s="1"/>
      <c r="B909905" s="1"/>
      <c r="C909905" s="1"/>
      <c r="D909905" s="1"/>
      <c r="F909905" s="1"/>
      <c r="G909905" s="1"/>
    </row>
    <row r="910117" spans="1:7" x14ac:dyDescent="0.3">
      <c r="A910117" s="1"/>
      <c r="B910117" s="1"/>
      <c r="C910117" s="1"/>
      <c r="D910117" s="1"/>
      <c r="F910117" s="1"/>
      <c r="G910117" s="1"/>
    </row>
    <row r="910329" spans="1:7" x14ac:dyDescent="0.3">
      <c r="A910329" s="1"/>
      <c r="B910329" s="1"/>
      <c r="C910329" s="1"/>
      <c r="D910329" s="1"/>
      <c r="F910329" s="1"/>
      <c r="G910329" s="1"/>
    </row>
    <row r="910541" spans="1:7" x14ac:dyDescent="0.3">
      <c r="A910541" s="1"/>
      <c r="B910541" s="1"/>
      <c r="C910541" s="1"/>
      <c r="D910541" s="1"/>
      <c r="F910541" s="1"/>
      <c r="G910541" s="1"/>
    </row>
    <row r="910753" spans="1:7" x14ac:dyDescent="0.3">
      <c r="A910753" s="1"/>
      <c r="B910753" s="1"/>
      <c r="C910753" s="1"/>
      <c r="D910753" s="1"/>
      <c r="F910753" s="1"/>
      <c r="G910753" s="1"/>
    </row>
    <row r="910965" spans="1:7" x14ac:dyDescent="0.3">
      <c r="A910965" s="1"/>
      <c r="B910965" s="1"/>
      <c r="C910965" s="1"/>
      <c r="D910965" s="1"/>
      <c r="F910965" s="1"/>
      <c r="G910965" s="1"/>
    </row>
    <row r="911177" spans="1:7" x14ac:dyDescent="0.3">
      <c r="A911177" s="1"/>
      <c r="B911177" s="1"/>
      <c r="C911177" s="1"/>
      <c r="D911177" s="1"/>
      <c r="F911177" s="1"/>
      <c r="G911177" s="1"/>
    </row>
    <row r="911389" spans="1:7" x14ac:dyDescent="0.3">
      <c r="A911389" s="1"/>
      <c r="B911389" s="1"/>
      <c r="C911389" s="1"/>
      <c r="D911389" s="1"/>
      <c r="F911389" s="1"/>
      <c r="G911389" s="1"/>
    </row>
    <row r="911601" spans="1:7" x14ac:dyDescent="0.3">
      <c r="A911601" s="1"/>
      <c r="B911601" s="1"/>
      <c r="C911601" s="1"/>
      <c r="D911601" s="1"/>
      <c r="F911601" s="1"/>
      <c r="G911601" s="1"/>
    </row>
    <row r="911813" spans="1:7" x14ac:dyDescent="0.3">
      <c r="A911813" s="1"/>
      <c r="B911813" s="1"/>
      <c r="C911813" s="1"/>
      <c r="D911813" s="1"/>
      <c r="F911813" s="1"/>
      <c r="G911813" s="1"/>
    </row>
    <row r="912025" spans="1:7" x14ac:dyDescent="0.3">
      <c r="A912025" s="1"/>
      <c r="B912025" s="1"/>
      <c r="C912025" s="1"/>
      <c r="D912025" s="1"/>
      <c r="F912025" s="1"/>
      <c r="G912025" s="1"/>
    </row>
    <row r="912237" spans="1:7" x14ac:dyDescent="0.3">
      <c r="A912237" s="1"/>
      <c r="B912237" s="1"/>
      <c r="C912237" s="1"/>
      <c r="D912237" s="1"/>
      <c r="F912237" s="1"/>
      <c r="G912237" s="1"/>
    </row>
    <row r="912449" spans="1:7" x14ac:dyDescent="0.3">
      <c r="A912449" s="1"/>
      <c r="B912449" s="1"/>
      <c r="C912449" s="1"/>
      <c r="D912449" s="1"/>
      <c r="F912449" s="1"/>
      <c r="G912449" s="1"/>
    </row>
    <row r="912661" spans="1:7" x14ac:dyDescent="0.3">
      <c r="A912661" s="1"/>
      <c r="B912661" s="1"/>
      <c r="C912661" s="1"/>
      <c r="D912661" s="1"/>
      <c r="F912661" s="1"/>
      <c r="G912661" s="1"/>
    </row>
    <row r="912873" spans="1:7" x14ac:dyDescent="0.3">
      <c r="A912873" s="1"/>
      <c r="B912873" s="1"/>
      <c r="C912873" s="1"/>
      <c r="D912873" s="1"/>
      <c r="F912873" s="1"/>
      <c r="G912873" s="1"/>
    </row>
    <row r="913085" spans="1:7" x14ac:dyDescent="0.3">
      <c r="A913085" s="1"/>
      <c r="B913085" s="1"/>
      <c r="C913085" s="1"/>
      <c r="D913085" s="1"/>
      <c r="F913085" s="1"/>
      <c r="G913085" s="1"/>
    </row>
    <row r="913297" spans="1:7" x14ac:dyDescent="0.3">
      <c r="A913297" s="1"/>
      <c r="B913297" s="1"/>
      <c r="C913297" s="1"/>
      <c r="D913297" s="1"/>
      <c r="F913297" s="1"/>
      <c r="G913297" s="1"/>
    </row>
    <row r="913509" spans="1:7" x14ac:dyDescent="0.3">
      <c r="A913509" s="1"/>
      <c r="B913509" s="1"/>
      <c r="C913509" s="1"/>
      <c r="D913509" s="1"/>
      <c r="F913509" s="1"/>
      <c r="G913509" s="1"/>
    </row>
    <row r="913721" spans="1:7" x14ac:dyDescent="0.3">
      <c r="A913721" s="1"/>
      <c r="B913721" s="1"/>
      <c r="C913721" s="1"/>
      <c r="D913721" s="1"/>
      <c r="F913721" s="1"/>
      <c r="G913721" s="1"/>
    </row>
    <row r="913933" spans="1:7" x14ac:dyDescent="0.3">
      <c r="A913933" s="1"/>
      <c r="B913933" s="1"/>
      <c r="C913933" s="1"/>
      <c r="D913933" s="1"/>
      <c r="F913933" s="1"/>
      <c r="G913933" s="1"/>
    </row>
    <row r="914145" spans="1:7" x14ac:dyDescent="0.3">
      <c r="A914145" s="1"/>
      <c r="B914145" s="1"/>
      <c r="C914145" s="1"/>
      <c r="D914145" s="1"/>
      <c r="F914145" s="1"/>
      <c r="G914145" s="1"/>
    </row>
    <row r="914357" spans="1:7" x14ac:dyDescent="0.3">
      <c r="A914357" s="1"/>
      <c r="B914357" s="1"/>
      <c r="C914357" s="1"/>
      <c r="D914357" s="1"/>
      <c r="F914357" s="1"/>
      <c r="G914357" s="1"/>
    </row>
    <row r="914569" spans="1:7" x14ac:dyDescent="0.3">
      <c r="A914569" s="1"/>
      <c r="B914569" s="1"/>
      <c r="C914569" s="1"/>
      <c r="D914569" s="1"/>
      <c r="F914569" s="1"/>
      <c r="G914569" s="1"/>
    </row>
    <row r="914781" spans="1:7" x14ac:dyDescent="0.3">
      <c r="A914781" s="1"/>
      <c r="B914781" s="1"/>
      <c r="C914781" s="1"/>
      <c r="D914781" s="1"/>
      <c r="F914781" s="1"/>
      <c r="G914781" s="1"/>
    </row>
    <row r="914993" spans="1:7" x14ac:dyDescent="0.3">
      <c r="A914993" s="1"/>
      <c r="B914993" s="1"/>
      <c r="C914993" s="1"/>
      <c r="D914993" s="1"/>
      <c r="F914993" s="1"/>
      <c r="G914993" s="1"/>
    </row>
    <row r="915205" spans="1:7" x14ac:dyDescent="0.3">
      <c r="A915205" s="1"/>
      <c r="B915205" s="1"/>
      <c r="C915205" s="1"/>
      <c r="D915205" s="1"/>
      <c r="F915205" s="1"/>
      <c r="G915205" s="1"/>
    </row>
    <row r="915417" spans="1:7" x14ac:dyDescent="0.3">
      <c r="A915417" s="1"/>
      <c r="B915417" s="1"/>
      <c r="C915417" s="1"/>
      <c r="D915417" s="1"/>
      <c r="F915417" s="1"/>
      <c r="G915417" s="1"/>
    </row>
    <row r="915629" spans="1:7" x14ac:dyDescent="0.3">
      <c r="A915629" s="1"/>
      <c r="B915629" s="1"/>
      <c r="C915629" s="1"/>
      <c r="D915629" s="1"/>
      <c r="F915629" s="1"/>
      <c r="G915629" s="1"/>
    </row>
    <row r="915841" spans="1:7" x14ac:dyDescent="0.3">
      <c r="A915841" s="1"/>
      <c r="B915841" s="1"/>
      <c r="C915841" s="1"/>
      <c r="D915841" s="1"/>
      <c r="F915841" s="1"/>
      <c r="G915841" s="1"/>
    </row>
    <row r="916053" spans="1:7" x14ac:dyDescent="0.3">
      <c r="A916053" s="1"/>
      <c r="B916053" s="1"/>
      <c r="C916053" s="1"/>
      <c r="D916053" s="1"/>
      <c r="F916053" s="1"/>
      <c r="G916053" s="1"/>
    </row>
    <row r="916265" spans="1:7" x14ac:dyDescent="0.3">
      <c r="A916265" s="1"/>
      <c r="B916265" s="1"/>
      <c r="C916265" s="1"/>
      <c r="D916265" s="1"/>
      <c r="F916265" s="1"/>
      <c r="G916265" s="1"/>
    </row>
    <row r="916477" spans="1:7" x14ac:dyDescent="0.3">
      <c r="A916477" s="1"/>
      <c r="B916477" s="1"/>
      <c r="C916477" s="1"/>
      <c r="D916477" s="1"/>
      <c r="F916477" s="1"/>
      <c r="G916477" s="1"/>
    </row>
    <row r="916689" spans="1:7" x14ac:dyDescent="0.3">
      <c r="A916689" s="1"/>
      <c r="B916689" s="1"/>
      <c r="C916689" s="1"/>
      <c r="D916689" s="1"/>
      <c r="F916689" s="1"/>
      <c r="G916689" s="1"/>
    </row>
    <row r="916901" spans="1:7" x14ac:dyDescent="0.3">
      <c r="A916901" s="1"/>
      <c r="B916901" s="1"/>
      <c r="C916901" s="1"/>
      <c r="D916901" s="1"/>
      <c r="F916901" s="1"/>
      <c r="G916901" s="1"/>
    </row>
    <row r="917113" spans="1:7" x14ac:dyDescent="0.3">
      <c r="A917113" s="1"/>
      <c r="B917113" s="1"/>
      <c r="C917113" s="1"/>
      <c r="D917113" s="1"/>
      <c r="F917113" s="1"/>
      <c r="G917113" s="1"/>
    </row>
    <row r="917325" spans="1:7" x14ac:dyDescent="0.3">
      <c r="A917325" s="1"/>
      <c r="B917325" s="1"/>
      <c r="C917325" s="1"/>
      <c r="D917325" s="1"/>
      <c r="F917325" s="1"/>
      <c r="G917325" s="1"/>
    </row>
    <row r="917537" spans="1:7" x14ac:dyDescent="0.3">
      <c r="A917537" s="1"/>
      <c r="B917537" s="1"/>
      <c r="C917537" s="1"/>
      <c r="D917537" s="1"/>
      <c r="F917537" s="1"/>
      <c r="G917537" s="1"/>
    </row>
    <row r="917749" spans="1:7" x14ac:dyDescent="0.3">
      <c r="A917749" s="1"/>
      <c r="B917749" s="1"/>
      <c r="C917749" s="1"/>
      <c r="D917749" s="1"/>
      <c r="F917749" s="1"/>
      <c r="G917749" s="1"/>
    </row>
    <row r="917961" spans="1:7" x14ac:dyDescent="0.3">
      <c r="A917961" s="1"/>
      <c r="B917961" s="1"/>
      <c r="C917961" s="1"/>
      <c r="D917961" s="1"/>
      <c r="F917961" s="1"/>
      <c r="G917961" s="1"/>
    </row>
    <row r="918173" spans="1:7" x14ac:dyDescent="0.3">
      <c r="A918173" s="1"/>
      <c r="B918173" s="1"/>
      <c r="C918173" s="1"/>
      <c r="D918173" s="1"/>
      <c r="F918173" s="1"/>
      <c r="G918173" s="1"/>
    </row>
    <row r="918385" spans="1:7" x14ac:dyDescent="0.3">
      <c r="A918385" s="1"/>
      <c r="B918385" s="1"/>
      <c r="C918385" s="1"/>
      <c r="D918385" s="1"/>
      <c r="F918385" s="1"/>
      <c r="G918385" s="1"/>
    </row>
    <row r="918597" spans="1:7" x14ac:dyDescent="0.3">
      <c r="A918597" s="1"/>
      <c r="B918597" s="1"/>
      <c r="C918597" s="1"/>
      <c r="D918597" s="1"/>
      <c r="F918597" s="1"/>
      <c r="G918597" s="1"/>
    </row>
    <row r="918809" spans="1:7" x14ac:dyDescent="0.3">
      <c r="A918809" s="1"/>
      <c r="B918809" s="1"/>
      <c r="C918809" s="1"/>
      <c r="D918809" s="1"/>
      <c r="F918809" s="1"/>
      <c r="G918809" s="1"/>
    </row>
    <row r="919021" spans="1:7" x14ac:dyDescent="0.3">
      <c r="A919021" s="1"/>
      <c r="B919021" s="1"/>
      <c r="C919021" s="1"/>
      <c r="D919021" s="1"/>
      <c r="F919021" s="1"/>
      <c r="G919021" s="1"/>
    </row>
    <row r="919233" spans="1:7" x14ac:dyDescent="0.3">
      <c r="A919233" s="1"/>
      <c r="B919233" s="1"/>
      <c r="C919233" s="1"/>
      <c r="D919233" s="1"/>
      <c r="F919233" s="1"/>
      <c r="G919233" s="1"/>
    </row>
    <row r="919445" spans="1:7" x14ac:dyDescent="0.3">
      <c r="A919445" s="1"/>
      <c r="B919445" s="1"/>
      <c r="C919445" s="1"/>
      <c r="D919445" s="1"/>
      <c r="F919445" s="1"/>
      <c r="G919445" s="1"/>
    </row>
    <row r="919657" spans="1:7" x14ac:dyDescent="0.3">
      <c r="A919657" s="1"/>
      <c r="B919657" s="1"/>
      <c r="C919657" s="1"/>
      <c r="D919657" s="1"/>
      <c r="F919657" s="1"/>
      <c r="G919657" s="1"/>
    </row>
    <row r="919869" spans="1:7" x14ac:dyDescent="0.3">
      <c r="A919869" s="1"/>
      <c r="B919869" s="1"/>
      <c r="C919869" s="1"/>
      <c r="D919869" s="1"/>
      <c r="F919869" s="1"/>
      <c r="G919869" s="1"/>
    </row>
    <row r="920081" spans="1:7" x14ac:dyDescent="0.3">
      <c r="A920081" s="1"/>
      <c r="B920081" s="1"/>
      <c r="C920081" s="1"/>
      <c r="D920081" s="1"/>
      <c r="F920081" s="1"/>
      <c r="G920081" s="1"/>
    </row>
    <row r="920293" spans="1:7" x14ac:dyDescent="0.3">
      <c r="A920293" s="1"/>
      <c r="B920293" s="1"/>
      <c r="C920293" s="1"/>
      <c r="D920293" s="1"/>
      <c r="F920293" s="1"/>
      <c r="G920293" s="1"/>
    </row>
    <row r="920505" spans="1:7" x14ac:dyDescent="0.3">
      <c r="A920505" s="1"/>
      <c r="B920505" s="1"/>
      <c r="C920505" s="1"/>
      <c r="D920505" s="1"/>
      <c r="F920505" s="1"/>
      <c r="G920505" s="1"/>
    </row>
    <row r="920717" spans="1:7" x14ac:dyDescent="0.3">
      <c r="A920717" s="1"/>
      <c r="B920717" s="1"/>
      <c r="C920717" s="1"/>
      <c r="D920717" s="1"/>
      <c r="F920717" s="1"/>
      <c r="G920717" s="1"/>
    </row>
    <row r="920929" spans="1:7" x14ac:dyDescent="0.3">
      <c r="A920929" s="1"/>
      <c r="B920929" s="1"/>
      <c r="C920929" s="1"/>
      <c r="D920929" s="1"/>
      <c r="F920929" s="1"/>
      <c r="G920929" s="1"/>
    </row>
    <row r="921141" spans="1:7" x14ac:dyDescent="0.3">
      <c r="A921141" s="1"/>
      <c r="B921141" s="1"/>
      <c r="C921141" s="1"/>
      <c r="D921141" s="1"/>
      <c r="F921141" s="1"/>
      <c r="G921141" s="1"/>
    </row>
    <row r="921353" spans="1:7" x14ac:dyDescent="0.3">
      <c r="A921353" s="1"/>
      <c r="B921353" s="1"/>
      <c r="C921353" s="1"/>
      <c r="D921353" s="1"/>
      <c r="F921353" s="1"/>
      <c r="G921353" s="1"/>
    </row>
    <row r="921565" spans="1:7" x14ac:dyDescent="0.3">
      <c r="A921565" s="1"/>
      <c r="B921565" s="1"/>
      <c r="C921565" s="1"/>
      <c r="D921565" s="1"/>
      <c r="F921565" s="1"/>
      <c r="G921565" s="1"/>
    </row>
    <row r="921777" spans="1:7" x14ac:dyDescent="0.3">
      <c r="A921777" s="1"/>
      <c r="B921777" s="1"/>
      <c r="C921777" s="1"/>
      <c r="D921777" s="1"/>
      <c r="F921777" s="1"/>
      <c r="G921777" s="1"/>
    </row>
    <row r="921989" spans="1:7" x14ac:dyDescent="0.3">
      <c r="A921989" s="1"/>
      <c r="B921989" s="1"/>
      <c r="C921989" s="1"/>
      <c r="D921989" s="1"/>
      <c r="F921989" s="1"/>
      <c r="G921989" s="1"/>
    </row>
    <row r="922201" spans="1:7" x14ac:dyDescent="0.3">
      <c r="A922201" s="1"/>
      <c r="B922201" s="1"/>
      <c r="C922201" s="1"/>
      <c r="D922201" s="1"/>
      <c r="F922201" s="1"/>
      <c r="G922201" s="1"/>
    </row>
    <row r="922413" spans="1:7" x14ac:dyDescent="0.3">
      <c r="A922413" s="1"/>
      <c r="B922413" s="1"/>
      <c r="C922413" s="1"/>
      <c r="D922413" s="1"/>
      <c r="F922413" s="1"/>
      <c r="G922413" s="1"/>
    </row>
    <row r="922625" spans="1:7" x14ac:dyDescent="0.3">
      <c r="A922625" s="1"/>
      <c r="B922625" s="1"/>
      <c r="C922625" s="1"/>
      <c r="D922625" s="1"/>
      <c r="F922625" s="1"/>
      <c r="G922625" s="1"/>
    </row>
    <row r="922837" spans="1:7" x14ac:dyDescent="0.3">
      <c r="A922837" s="1"/>
      <c r="B922837" s="1"/>
      <c r="C922837" s="1"/>
      <c r="D922837" s="1"/>
      <c r="F922837" s="1"/>
      <c r="G922837" s="1"/>
    </row>
    <row r="923049" spans="1:7" x14ac:dyDescent="0.3">
      <c r="A923049" s="1"/>
      <c r="B923049" s="1"/>
      <c r="C923049" s="1"/>
      <c r="D923049" s="1"/>
      <c r="F923049" s="1"/>
      <c r="G923049" s="1"/>
    </row>
    <row r="923261" spans="1:7" x14ac:dyDescent="0.3">
      <c r="A923261" s="1"/>
      <c r="B923261" s="1"/>
      <c r="C923261" s="1"/>
      <c r="D923261" s="1"/>
      <c r="F923261" s="1"/>
      <c r="G923261" s="1"/>
    </row>
    <row r="923473" spans="1:7" x14ac:dyDescent="0.3">
      <c r="A923473" s="1"/>
      <c r="B923473" s="1"/>
      <c r="C923473" s="1"/>
      <c r="D923473" s="1"/>
      <c r="F923473" s="1"/>
      <c r="G923473" s="1"/>
    </row>
    <row r="923685" spans="1:7" x14ac:dyDescent="0.3">
      <c r="A923685" s="1"/>
      <c r="B923685" s="1"/>
      <c r="C923685" s="1"/>
      <c r="D923685" s="1"/>
      <c r="F923685" s="1"/>
      <c r="G923685" s="1"/>
    </row>
    <row r="923897" spans="1:7" x14ac:dyDescent="0.3">
      <c r="A923897" s="1"/>
      <c r="B923897" s="1"/>
      <c r="C923897" s="1"/>
      <c r="D923897" s="1"/>
      <c r="F923897" s="1"/>
      <c r="G923897" s="1"/>
    </row>
    <row r="924109" spans="1:7" x14ac:dyDescent="0.3">
      <c r="A924109" s="1"/>
      <c r="B924109" s="1"/>
      <c r="C924109" s="1"/>
      <c r="D924109" s="1"/>
      <c r="F924109" s="1"/>
      <c r="G924109" s="1"/>
    </row>
    <row r="924321" spans="1:7" x14ac:dyDescent="0.3">
      <c r="A924321" s="1"/>
      <c r="B924321" s="1"/>
      <c r="C924321" s="1"/>
      <c r="D924321" s="1"/>
      <c r="F924321" s="1"/>
      <c r="G924321" s="1"/>
    </row>
    <row r="924533" spans="1:7" x14ac:dyDescent="0.3">
      <c r="A924533" s="1"/>
      <c r="B924533" s="1"/>
      <c r="C924533" s="1"/>
      <c r="D924533" s="1"/>
      <c r="F924533" s="1"/>
      <c r="G924533" s="1"/>
    </row>
    <row r="924745" spans="1:7" x14ac:dyDescent="0.3">
      <c r="A924745" s="1"/>
      <c r="B924745" s="1"/>
      <c r="C924745" s="1"/>
      <c r="D924745" s="1"/>
      <c r="F924745" s="1"/>
      <c r="G924745" s="1"/>
    </row>
    <row r="924957" spans="1:7" x14ac:dyDescent="0.3">
      <c r="A924957" s="1"/>
      <c r="B924957" s="1"/>
      <c r="C924957" s="1"/>
      <c r="D924957" s="1"/>
      <c r="F924957" s="1"/>
      <c r="G924957" s="1"/>
    </row>
    <row r="925169" spans="1:7" x14ac:dyDescent="0.3">
      <c r="A925169" s="1"/>
      <c r="B925169" s="1"/>
      <c r="C925169" s="1"/>
      <c r="D925169" s="1"/>
      <c r="F925169" s="1"/>
      <c r="G925169" s="1"/>
    </row>
    <row r="925381" spans="1:7" x14ac:dyDescent="0.3">
      <c r="A925381" s="1"/>
      <c r="B925381" s="1"/>
      <c r="C925381" s="1"/>
      <c r="D925381" s="1"/>
      <c r="F925381" s="1"/>
      <c r="G925381" s="1"/>
    </row>
    <row r="925593" spans="1:7" x14ac:dyDescent="0.3">
      <c r="A925593" s="1"/>
      <c r="B925593" s="1"/>
      <c r="C925593" s="1"/>
      <c r="D925593" s="1"/>
      <c r="F925593" s="1"/>
      <c r="G925593" s="1"/>
    </row>
    <row r="925805" spans="1:7" x14ac:dyDescent="0.3">
      <c r="A925805" s="1"/>
      <c r="B925805" s="1"/>
      <c r="C925805" s="1"/>
      <c r="D925805" s="1"/>
      <c r="F925805" s="1"/>
      <c r="G925805" s="1"/>
    </row>
    <row r="926017" spans="1:7" x14ac:dyDescent="0.3">
      <c r="A926017" s="1"/>
      <c r="B926017" s="1"/>
      <c r="C926017" s="1"/>
      <c r="D926017" s="1"/>
      <c r="F926017" s="1"/>
      <c r="G926017" s="1"/>
    </row>
    <row r="926229" spans="1:7" x14ac:dyDescent="0.3">
      <c r="A926229" s="1"/>
      <c r="B926229" s="1"/>
      <c r="C926229" s="1"/>
      <c r="D926229" s="1"/>
      <c r="F926229" s="1"/>
      <c r="G926229" s="1"/>
    </row>
    <row r="926441" spans="1:7" x14ac:dyDescent="0.3">
      <c r="A926441" s="1"/>
      <c r="B926441" s="1"/>
      <c r="C926441" s="1"/>
      <c r="D926441" s="1"/>
      <c r="F926441" s="1"/>
      <c r="G926441" s="1"/>
    </row>
    <row r="926653" spans="1:7" x14ac:dyDescent="0.3">
      <c r="A926653" s="1"/>
      <c r="B926653" s="1"/>
      <c r="C926653" s="1"/>
      <c r="D926653" s="1"/>
      <c r="F926653" s="1"/>
      <c r="G926653" s="1"/>
    </row>
    <row r="926865" spans="1:7" x14ac:dyDescent="0.3">
      <c r="A926865" s="1"/>
      <c r="B926865" s="1"/>
      <c r="C926865" s="1"/>
      <c r="D926865" s="1"/>
      <c r="F926865" s="1"/>
      <c r="G926865" s="1"/>
    </row>
    <row r="927077" spans="1:7" x14ac:dyDescent="0.3">
      <c r="A927077" s="1"/>
      <c r="B927077" s="1"/>
      <c r="C927077" s="1"/>
      <c r="D927077" s="1"/>
      <c r="F927077" s="1"/>
      <c r="G927077" s="1"/>
    </row>
    <row r="927289" spans="1:7" x14ac:dyDescent="0.3">
      <c r="A927289" s="1"/>
      <c r="B927289" s="1"/>
      <c r="C927289" s="1"/>
      <c r="D927289" s="1"/>
      <c r="F927289" s="1"/>
      <c r="G927289" s="1"/>
    </row>
    <row r="927501" spans="1:7" x14ac:dyDescent="0.3">
      <c r="A927501" s="1"/>
      <c r="B927501" s="1"/>
      <c r="C927501" s="1"/>
      <c r="D927501" s="1"/>
      <c r="F927501" s="1"/>
      <c r="G927501" s="1"/>
    </row>
    <row r="927713" spans="1:7" x14ac:dyDescent="0.3">
      <c r="A927713" s="1"/>
      <c r="B927713" s="1"/>
      <c r="C927713" s="1"/>
      <c r="D927713" s="1"/>
      <c r="F927713" s="1"/>
      <c r="G927713" s="1"/>
    </row>
    <row r="927925" spans="1:7" x14ac:dyDescent="0.3">
      <c r="A927925" s="1"/>
      <c r="B927925" s="1"/>
      <c r="C927925" s="1"/>
      <c r="D927925" s="1"/>
      <c r="F927925" s="1"/>
      <c r="G927925" s="1"/>
    </row>
    <row r="928137" spans="1:7" x14ac:dyDescent="0.3">
      <c r="A928137" s="1"/>
      <c r="B928137" s="1"/>
      <c r="C928137" s="1"/>
      <c r="D928137" s="1"/>
      <c r="F928137" s="1"/>
      <c r="G928137" s="1"/>
    </row>
    <row r="928349" spans="1:7" x14ac:dyDescent="0.3">
      <c r="A928349" s="1"/>
      <c r="B928349" s="1"/>
      <c r="C928349" s="1"/>
      <c r="D928349" s="1"/>
      <c r="F928349" s="1"/>
      <c r="G928349" s="1"/>
    </row>
    <row r="928561" spans="1:7" x14ac:dyDescent="0.3">
      <c r="A928561" s="1"/>
      <c r="B928561" s="1"/>
      <c r="C928561" s="1"/>
      <c r="D928561" s="1"/>
      <c r="F928561" s="1"/>
      <c r="G928561" s="1"/>
    </row>
    <row r="928773" spans="1:7" x14ac:dyDescent="0.3">
      <c r="A928773" s="1"/>
      <c r="B928773" s="1"/>
      <c r="C928773" s="1"/>
      <c r="D928773" s="1"/>
      <c r="F928773" s="1"/>
      <c r="G928773" s="1"/>
    </row>
    <row r="928985" spans="1:7" x14ac:dyDescent="0.3">
      <c r="A928985" s="1"/>
      <c r="B928985" s="1"/>
      <c r="C928985" s="1"/>
      <c r="D928985" s="1"/>
      <c r="F928985" s="1"/>
      <c r="G928985" s="1"/>
    </row>
    <row r="929197" spans="1:7" x14ac:dyDescent="0.3">
      <c r="A929197" s="1"/>
      <c r="B929197" s="1"/>
      <c r="C929197" s="1"/>
      <c r="D929197" s="1"/>
      <c r="F929197" s="1"/>
      <c r="G929197" s="1"/>
    </row>
    <row r="929409" spans="1:7" x14ac:dyDescent="0.3">
      <c r="A929409" s="1"/>
      <c r="B929409" s="1"/>
      <c r="C929409" s="1"/>
      <c r="D929409" s="1"/>
      <c r="F929409" s="1"/>
      <c r="G929409" s="1"/>
    </row>
    <row r="929621" spans="1:7" x14ac:dyDescent="0.3">
      <c r="A929621" s="1"/>
      <c r="B929621" s="1"/>
      <c r="C929621" s="1"/>
      <c r="D929621" s="1"/>
      <c r="F929621" s="1"/>
      <c r="G929621" s="1"/>
    </row>
    <row r="929833" spans="1:7" x14ac:dyDescent="0.3">
      <c r="A929833" s="1"/>
      <c r="B929833" s="1"/>
      <c r="C929833" s="1"/>
      <c r="D929833" s="1"/>
      <c r="F929833" s="1"/>
      <c r="G929833" s="1"/>
    </row>
    <row r="930045" spans="1:7" x14ac:dyDescent="0.3">
      <c r="A930045" s="1"/>
      <c r="B930045" s="1"/>
      <c r="C930045" s="1"/>
      <c r="D930045" s="1"/>
      <c r="F930045" s="1"/>
      <c r="G930045" s="1"/>
    </row>
    <row r="930257" spans="1:7" x14ac:dyDescent="0.3">
      <c r="A930257" s="1"/>
      <c r="B930257" s="1"/>
      <c r="C930257" s="1"/>
      <c r="D930257" s="1"/>
      <c r="F930257" s="1"/>
      <c r="G930257" s="1"/>
    </row>
    <row r="930469" spans="1:7" x14ac:dyDescent="0.3">
      <c r="A930469" s="1"/>
      <c r="B930469" s="1"/>
      <c r="C930469" s="1"/>
      <c r="D930469" s="1"/>
      <c r="F930469" s="1"/>
      <c r="G930469" s="1"/>
    </row>
    <row r="930681" spans="1:7" x14ac:dyDescent="0.3">
      <c r="A930681" s="1"/>
      <c r="B930681" s="1"/>
      <c r="C930681" s="1"/>
      <c r="D930681" s="1"/>
      <c r="F930681" s="1"/>
      <c r="G930681" s="1"/>
    </row>
    <row r="930893" spans="1:7" x14ac:dyDescent="0.3">
      <c r="A930893" s="1"/>
      <c r="B930893" s="1"/>
      <c r="C930893" s="1"/>
      <c r="D930893" s="1"/>
      <c r="F930893" s="1"/>
      <c r="G930893" s="1"/>
    </row>
    <row r="931105" spans="1:7" x14ac:dyDescent="0.3">
      <c r="A931105" s="1"/>
      <c r="B931105" s="1"/>
      <c r="C931105" s="1"/>
      <c r="D931105" s="1"/>
      <c r="F931105" s="1"/>
      <c r="G931105" s="1"/>
    </row>
    <row r="931317" spans="1:7" x14ac:dyDescent="0.3">
      <c r="A931317" s="1"/>
      <c r="B931317" s="1"/>
      <c r="C931317" s="1"/>
      <c r="D931317" s="1"/>
      <c r="F931317" s="1"/>
      <c r="G931317" s="1"/>
    </row>
    <row r="931529" spans="1:7" x14ac:dyDescent="0.3">
      <c r="A931529" s="1"/>
      <c r="B931529" s="1"/>
      <c r="C931529" s="1"/>
      <c r="D931529" s="1"/>
      <c r="F931529" s="1"/>
      <c r="G931529" s="1"/>
    </row>
    <row r="931741" spans="1:7" x14ac:dyDescent="0.3">
      <c r="A931741" s="1"/>
      <c r="B931741" s="1"/>
      <c r="C931741" s="1"/>
      <c r="D931741" s="1"/>
      <c r="F931741" s="1"/>
      <c r="G931741" s="1"/>
    </row>
    <row r="931953" spans="1:7" x14ac:dyDescent="0.3">
      <c r="A931953" s="1"/>
      <c r="B931953" s="1"/>
      <c r="C931953" s="1"/>
      <c r="D931953" s="1"/>
      <c r="F931953" s="1"/>
      <c r="G931953" s="1"/>
    </row>
    <row r="932165" spans="1:7" x14ac:dyDescent="0.3">
      <c r="A932165" s="1"/>
      <c r="B932165" s="1"/>
      <c r="C932165" s="1"/>
      <c r="D932165" s="1"/>
      <c r="F932165" s="1"/>
      <c r="G932165" s="1"/>
    </row>
    <row r="932377" spans="1:7" x14ac:dyDescent="0.3">
      <c r="A932377" s="1"/>
      <c r="B932377" s="1"/>
      <c r="C932377" s="1"/>
      <c r="D932377" s="1"/>
      <c r="F932377" s="1"/>
      <c r="G932377" s="1"/>
    </row>
    <row r="932589" spans="1:7" x14ac:dyDescent="0.3">
      <c r="A932589" s="1"/>
      <c r="B932589" s="1"/>
      <c r="C932589" s="1"/>
      <c r="D932589" s="1"/>
      <c r="F932589" s="1"/>
      <c r="G932589" s="1"/>
    </row>
    <row r="932801" spans="1:7" x14ac:dyDescent="0.3">
      <c r="A932801" s="1"/>
      <c r="B932801" s="1"/>
      <c r="C932801" s="1"/>
      <c r="D932801" s="1"/>
      <c r="F932801" s="1"/>
      <c r="G932801" s="1"/>
    </row>
    <row r="933013" spans="1:7" x14ac:dyDescent="0.3">
      <c r="A933013" s="1"/>
      <c r="B933013" s="1"/>
      <c r="C933013" s="1"/>
      <c r="D933013" s="1"/>
      <c r="F933013" s="1"/>
      <c r="G933013" s="1"/>
    </row>
    <row r="933225" spans="1:7" x14ac:dyDescent="0.3">
      <c r="A933225" s="1"/>
      <c r="B933225" s="1"/>
      <c r="C933225" s="1"/>
      <c r="D933225" s="1"/>
      <c r="F933225" s="1"/>
      <c r="G933225" s="1"/>
    </row>
    <row r="933437" spans="1:7" x14ac:dyDescent="0.3">
      <c r="A933437" s="1"/>
      <c r="B933437" s="1"/>
      <c r="C933437" s="1"/>
      <c r="D933437" s="1"/>
      <c r="F933437" s="1"/>
      <c r="G933437" s="1"/>
    </row>
    <row r="933649" spans="1:7" x14ac:dyDescent="0.3">
      <c r="A933649" s="1"/>
      <c r="B933649" s="1"/>
      <c r="C933649" s="1"/>
      <c r="D933649" s="1"/>
      <c r="F933649" s="1"/>
      <c r="G933649" s="1"/>
    </row>
    <row r="933861" spans="1:7" x14ac:dyDescent="0.3">
      <c r="A933861" s="1"/>
      <c r="B933861" s="1"/>
      <c r="C933861" s="1"/>
      <c r="D933861" s="1"/>
      <c r="F933861" s="1"/>
      <c r="G933861" s="1"/>
    </row>
    <row r="934073" spans="1:7" x14ac:dyDescent="0.3">
      <c r="A934073" s="1"/>
      <c r="B934073" s="1"/>
      <c r="C934073" s="1"/>
      <c r="D934073" s="1"/>
      <c r="F934073" s="1"/>
      <c r="G934073" s="1"/>
    </row>
    <row r="934285" spans="1:7" x14ac:dyDescent="0.3">
      <c r="A934285" s="1"/>
      <c r="B934285" s="1"/>
      <c r="C934285" s="1"/>
      <c r="D934285" s="1"/>
      <c r="F934285" s="1"/>
      <c r="G934285" s="1"/>
    </row>
    <row r="934497" spans="1:7" x14ac:dyDescent="0.3">
      <c r="A934497" s="1"/>
      <c r="B934497" s="1"/>
      <c r="C934497" s="1"/>
      <c r="D934497" s="1"/>
      <c r="F934497" s="1"/>
      <c r="G934497" s="1"/>
    </row>
    <row r="934709" spans="1:7" x14ac:dyDescent="0.3">
      <c r="A934709" s="1"/>
      <c r="B934709" s="1"/>
      <c r="C934709" s="1"/>
      <c r="D934709" s="1"/>
      <c r="F934709" s="1"/>
      <c r="G934709" s="1"/>
    </row>
    <row r="934921" spans="1:7" x14ac:dyDescent="0.3">
      <c r="A934921" s="1"/>
      <c r="B934921" s="1"/>
      <c r="C934921" s="1"/>
      <c r="D934921" s="1"/>
      <c r="F934921" s="1"/>
      <c r="G934921" s="1"/>
    </row>
    <row r="935133" spans="1:7" x14ac:dyDescent="0.3">
      <c r="A935133" s="1"/>
      <c r="B935133" s="1"/>
      <c r="C935133" s="1"/>
      <c r="D935133" s="1"/>
      <c r="F935133" s="1"/>
      <c r="G935133" s="1"/>
    </row>
    <row r="935345" spans="1:7" x14ac:dyDescent="0.3">
      <c r="A935345" s="1"/>
      <c r="B935345" s="1"/>
      <c r="C935345" s="1"/>
      <c r="D935345" s="1"/>
      <c r="F935345" s="1"/>
      <c r="G935345" s="1"/>
    </row>
    <row r="935557" spans="1:7" x14ac:dyDescent="0.3">
      <c r="A935557" s="1"/>
      <c r="B935557" s="1"/>
      <c r="C935557" s="1"/>
      <c r="D935557" s="1"/>
      <c r="F935557" s="1"/>
      <c r="G935557" s="1"/>
    </row>
    <row r="935769" spans="1:7" x14ac:dyDescent="0.3">
      <c r="A935769" s="1"/>
      <c r="B935769" s="1"/>
      <c r="C935769" s="1"/>
      <c r="D935769" s="1"/>
      <c r="F935769" s="1"/>
      <c r="G935769" s="1"/>
    </row>
    <row r="935981" spans="1:7" x14ac:dyDescent="0.3">
      <c r="A935981" s="1"/>
      <c r="B935981" s="1"/>
      <c r="C935981" s="1"/>
      <c r="D935981" s="1"/>
      <c r="F935981" s="1"/>
      <c r="G935981" s="1"/>
    </row>
    <row r="936193" spans="1:7" x14ac:dyDescent="0.3">
      <c r="A936193" s="1"/>
      <c r="B936193" s="1"/>
      <c r="C936193" s="1"/>
      <c r="D936193" s="1"/>
      <c r="F936193" s="1"/>
      <c r="G936193" s="1"/>
    </row>
    <row r="936405" spans="1:7" x14ac:dyDescent="0.3">
      <c r="A936405" s="1"/>
      <c r="B936405" s="1"/>
      <c r="C936405" s="1"/>
      <c r="D936405" s="1"/>
      <c r="F936405" s="1"/>
      <c r="G936405" s="1"/>
    </row>
    <row r="936617" spans="1:7" x14ac:dyDescent="0.3">
      <c r="A936617" s="1"/>
      <c r="B936617" s="1"/>
      <c r="C936617" s="1"/>
      <c r="D936617" s="1"/>
      <c r="F936617" s="1"/>
      <c r="G936617" s="1"/>
    </row>
    <row r="936829" spans="1:7" x14ac:dyDescent="0.3">
      <c r="A936829" s="1"/>
      <c r="B936829" s="1"/>
      <c r="C936829" s="1"/>
      <c r="D936829" s="1"/>
      <c r="F936829" s="1"/>
      <c r="G936829" s="1"/>
    </row>
    <row r="937041" spans="1:7" x14ac:dyDescent="0.3">
      <c r="A937041" s="1"/>
      <c r="B937041" s="1"/>
      <c r="C937041" s="1"/>
      <c r="D937041" s="1"/>
      <c r="F937041" s="1"/>
      <c r="G937041" s="1"/>
    </row>
    <row r="937253" spans="1:7" x14ac:dyDescent="0.3">
      <c r="A937253" s="1"/>
      <c r="B937253" s="1"/>
      <c r="C937253" s="1"/>
      <c r="D937253" s="1"/>
      <c r="F937253" s="1"/>
      <c r="G937253" s="1"/>
    </row>
    <row r="937465" spans="1:7" x14ac:dyDescent="0.3">
      <c r="A937465" s="1"/>
      <c r="B937465" s="1"/>
      <c r="C937465" s="1"/>
      <c r="D937465" s="1"/>
      <c r="F937465" s="1"/>
      <c r="G937465" s="1"/>
    </row>
    <row r="937677" spans="1:7" x14ac:dyDescent="0.3">
      <c r="A937677" s="1"/>
      <c r="B937677" s="1"/>
      <c r="C937677" s="1"/>
      <c r="D937677" s="1"/>
      <c r="F937677" s="1"/>
      <c r="G937677" s="1"/>
    </row>
    <row r="937889" spans="1:7" x14ac:dyDescent="0.3">
      <c r="A937889" s="1"/>
      <c r="B937889" s="1"/>
      <c r="C937889" s="1"/>
      <c r="D937889" s="1"/>
      <c r="F937889" s="1"/>
      <c r="G937889" s="1"/>
    </row>
    <row r="938101" spans="1:7" x14ac:dyDescent="0.3">
      <c r="A938101" s="1"/>
      <c r="B938101" s="1"/>
      <c r="C938101" s="1"/>
      <c r="D938101" s="1"/>
      <c r="F938101" s="1"/>
      <c r="G938101" s="1"/>
    </row>
    <row r="938313" spans="1:7" x14ac:dyDescent="0.3">
      <c r="A938313" s="1"/>
      <c r="B938313" s="1"/>
      <c r="C938313" s="1"/>
      <c r="D938313" s="1"/>
      <c r="F938313" s="1"/>
      <c r="G938313" s="1"/>
    </row>
    <row r="938525" spans="1:7" x14ac:dyDescent="0.3">
      <c r="A938525" s="1"/>
      <c r="B938525" s="1"/>
      <c r="C938525" s="1"/>
      <c r="D938525" s="1"/>
      <c r="F938525" s="1"/>
      <c r="G938525" s="1"/>
    </row>
    <row r="938737" spans="1:7" x14ac:dyDescent="0.3">
      <c r="A938737" s="1"/>
      <c r="B938737" s="1"/>
      <c r="C938737" s="1"/>
      <c r="D938737" s="1"/>
      <c r="F938737" s="1"/>
      <c r="G938737" s="1"/>
    </row>
    <row r="938949" spans="1:7" x14ac:dyDescent="0.3">
      <c r="A938949" s="1"/>
      <c r="B938949" s="1"/>
      <c r="C938949" s="1"/>
      <c r="D938949" s="1"/>
      <c r="F938949" s="1"/>
      <c r="G938949" s="1"/>
    </row>
    <row r="939161" spans="1:7" x14ac:dyDescent="0.3">
      <c r="A939161" s="1"/>
      <c r="B939161" s="1"/>
      <c r="C939161" s="1"/>
      <c r="D939161" s="1"/>
      <c r="F939161" s="1"/>
      <c r="G939161" s="1"/>
    </row>
    <row r="939373" spans="1:7" x14ac:dyDescent="0.3">
      <c r="A939373" s="1"/>
      <c r="B939373" s="1"/>
      <c r="C939373" s="1"/>
      <c r="D939373" s="1"/>
      <c r="F939373" s="1"/>
      <c r="G939373" s="1"/>
    </row>
    <row r="939585" spans="1:7" x14ac:dyDescent="0.3">
      <c r="A939585" s="1"/>
      <c r="B939585" s="1"/>
      <c r="C939585" s="1"/>
      <c r="D939585" s="1"/>
      <c r="F939585" s="1"/>
      <c r="G939585" s="1"/>
    </row>
    <row r="939797" spans="1:7" x14ac:dyDescent="0.3">
      <c r="A939797" s="1"/>
      <c r="B939797" s="1"/>
      <c r="C939797" s="1"/>
      <c r="D939797" s="1"/>
      <c r="F939797" s="1"/>
      <c r="G939797" s="1"/>
    </row>
    <row r="940009" spans="1:7" x14ac:dyDescent="0.3">
      <c r="A940009" s="1"/>
      <c r="B940009" s="1"/>
      <c r="C940009" s="1"/>
      <c r="D940009" s="1"/>
      <c r="F940009" s="1"/>
      <c r="G940009" s="1"/>
    </row>
    <row r="940221" spans="1:7" x14ac:dyDescent="0.3">
      <c r="A940221" s="1"/>
      <c r="B940221" s="1"/>
      <c r="C940221" s="1"/>
      <c r="D940221" s="1"/>
      <c r="F940221" s="1"/>
      <c r="G940221" s="1"/>
    </row>
    <row r="940433" spans="1:7" x14ac:dyDescent="0.3">
      <c r="A940433" s="1"/>
      <c r="B940433" s="1"/>
      <c r="C940433" s="1"/>
      <c r="D940433" s="1"/>
      <c r="F940433" s="1"/>
      <c r="G940433" s="1"/>
    </row>
    <row r="940645" spans="1:7" x14ac:dyDescent="0.3">
      <c r="A940645" s="1"/>
      <c r="B940645" s="1"/>
      <c r="C940645" s="1"/>
      <c r="D940645" s="1"/>
      <c r="F940645" s="1"/>
      <c r="G940645" s="1"/>
    </row>
    <row r="940857" spans="1:7" x14ac:dyDescent="0.3">
      <c r="A940857" s="1"/>
      <c r="B940857" s="1"/>
      <c r="C940857" s="1"/>
      <c r="D940857" s="1"/>
      <c r="F940857" s="1"/>
      <c r="G940857" s="1"/>
    </row>
    <row r="941069" spans="1:7" x14ac:dyDescent="0.3">
      <c r="A941069" s="1"/>
      <c r="B941069" s="1"/>
      <c r="C941069" s="1"/>
      <c r="D941069" s="1"/>
      <c r="F941069" s="1"/>
      <c r="G941069" s="1"/>
    </row>
    <row r="941281" spans="1:7" x14ac:dyDescent="0.3">
      <c r="A941281" s="1"/>
      <c r="B941281" s="1"/>
      <c r="C941281" s="1"/>
      <c r="D941281" s="1"/>
      <c r="F941281" s="1"/>
      <c r="G941281" s="1"/>
    </row>
    <row r="941493" spans="1:7" x14ac:dyDescent="0.3">
      <c r="A941493" s="1"/>
      <c r="B941493" s="1"/>
      <c r="C941493" s="1"/>
      <c r="D941493" s="1"/>
      <c r="F941493" s="1"/>
      <c r="G941493" s="1"/>
    </row>
    <row r="941705" spans="1:7" x14ac:dyDescent="0.3">
      <c r="A941705" s="1"/>
      <c r="B941705" s="1"/>
      <c r="C941705" s="1"/>
      <c r="D941705" s="1"/>
      <c r="F941705" s="1"/>
      <c r="G941705" s="1"/>
    </row>
    <row r="941917" spans="1:7" x14ac:dyDescent="0.3">
      <c r="A941917" s="1"/>
      <c r="B941917" s="1"/>
      <c r="C941917" s="1"/>
      <c r="D941917" s="1"/>
      <c r="F941917" s="1"/>
      <c r="G941917" s="1"/>
    </row>
    <row r="942129" spans="1:7" x14ac:dyDescent="0.3">
      <c r="A942129" s="1"/>
      <c r="B942129" s="1"/>
      <c r="C942129" s="1"/>
      <c r="D942129" s="1"/>
      <c r="F942129" s="1"/>
      <c r="G942129" s="1"/>
    </row>
    <row r="942341" spans="1:7" x14ac:dyDescent="0.3">
      <c r="A942341" s="1"/>
      <c r="B942341" s="1"/>
      <c r="C942341" s="1"/>
      <c r="D942341" s="1"/>
      <c r="F942341" s="1"/>
      <c r="G942341" s="1"/>
    </row>
    <row r="942553" spans="1:7" x14ac:dyDescent="0.3">
      <c r="A942553" s="1"/>
      <c r="B942553" s="1"/>
      <c r="C942553" s="1"/>
      <c r="D942553" s="1"/>
      <c r="F942553" s="1"/>
      <c r="G942553" s="1"/>
    </row>
    <row r="942765" spans="1:7" x14ac:dyDescent="0.3">
      <c r="A942765" s="1"/>
      <c r="B942765" s="1"/>
      <c r="C942765" s="1"/>
      <c r="D942765" s="1"/>
      <c r="F942765" s="1"/>
      <c r="G942765" s="1"/>
    </row>
    <row r="942977" spans="1:7" x14ac:dyDescent="0.3">
      <c r="A942977" s="1"/>
      <c r="B942977" s="1"/>
      <c r="C942977" s="1"/>
      <c r="D942977" s="1"/>
      <c r="F942977" s="1"/>
      <c r="G942977" s="1"/>
    </row>
    <row r="943189" spans="1:7" x14ac:dyDescent="0.3">
      <c r="A943189" s="1"/>
      <c r="B943189" s="1"/>
      <c r="C943189" s="1"/>
      <c r="D943189" s="1"/>
      <c r="F943189" s="1"/>
      <c r="G943189" s="1"/>
    </row>
    <row r="943401" spans="1:7" x14ac:dyDescent="0.3">
      <c r="A943401" s="1"/>
      <c r="B943401" s="1"/>
      <c r="C943401" s="1"/>
      <c r="D943401" s="1"/>
      <c r="F943401" s="1"/>
      <c r="G943401" s="1"/>
    </row>
    <row r="943613" spans="1:7" x14ac:dyDescent="0.3">
      <c r="A943613" s="1"/>
      <c r="B943613" s="1"/>
      <c r="C943613" s="1"/>
      <c r="D943613" s="1"/>
      <c r="F943613" s="1"/>
      <c r="G943613" s="1"/>
    </row>
    <row r="943825" spans="1:7" x14ac:dyDescent="0.3">
      <c r="A943825" s="1"/>
      <c r="B943825" s="1"/>
      <c r="C943825" s="1"/>
      <c r="D943825" s="1"/>
      <c r="F943825" s="1"/>
      <c r="G943825" s="1"/>
    </row>
    <row r="944037" spans="1:7" x14ac:dyDescent="0.3">
      <c r="A944037" s="1"/>
      <c r="B944037" s="1"/>
      <c r="C944037" s="1"/>
      <c r="D944037" s="1"/>
      <c r="F944037" s="1"/>
      <c r="G944037" s="1"/>
    </row>
    <row r="944249" spans="1:7" x14ac:dyDescent="0.3">
      <c r="A944249" s="1"/>
      <c r="B944249" s="1"/>
      <c r="C944249" s="1"/>
      <c r="D944249" s="1"/>
      <c r="F944249" s="1"/>
      <c r="G944249" s="1"/>
    </row>
    <row r="944461" spans="1:7" x14ac:dyDescent="0.3">
      <c r="A944461" s="1"/>
      <c r="B944461" s="1"/>
      <c r="C944461" s="1"/>
      <c r="D944461" s="1"/>
      <c r="F944461" s="1"/>
      <c r="G944461" s="1"/>
    </row>
    <row r="944673" spans="1:7" x14ac:dyDescent="0.3">
      <c r="A944673" s="1"/>
      <c r="B944673" s="1"/>
      <c r="C944673" s="1"/>
      <c r="D944673" s="1"/>
      <c r="F944673" s="1"/>
      <c r="G944673" s="1"/>
    </row>
    <row r="944885" spans="1:7" x14ac:dyDescent="0.3">
      <c r="A944885" s="1"/>
      <c r="B944885" s="1"/>
      <c r="C944885" s="1"/>
      <c r="D944885" s="1"/>
      <c r="F944885" s="1"/>
      <c r="G944885" s="1"/>
    </row>
    <row r="945097" spans="1:7" x14ac:dyDescent="0.3">
      <c r="A945097" s="1"/>
      <c r="B945097" s="1"/>
      <c r="C945097" s="1"/>
      <c r="D945097" s="1"/>
      <c r="F945097" s="1"/>
      <c r="G945097" s="1"/>
    </row>
    <row r="945309" spans="1:7" x14ac:dyDescent="0.3">
      <c r="A945309" s="1"/>
      <c r="B945309" s="1"/>
      <c r="C945309" s="1"/>
      <c r="D945309" s="1"/>
      <c r="F945309" s="1"/>
      <c r="G945309" s="1"/>
    </row>
    <row r="945521" spans="1:7" x14ac:dyDescent="0.3">
      <c r="A945521" s="1"/>
      <c r="B945521" s="1"/>
      <c r="C945521" s="1"/>
      <c r="D945521" s="1"/>
      <c r="F945521" s="1"/>
      <c r="G945521" s="1"/>
    </row>
    <row r="945733" spans="1:7" x14ac:dyDescent="0.3">
      <c r="A945733" s="1"/>
      <c r="B945733" s="1"/>
      <c r="C945733" s="1"/>
      <c r="D945733" s="1"/>
      <c r="F945733" s="1"/>
      <c r="G945733" s="1"/>
    </row>
    <row r="945945" spans="1:7" x14ac:dyDescent="0.3">
      <c r="A945945" s="1"/>
      <c r="B945945" s="1"/>
      <c r="C945945" s="1"/>
      <c r="D945945" s="1"/>
      <c r="F945945" s="1"/>
      <c r="G945945" s="1"/>
    </row>
    <row r="946157" spans="1:7" x14ac:dyDescent="0.3">
      <c r="A946157" s="1"/>
      <c r="B946157" s="1"/>
      <c r="C946157" s="1"/>
      <c r="D946157" s="1"/>
      <c r="F946157" s="1"/>
      <c r="G946157" s="1"/>
    </row>
    <row r="946369" spans="1:7" x14ac:dyDescent="0.3">
      <c r="A946369" s="1"/>
      <c r="B946369" s="1"/>
      <c r="C946369" s="1"/>
      <c r="D946369" s="1"/>
      <c r="F946369" s="1"/>
      <c r="G946369" s="1"/>
    </row>
    <row r="946581" spans="1:7" x14ac:dyDescent="0.3">
      <c r="A946581" s="1"/>
      <c r="B946581" s="1"/>
      <c r="C946581" s="1"/>
      <c r="D946581" s="1"/>
      <c r="F946581" s="1"/>
      <c r="G946581" s="1"/>
    </row>
    <row r="946793" spans="1:7" x14ac:dyDescent="0.3">
      <c r="A946793" s="1"/>
      <c r="B946793" s="1"/>
      <c r="C946793" s="1"/>
      <c r="D946793" s="1"/>
      <c r="F946793" s="1"/>
      <c r="G946793" s="1"/>
    </row>
    <row r="947005" spans="1:7" x14ac:dyDescent="0.3">
      <c r="A947005" s="1"/>
      <c r="B947005" s="1"/>
      <c r="C947005" s="1"/>
      <c r="D947005" s="1"/>
      <c r="F947005" s="1"/>
      <c r="G947005" s="1"/>
    </row>
    <row r="947217" spans="1:7" x14ac:dyDescent="0.3">
      <c r="A947217" s="1"/>
      <c r="B947217" s="1"/>
      <c r="C947217" s="1"/>
      <c r="D947217" s="1"/>
      <c r="F947217" s="1"/>
      <c r="G947217" s="1"/>
    </row>
    <row r="947429" spans="1:7" x14ac:dyDescent="0.3">
      <c r="A947429" s="1"/>
      <c r="B947429" s="1"/>
      <c r="C947429" s="1"/>
      <c r="D947429" s="1"/>
      <c r="F947429" s="1"/>
      <c r="G947429" s="1"/>
    </row>
    <row r="947641" spans="1:7" x14ac:dyDescent="0.3">
      <c r="A947641" s="1"/>
      <c r="B947641" s="1"/>
      <c r="C947641" s="1"/>
      <c r="D947641" s="1"/>
      <c r="F947641" s="1"/>
      <c r="G947641" s="1"/>
    </row>
    <row r="947853" spans="1:7" x14ac:dyDescent="0.3">
      <c r="A947853" s="1"/>
      <c r="B947853" s="1"/>
      <c r="C947853" s="1"/>
      <c r="D947853" s="1"/>
      <c r="F947853" s="1"/>
      <c r="G947853" s="1"/>
    </row>
    <row r="948065" spans="1:7" x14ac:dyDescent="0.3">
      <c r="A948065" s="1"/>
      <c r="B948065" s="1"/>
      <c r="C948065" s="1"/>
      <c r="D948065" s="1"/>
      <c r="F948065" s="1"/>
      <c r="G948065" s="1"/>
    </row>
    <row r="948277" spans="1:7" x14ac:dyDescent="0.3">
      <c r="A948277" s="1"/>
      <c r="B948277" s="1"/>
      <c r="C948277" s="1"/>
      <c r="D948277" s="1"/>
      <c r="F948277" s="1"/>
      <c r="G948277" s="1"/>
    </row>
    <row r="948489" spans="1:7" x14ac:dyDescent="0.3">
      <c r="A948489" s="1"/>
      <c r="B948489" s="1"/>
      <c r="C948489" s="1"/>
      <c r="D948489" s="1"/>
      <c r="F948489" s="1"/>
      <c r="G948489" s="1"/>
    </row>
    <row r="948701" spans="1:7" x14ac:dyDescent="0.3">
      <c r="A948701" s="1"/>
      <c r="B948701" s="1"/>
      <c r="C948701" s="1"/>
      <c r="D948701" s="1"/>
      <c r="F948701" s="1"/>
      <c r="G948701" s="1"/>
    </row>
    <row r="948913" spans="1:7" x14ac:dyDescent="0.3">
      <c r="A948913" s="1"/>
      <c r="B948913" s="1"/>
      <c r="C948913" s="1"/>
      <c r="D948913" s="1"/>
      <c r="F948913" s="1"/>
      <c r="G948913" s="1"/>
    </row>
    <row r="949125" spans="1:7" x14ac:dyDescent="0.3">
      <c r="A949125" s="1"/>
      <c r="B949125" s="1"/>
      <c r="C949125" s="1"/>
      <c r="D949125" s="1"/>
      <c r="F949125" s="1"/>
      <c r="G949125" s="1"/>
    </row>
    <row r="949337" spans="1:7" x14ac:dyDescent="0.3">
      <c r="A949337" s="1"/>
      <c r="B949337" s="1"/>
      <c r="C949337" s="1"/>
      <c r="D949337" s="1"/>
      <c r="F949337" s="1"/>
      <c r="G949337" s="1"/>
    </row>
    <row r="949549" spans="1:7" x14ac:dyDescent="0.3">
      <c r="A949549" s="1"/>
      <c r="B949549" s="1"/>
      <c r="C949549" s="1"/>
      <c r="D949549" s="1"/>
      <c r="F949549" s="1"/>
      <c r="G949549" s="1"/>
    </row>
    <row r="949761" spans="1:7" x14ac:dyDescent="0.3">
      <c r="A949761" s="1"/>
      <c r="B949761" s="1"/>
      <c r="C949761" s="1"/>
      <c r="D949761" s="1"/>
      <c r="F949761" s="1"/>
      <c r="G949761" s="1"/>
    </row>
    <row r="949973" spans="1:7" x14ac:dyDescent="0.3">
      <c r="A949973" s="1"/>
      <c r="B949973" s="1"/>
      <c r="C949973" s="1"/>
      <c r="D949973" s="1"/>
      <c r="F949973" s="1"/>
      <c r="G949973" s="1"/>
    </row>
    <row r="950185" spans="1:7" x14ac:dyDescent="0.3">
      <c r="A950185" s="1"/>
      <c r="B950185" s="1"/>
      <c r="C950185" s="1"/>
      <c r="D950185" s="1"/>
      <c r="F950185" s="1"/>
      <c r="G950185" s="1"/>
    </row>
    <row r="950397" spans="1:7" x14ac:dyDescent="0.3">
      <c r="A950397" s="1"/>
      <c r="B950397" s="1"/>
      <c r="C950397" s="1"/>
      <c r="D950397" s="1"/>
      <c r="F950397" s="1"/>
      <c r="G950397" s="1"/>
    </row>
    <row r="950609" spans="1:7" x14ac:dyDescent="0.3">
      <c r="A950609" s="1"/>
      <c r="B950609" s="1"/>
      <c r="C950609" s="1"/>
      <c r="D950609" s="1"/>
      <c r="F950609" s="1"/>
      <c r="G950609" s="1"/>
    </row>
    <row r="950821" spans="1:7" x14ac:dyDescent="0.3">
      <c r="A950821" s="1"/>
      <c r="B950821" s="1"/>
      <c r="C950821" s="1"/>
      <c r="D950821" s="1"/>
      <c r="F950821" s="1"/>
      <c r="G950821" s="1"/>
    </row>
    <row r="951033" spans="1:7" x14ac:dyDescent="0.3">
      <c r="A951033" s="1"/>
      <c r="B951033" s="1"/>
      <c r="C951033" s="1"/>
      <c r="D951033" s="1"/>
      <c r="F951033" s="1"/>
      <c r="G951033" s="1"/>
    </row>
    <row r="951245" spans="1:7" x14ac:dyDescent="0.3">
      <c r="A951245" s="1"/>
      <c r="B951245" s="1"/>
      <c r="C951245" s="1"/>
      <c r="D951245" s="1"/>
      <c r="F951245" s="1"/>
      <c r="G951245" s="1"/>
    </row>
    <row r="951457" spans="1:7" x14ac:dyDescent="0.3">
      <c r="A951457" s="1"/>
      <c r="B951457" s="1"/>
      <c r="C951457" s="1"/>
      <c r="D951457" s="1"/>
      <c r="F951457" s="1"/>
      <c r="G951457" s="1"/>
    </row>
    <row r="951669" spans="1:7" x14ac:dyDescent="0.3">
      <c r="A951669" s="1"/>
      <c r="B951669" s="1"/>
      <c r="C951669" s="1"/>
      <c r="D951669" s="1"/>
      <c r="F951669" s="1"/>
      <c r="G951669" s="1"/>
    </row>
    <row r="951881" spans="1:7" x14ac:dyDescent="0.3">
      <c r="A951881" s="1"/>
      <c r="B951881" s="1"/>
      <c r="C951881" s="1"/>
      <c r="D951881" s="1"/>
      <c r="F951881" s="1"/>
      <c r="G951881" s="1"/>
    </row>
    <row r="952093" spans="1:7" x14ac:dyDescent="0.3">
      <c r="A952093" s="1"/>
      <c r="B952093" s="1"/>
      <c r="C952093" s="1"/>
      <c r="D952093" s="1"/>
      <c r="F952093" s="1"/>
      <c r="G952093" s="1"/>
    </row>
    <row r="952305" spans="1:7" x14ac:dyDescent="0.3">
      <c r="A952305" s="1"/>
      <c r="B952305" s="1"/>
      <c r="C952305" s="1"/>
      <c r="D952305" s="1"/>
      <c r="F952305" s="1"/>
      <c r="G952305" s="1"/>
    </row>
    <row r="952517" spans="1:7" x14ac:dyDescent="0.3">
      <c r="A952517" s="1"/>
      <c r="B952517" s="1"/>
      <c r="C952517" s="1"/>
      <c r="D952517" s="1"/>
      <c r="F952517" s="1"/>
      <c r="G952517" s="1"/>
    </row>
    <row r="952729" spans="1:7" x14ac:dyDescent="0.3">
      <c r="A952729" s="1"/>
      <c r="B952729" s="1"/>
      <c r="C952729" s="1"/>
      <c r="D952729" s="1"/>
      <c r="F952729" s="1"/>
      <c r="G952729" s="1"/>
    </row>
    <row r="952941" spans="1:7" x14ac:dyDescent="0.3">
      <c r="A952941" s="1"/>
      <c r="B952941" s="1"/>
      <c r="C952941" s="1"/>
      <c r="D952941" s="1"/>
      <c r="F952941" s="1"/>
      <c r="G952941" s="1"/>
    </row>
    <row r="953153" spans="1:7" x14ac:dyDescent="0.3">
      <c r="A953153" s="1"/>
      <c r="B953153" s="1"/>
      <c r="C953153" s="1"/>
      <c r="D953153" s="1"/>
      <c r="F953153" s="1"/>
      <c r="G953153" s="1"/>
    </row>
    <row r="953365" spans="1:7" x14ac:dyDescent="0.3">
      <c r="A953365" s="1"/>
      <c r="B953365" s="1"/>
      <c r="C953365" s="1"/>
      <c r="D953365" s="1"/>
      <c r="F953365" s="1"/>
      <c r="G953365" s="1"/>
    </row>
    <row r="953577" spans="1:7" x14ac:dyDescent="0.3">
      <c r="A953577" s="1"/>
      <c r="B953577" s="1"/>
      <c r="C953577" s="1"/>
      <c r="D953577" s="1"/>
      <c r="F953577" s="1"/>
      <c r="G953577" s="1"/>
    </row>
    <row r="953789" spans="1:7" x14ac:dyDescent="0.3">
      <c r="A953789" s="1"/>
      <c r="B953789" s="1"/>
      <c r="C953789" s="1"/>
      <c r="D953789" s="1"/>
      <c r="F953789" s="1"/>
      <c r="G953789" s="1"/>
    </row>
    <row r="954001" spans="1:7" x14ac:dyDescent="0.3">
      <c r="A954001" s="1"/>
      <c r="B954001" s="1"/>
      <c r="C954001" s="1"/>
      <c r="D954001" s="1"/>
      <c r="F954001" s="1"/>
      <c r="G954001" s="1"/>
    </row>
    <row r="954213" spans="1:7" x14ac:dyDescent="0.3">
      <c r="A954213" s="1"/>
      <c r="B954213" s="1"/>
      <c r="C954213" s="1"/>
      <c r="D954213" s="1"/>
      <c r="F954213" s="1"/>
      <c r="G954213" s="1"/>
    </row>
    <row r="954425" spans="1:7" x14ac:dyDescent="0.3">
      <c r="A954425" s="1"/>
      <c r="B954425" s="1"/>
      <c r="C954425" s="1"/>
      <c r="D954425" s="1"/>
      <c r="F954425" s="1"/>
      <c r="G954425" s="1"/>
    </row>
    <row r="954637" spans="1:7" x14ac:dyDescent="0.3">
      <c r="A954637" s="1"/>
      <c r="B954637" s="1"/>
      <c r="C954637" s="1"/>
      <c r="D954637" s="1"/>
      <c r="F954637" s="1"/>
      <c r="G954637" s="1"/>
    </row>
    <row r="954849" spans="1:7" x14ac:dyDescent="0.3">
      <c r="A954849" s="1"/>
      <c r="B954849" s="1"/>
      <c r="C954849" s="1"/>
      <c r="D954849" s="1"/>
      <c r="F954849" s="1"/>
      <c r="G954849" s="1"/>
    </row>
    <row r="955061" spans="1:7" x14ac:dyDescent="0.3">
      <c r="A955061" s="1"/>
      <c r="B955061" s="1"/>
      <c r="C955061" s="1"/>
      <c r="D955061" s="1"/>
      <c r="F955061" s="1"/>
      <c r="G955061" s="1"/>
    </row>
    <row r="955273" spans="1:7" x14ac:dyDescent="0.3">
      <c r="A955273" s="1"/>
      <c r="B955273" s="1"/>
      <c r="C955273" s="1"/>
      <c r="D955273" s="1"/>
      <c r="F955273" s="1"/>
      <c r="G955273" s="1"/>
    </row>
    <row r="955485" spans="1:7" x14ac:dyDescent="0.3">
      <c r="A955485" s="1"/>
      <c r="B955485" s="1"/>
      <c r="C955485" s="1"/>
      <c r="D955485" s="1"/>
      <c r="F955485" s="1"/>
      <c r="G955485" s="1"/>
    </row>
    <row r="955697" spans="1:7" x14ac:dyDescent="0.3">
      <c r="A955697" s="1"/>
      <c r="B955697" s="1"/>
      <c r="C955697" s="1"/>
      <c r="D955697" s="1"/>
      <c r="F955697" s="1"/>
      <c r="G955697" s="1"/>
    </row>
    <row r="955909" spans="1:7" x14ac:dyDescent="0.3">
      <c r="A955909" s="1"/>
      <c r="B955909" s="1"/>
      <c r="C955909" s="1"/>
      <c r="D955909" s="1"/>
      <c r="F955909" s="1"/>
      <c r="G955909" s="1"/>
    </row>
    <row r="956121" spans="1:7" x14ac:dyDescent="0.3">
      <c r="A956121" s="1"/>
      <c r="B956121" s="1"/>
      <c r="C956121" s="1"/>
      <c r="D956121" s="1"/>
      <c r="F956121" s="1"/>
      <c r="G956121" s="1"/>
    </row>
    <row r="956333" spans="1:7" x14ac:dyDescent="0.3">
      <c r="A956333" s="1"/>
      <c r="B956333" s="1"/>
      <c r="C956333" s="1"/>
      <c r="D956333" s="1"/>
      <c r="F956333" s="1"/>
      <c r="G956333" s="1"/>
    </row>
    <row r="956545" spans="1:7" x14ac:dyDescent="0.3">
      <c r="A956545" s="1"/>
      <c r="B956545" s="1"/>
      <c r="C956545" s="1"/>
      <c r="D956545" s="1"/>
      <c r="F956545" s="1"/>
      <c r="G956545" s="1"/>
    </row>
    <row r="956757" spans="1:7" x14ac:dyDescent="0.3">
      <c r="A956757" s="1"/>
      <c r="B956757" s="1"/>
      <c r="C956757" s="1"/>
      <c r="D956757" s="1"/>
      <c r="F956757" s="1"/>
      <c r="G956757" s="1"/>
    </row>
    <row r="956969" spans="1:7" x14ac:dyDescent="0.3">
      <c r="A956969" s="1"/>
      <c r="B956969" s="1"/>
      <c r="C956969" s="1"/>
      <c r="D956969" s="1"/>
      <c r="F956969" s="1"/>
      <c r="G956969" s="1"/>
    </row>
    <row r="957181" spans="1:7" x14ac:dyDescent="0.3">
      <c r="A957181" s="1"/>
      <c r="B957181" s="1"/>
      <c r="C957181" s="1"/>
      <c r="D957181" s="1"/>
      <c r="F957181" s="1"/>
      <c r="G957181" s="1"/>
    </row>
    <row r="957393" spans="1:7" x14ac:dyDescent="0.3">
      <c r="A957393" s="1"/>
      <c r="B957393" s="1"/>
      <c r="C957393" s="1"/>
      <c r="D957393" s="1"/>
      <c r="F957393" s="1"/>
      <c r="G957393" s="1"/>
    </row>
    <row r="957605" spans="1:7" x14ac:dyDescent="0.3">
      <c r="A957605" s="1"/>
      <c r="B957605" s="1"/>
      <c r="C957605" s="1"/>
      <c r="D957605" s="1"/>
      <c r="F957605" s="1"/>
      <c r="G957605" s="1"/>
    </row>
    <row r="957817" spans="1:7" x14ac:dyDescent="0.3">
      <c r="A957817" s="1"/>
      <c r="B957817" s="1"/>
      <c r="C957817" s="1"/>
      <c r="D957817" s="1"/>
      <c r="F957817" s="1"/>
      <c r="G957817" s="1"/>
    </row>
    <row r="958029" spans="1:7" x14ac:dyDescent="0.3">
      <c r="A958029" s="1"/>
      <c r="B958029" s="1"/>
      <c r="C958029" s="1"/>
      <c r="D958029" s="1"/>
      <c r="F958029" s="1"/>
      <c r="G958029" s="1"/>
    </row>
    <row r="958241" spans="1:7" x14ac:dyDescent="0.3">
      <c r="A958241" s="1"/>
      <c r="B958241" s="1"/>
      <c r="C958241" s="1"/>
      <c r="D958241" s="1"/>
      <c r="F958241" s="1"/>
      <c r="G958241" s="1"/>
    </row>
    <row r="958453" spans="1:7" x14ac:dyDescent="0.3">
      <c r="A958453" s="1"/>
      <c r="B958453" s="1"/>
      <c r="C958453" s="1"/>
      <c r="D958453" s="1"/>
      <c r="F958453" s="1"/>
      <c r="G958453" s="1"/>
    </row>
    <row r="958665" spans="1:7" x14ac:dyDescent="0.3">
      <c r="A958665" s="1"/>
      <c r="B958665" s="1"/>
      <c r="C958665" s="1"/>
      <c r="D958665" s="1"/>
      <c r="F958665" s="1"/>
      <c r="G958665" s="1"/>
    </row>
    <row r="958877" spans="1:7" x14ac:dyDescent="0.3">
      <c r="A958877" s="1"/>
      <c r="B958877" s="1"/>
      <c r="C958877" s="1"/>
      <c r="D958877" s="1"/>
      <c r="F958877" s="1"/>
      <c r="G958877" s="1"/>
    </row>
    <row r="959089" spans="1:7" x14ac:dyDescent="0.3">
      <c r="A959089" s="1"/>
      <c r="B959089" s="1"/>
      <c r="C959089" s="1"/>
      <c r="D959089" s="1"/>
      <c r="F959089" s="1"/>
      <c r="G959089" s="1"/>
    </row>
    <row r="959301" spans="1:7" x14ac:dyDescent="0.3">
      <c r="A959301" s="1"/>
      <c r="B959301" s="1"/>
      <c r="C959301" s="1"/>
      <c r="D959301" s="1"/>
      <c r="F959301" s="1"/>
      <c r="G959301" s="1"/>
    </row>
    <row r="959513" spans="1:7" x14ac:dyDescent="0.3">
      <c r="A959513" s="1"/>
      <c r="B959513" s="1"/>
      <c r="C959513" s="1"/>
      <c r="D959513" s="1"/>
      <c r="F959513" s="1"/>
      <c r="G959513" s="1"/>
    </row>
    <row r="959725" spans="1:7" x14ac:dyDescent="0.3">
      <c r="A959725" s="1"/>
      <c r="B959725" s="1"/>
      <c r="C959725" s="1"/>
      <c r="D959725" s="1"/>
      <c r="F959725" s="1"/>
      <c r="G959725" s="1"/>
    </row>
    <row r="959937" spans="1:7" x14ac:dyDescent="0.3">
      <c r="A959937" s="1"/>
      <c r="B959937" s="1"/>
      <c r="C959937" s="1"/>
      <c r="D959937" s="1"/>
      <c r="F959937" s="1"/>
      <c r="G959937" s="1"/>
    </row>
    <row r="960149" spans="1:7" x14ac:dyDescent="0.3">
      <c r="A960149" s="1"/>
      <c r="B960149" s="1"/>
      <c r="C960149" s="1"/>
      <c r="D960149" s="1"/>
      <c r="F960149" s="1"/>
      <c r="G960149" s="1"/>
    </row>
    <row r="960361" spans="1:7" x14ac:dyDescent="0.3">
      <c r="A960361" s="1"/>
      <c r="B960361" s="1"/>
      <c r="C960361" s="1"/>
      <c r="D960361" s="1"/>
      <c r="F960361" s="1"/>
      <c r="G960361" s="1"/>
    </row>
    <row r="960573" spans="1:7" x14ac:dyDescent="0.3">
      <c r="A960573" s="1"/>
      <c r="B960573" s="1"/>
      <c r="C960573" s="1"/>
      <c r="D960573" s="1"/>
      <c r="F960573" s="1"/>
      <c r="G960573" s="1"/>
    </row>
    <row r="960785" spans="1:7" x14ac:dyDescent="0.3">
      <c r="A960785" s="1"/>
      <c r="B960785" s="1"/>
      <c r="C960785" s="1"/>
      <c r="D960785" s="1"/>
      <c r="F960785" s="1"/>
      <c r="G960785" s="1"/>
    </row>
    <row r="960997" spans="1:7" x14ac:dyDescent="0.3">
      <c r="A960997" s="1"/>
      <c r="B960997" s="1"/>
      <c r="C960997" s="1"/>
      <c r="D960997" s="1"/>
      <c r="F960997" s="1"/>
      <c r="G960997" s="1"/>
    </row>
    <row r="961209" spans="1:7" x14ac:dyDescent="0.3">
      <c r="A961209" s="1"/>
      <c r="B961209" s="1"/>
      <c r="C961209" s="1"/>
      <c r="D961209" s="1"/>
      <c r="F961209" s="1"/>
      <c r="G961209" s="1"/>
    </row>
    <row r="961421" spans="1:7" x14ac:dyDescent="0.3">
      <c r="A961421" s="1"/>
      <c r="B961421" s="1"/>
      <c r="C961421" s="1"/>
      <c r="D961421" s="1"/>
      <c r="F961421" s="1"/>
      <c r="G961421" s="1"/>
    </row>
    <row r="961633" spans="1:7" x14ac:dyDescent="0.3">
      <c r="A961633" s="1"/>
      <c r="B961633" s="1"/>
      <c r="C961633" s="1"/>
      <c r="D961633" s="1"/>
      <c r="F961633" s="1"/>
      <c r="G961633" s="1"/>
    </row>
    <row r="961845" spans="1:7" x14ac:dyDescent="0.3">
      <c r="A961845" s="1"/>
      <c r="B961845" s="1"/>
      <c r="C961845" s="1"/>
      <c r="D961845" s="1"/>
      <c r="F961845" s="1"/>
      <c r="G961845" s="1"/>
    </row>
    <row r="962057" spans="1:7" x14ac:dyDescent="0.3">
      <c r="A962057" s="1"/>
      <c r="B962057" s="1"/>
      <c r="C962057" s="1"/>
      <c r="D962057" s="1"/>
      <c r="F962057" s="1"/>
      <c r="G962057" s="1"/>
    </row>
    <row r="962269" spans="1:7" x14ac:dyDescent="0.3">
      <c r="A962269" s="1"/>
      <c r="B962269" s="1"/>
      <c r="C962269" s="1"/>
      <c r="D962269" s="1"/>
      <c r="F962269" s="1"/>
      <c r="G962269" s="1"/>
    </row>
    <row r="962481" spans="1:7" x14ac:dyDescent="0.3">
      <c r="A962481" s="1"/>
      <c r="B962481" s="1"/>
      <c r="C962481" s="1"/>
      <c r="D962481" s="1"/>
      <c r="F962481" s="1"/>
      <c r="G962481" s="1"/>
    </row>
    <row r="962693" spans="1:7" x14ac:dyDescent="0.3">
      <c r="A962693" s="1"/>
      <c r="B962693" s="1"/>
      <c r="C962693" s="1"/>
      <c r="D962693" s="1"/>
      <c r="F962693" s="1"/>
      <c r="G962693" s="1"/>
    </row>
    <row r="962905" spans="1:7" x14ac:dyDescent="0.3">
      <c r="A962905" s="1"/>
      <c r="B962905" s="1"/>
      <c r="C962905" s="1"/>
      <c r="D962905" s="1"/>
      <c r="F962905" s="1"/>
      <c r="G962905" s="1"/>
    </row>
    <row r="963117" spans="1:7" x14ac:dyDescent="0.3">
      <c r="A963117" s="1"/>
      <c r="B963117" s="1"/>
      <c r="C963117" s="1"/>
      <c r="D963117" s="1"/>
      <c r="F963117" s="1"/>
      <c r="G963117" s="1"/>
    </row>
    <row r="963329" spans="1:7" x14ac:dyDescent="0.3">
      <c r="A963329" s="1"/>
      <c r="B963329" s="1"/>
      <c r="C963329" s="1"/>
      <c r="D963329" s="1"/>
      <c r="F963329" s="1"/>
      <c r="G963329" s="1"/>
    </row>
    <row r="963541" spans="1:7" x14ac:dyDescent="0.3">
      <c r="A963541" s="1"/>
      <c r="B963541" s="1"/>
      <c r="C963541" s="1"/>
      <c r="D963541" s="1"/>
      <c r="F963541" s="1"/>
      <c r="G963541" s="1"/>
    </row>
    <row r="963753" spans="1:7" x14ac:dyDescent="0.3">
      <c r="A963753" s="1"/>
      <c r="B963753" s="1"/>
      <c r="C963753" s="1"/>
      <c r="D963753" s="1"/>
      <c r="F963753" s="1"/>
      <c r="G963753" s="1"/>
    </row>
    <row r="963965" spans="1:7" x14ac:dyDescent="0.3">
      <c r="A963965" s="1"/>
      <c r="B963965" s="1"/>
      <c r="C963965" s="1"/>
      <c r="D963965" s="1"/>
      <c r="F963965" s="1"/>
      <c r="G963965" s="1"/>
    </row>
    <row r="964177" spans="1:7" x14ac:dyDescent="0.3">
      <c r="A964177" s="1"/>
      <c r="B964177" s="1"/>
      <c r="C964177" s="1"/>
      <c r="D964177" s="1"/>
      <c r="F964177" s="1"/>
      <c r="G964177" s="1"/>
    </row>
    <row r="964389" spans="1:7" x14ac:dyDescent="0.3">
      <c r="A964389" s="1"/>
      <c r="B964389" s="1"/>
      <c r="C964389" s="1"/>
      <c r="D964389" s="1"/>
      <c r="F964389" s="1"/>
      <c r="G964389" s="1"/>
    </row>
    <row r="964601" spans="1:7" x14ac:dyDescent="0.3">
      <c r="A964601" s="1"/>
      <c r="B964601" s="1"/>
      <c r="C964601" s="1"/>
      <c r="D964601" s="1"/>
      <c r="F964601" s="1"/>
      <c r="G964601" s="1"/>
    </row>
    <row r="964813" spans="1:7" x14ac:dyDescent="0.3">
      <c r="A964813" s="1"/>
      <c r="B964813" s="1"/>
      <c r="C964813" s="1"/>
      <c r="D964813" s="1"/>
      <c r="F964813" s="1"/>
      <c r="G964813" s="1"/>
    </row>
    <row r="965025" spans="1:7" x14ac:dyDescent="0.3">
      <c r="A965025" s="1"/>
      <c r="B965025" s="1"/>
      <c r="C965025" s="1"/>
      <c r="D965025" s="1"/>
      <c r="F965025" s="1"/>
      <c r="G965025" s="1"/>
    </row>
    <row r="965237" spans="1:7" x14ac:dyDescent="0.3">
      <c r="A965237" s="1"/>
      <c r="B965237" s="1"/>
      <c r="C965237" s="1"/>
      <c r="D965237" s="1"/>
      <c r="F965237" s="1"/>
      <c r="G965237" s="1"/>
    </row>
    <row r="965449" spans="1:7" x14ac:dyDescent="0.3">
      <c r="A965449" s="1"/>
      <c r="B965449" s="1"/>
      <c r="C965449" s="1"/>
      <c r="D965449" s="1"/>
      <c r="F965449" s="1"/>
      <c r="G965449" s="1"/>
    </row>
    <row r="965661" spans="1:7" x14ac:dyDescent="0.3">
      <c r="A965661" s="1"/>
      <c r="B965661" s="1"/>
      <c r="C965661" s="1"/>
      <c r="D965661" s="1"/>
      <c r="F965661" s="1"/>
      <c r="G965661" s="1"/>
    </row>
    <row r="965873" spans="1:7" x14ac:dyDescent="0.3">
      <c r="A965873" s="1"/>
      <c r="B965873" s="1"/>
      <c r="C965873" s="1"/>
      <c r="D965873" s="1"/>
      <c r="F965873" s="1"/>
      <c r="G965873" s="1"/>
    </row>
    <row r="966085" spans="1:7" x14ac:dyDescent="0.3">
      <c r="A966085" s="1"/>
      <c r="B966085" s="1"/>
      <c r="C966085" s="1"/>
      <c r="D966085" s="1"/>
      <c r="F966085" s="1"/>
      <c r="G966085" s="1"/>
    </row>
    <row r="966297" spans="1:7" x14ac:dyDescent="0.3">
      <c r="A966297" s="1"/>
      <c r="B966297" s="1"/>
      <c r="C966297" s="1"/>
      <c r="D966297" s="1"/>
      <c r="F966297" s="1"/>
      <c r="G966297" s="1"/>
    </row>
    <row r="966509" spans="1:7" x14ac:dyDescent="0.3">
      <c r="A966509" s="1"/>
      <c r="B966509" s="1"/>
      <c r="C966509" s="1"/>
      <c r="D966509" s="1"/>
      <c r="F966509" s="1"/>
      <c r="G966509" s="1"/>
    </row>
    <row r="966721" spans="1:7" x14ac:dyDescent="0.3">
      <c r="A966721" s="1"/>
      <c r="B966721" s="1"/>
      <c r="C966721" s="1"/>
      <c r="D966721" s="1"/>
      <c r="F966721" s="1"/>
      <c r="G966721" s="1"/>
    </row>
    <row r="966933" spans="1:7" x14ac:dyDescent="0.3">
      <c r="A966933" s="1"/>
      <c r="B966933" s="1"/>
      <c r="C966933" s="1"/>
      <c r="D966933" s="1"/>
      <c r="F966933" s="1"/>
      <c r="G966933" s="1"/>
    </row>
    <row r="967145" spans="1:7" x14ac:dyDescent="0.3">
      <c r="A967145" s="1"/>
      <c r="B967145" s="1"/>
      <c r="C967145" s="1"/>
      <c r="D967145" s="1"/>
      <c r="F967145" s="1"/>
      <c r="G967145" s="1"/>
    </row>
    <row r="967357" spans="1:7" x14ac:dyDescent="0.3">
      <c r="A967357" s="1"/>
      <c r="B967357" s="1"/>
      <c r="C967357" s="1"/>
      <c r="D967357" s="1"/>
      <c r="F967357" s="1"/>
      <c r="G967357" s="1"/>
    </row>
    <row r="967569" spans="1:7" x14ac:dyDescent="0.3">
      <c r="A967569" s="1"/>
      <c r="B967569" s="1"/>
      <c r="C967569" s="1"/>
      <c r="D967569" s="1"/>
      <c r="F967569" s="1"/>
      <c r="G967569" s="1"/>
    </row>
    <row r="967781" spans="1:7" x14ac:dyDescent="0.3">
      <c r="A967781" s="1"/>
      <c r="B967781" s="1"/>
      <c r="C967781" s="1"/>
      <c r="D967781" s="1"/>
      <c r="F967781" s="1"/>
      <c r="G967781" s="1"/>
    </row>
    <row r="967993" spans="1:7" x14ac:dyDescent="0.3">
      <c r="A967993" s="1"/>
      <c r="B967993" s="1"/>
      <c r="C967993" s="1"/>
      <c r="D967993" s="1"/>
      <c r="F967993" s="1"/>
      <c r="G967993" s="1"/>
    </row>
    <row r="968205" spans="1:7" x14ac:dyDescent="0.3">
      <c r="A968205" s="1"/>
      <c r="B968205" s="1"/>
      <c r="C968205" s="1"/>
      <c r="D968205" s="1"/>
      <c r="F968205" s="1"/>
      <c r="G968205" s="1"/>
    </row>
    <row r="968417" spans="1:7" x14ac:dyDescent="0.3">
      <c r="A968417" s="1"/>
      <c r="B968417" s="1"/>
      <c r="C968417" s="1"/>
      <c r="D968417" s="1"/>
      <c r="F968417" s="1"/>
      <c r="G968417" s="1"/>
    </row>
    <row r="968629" spans="1:7" x14ac:dyDescent="0.3">
      <c r="A968629" s="1"/>
      <c r="B968629" s="1"/>
      <c r="C968629" s="1"/>
      <c r="D968629" s="1"/>
      <c r="F968629" s="1"/>
      <c r="G968629" s="1"/>
    </row>
    <row r="968841" spans="1:7" x14ac:dyDescent="0.3">
      <c r="A968841" s="1"/>
      <c r="B968841" s="1"/>
      <c r="C968841" s="1"/>
      <c r="D968841" s="1"/>
      <c r="F968841" s="1"/>
      <c r="G968841" s="1"/>
    </row>
    <row r="969053" spans="1:7" x14ac:dyDescent="0.3">
      <c r="A969053" s="1"/>
      <c r="B969053" s="1"/>
      <c r="C969053" s="1"/>
      <c r="D969053" s="1"/>
      <c r="F969053" s="1"/>
      <c r="G969053" s="1"/>
    </row>
    <row r="969265" spans="1:7" x14ac:dyDescent="0.3">
      <c r="A969265" s="1"/>
      <c r="B969265" s="1"/>
      <c r="C969265" s="1"/>
      <c r="D969265" s="1"/>
      <c r="F969265" s="1"/>
      <c r="G969265" s="1"/>
    </row>
    <row r="969477" spans="1:7" x14ac:dyDescent="0.3">
      <c r="A969477" s="1"/>
      <c r="B969477" s="1"/>
      <c r="C969477" s="1"/>
      <c r="D969477" s="1"/>
      <c r="F969477" s="1"/>
      <c r="G969477" s="1"/>
    </row>
    <row r="969689" spans="1:7" x14ac:dyDescent="0.3">
      <c r="A969689" s="1"/>
      <c r="B969689" s="1"/>
      <c r="C969689" s="1"/>
      <c r="D969689" s="1"/>
      <c r="F969689" s="1"/>
      <c r="G969689" s="1"/>
    </row>
    <row r="969901" spans="1:7" x14ac:dyDescent="0.3">
      <c r="A969901" s="1"/>
      <c r="B969901" s="1"/>
      <c r="C969901" s="1"/>
      <c r="D969901" s="1"/>
      <c r="F969901" s="1"/>
      <c r="G969901" s="1"/>
    </row>
    <row r="970113" spans="1:7" x14ac:dyDescent="0.3">
      <c r="A970113" s="1"/>
      <c r="B970113" s="1"/>
      <c r="C970113" s="1"/>
      <c r="D970113" s="1"/>
      <c r="F970113" s="1"/>
      <c r="G970113" s="1"/>
    </row>
    <row r="970325" spans="1:7" x14ac:dyDescent="0.3">
      <c r="A970325" s="1"/>
      <c r="B970325" s="1"/>
      <c r="C970325" s="1"/>
      <c r="D970325" s="1"/>
      <c r="F970325" s="1"/>
      <c r="G970325" s="1"/>
    </row>
    <row r="970537" spans="1:7" x14ac:dyDescent="0.3">
      <c r="A970537" s="1"/>
      <c r="B970537" s="1"/>
      <c r="C970537" s="1"/>
      <c r="D970537" s="1"/>
      <c r="F970537" s="1"/>
      <c r="G970537" s="1"/>
    </row>
    <row r="970749" spans="1:7" x14ac:dyDescent="0.3">
      <c r="A970749" s="1"/>
      <c r="B970749" s="1"/>
      <c r="C970749" s="1"/>
      <c r="D970749" s="1"/>
      <c r="F970749" s="1"/>
      <c r="G970749" s="1"/>
    </row>
    <row r="970961" spans="1:7" x14ac:dyDescent="0.3">
      <c r="A970961" s="1"/>
      <c r="B970961" s="1"/>
      <c r="C970961" s="1"/>
      <c r="D970961" s="1"/>
      <c r="F970961" s="1"/>
      <c r="G970961" s="1"/>
    </row>
    <row r="971173" spans="1:7" x14ac:dyDescent="0.3">
      <c r="A971173" s="1"/>
      <c r="B971173" s="1"/>
      <c r="C971173" s="1"/>
      <c r="D971173" s="1"/>
      <c r="F971173" s="1"/>
      <c r="G971173" s="1"/>
    </row>
    <row r="971385" spans="1:7" x14ac:dyDescent="0.3">
      <c r="A971385" s="1"/>
      <c r="B971385" s="1"/>
      <c r="C971385" s="1"/>
      <c r="D971385" s="1"/>
      <c r="F971385" s="1"/>
      <c r="G971385" s="1"/>
    </row>
    <row r="971597" spans="1:7" x14ac:dyDescent="0.3">
      <c r="A971597" s="1"/>
      <c r="B971597" s="1"/>
      <c r="C971597" s="1"/>
      <c r="D971597" s="1"/>
      <c r="F971597" s="1"/>
      <c r="G971597" s="1"/>
    </row>
    <row r="971809" spans="1:7" x14ac:dyDescent="0.3">
      <c r="A971809" s="1"/>
      <c r="B971809" s="1"/>
      <c r="C971809" s="1"/>
      <c r="D971809" s="1"/>
      <c r="F971809" s="1"/>
      <c r="G971809" s="1"/>
    </row>
    <row r="972021" spans="1:7" x14ac:dyDescent="0.3">
      <c r="A972021" s="1"/>
      <c r="B972021" s="1"/>
      <c r="C972021" s="1"/>
      <c r="D972021" s="1"/>
      <c r="F972021" s="1"/>
      <c r="G972021" s="1"/>
    </row>
    <row r="972233" spans="1:7" x14ac:dyDescent="0.3">
      <c r="A972233" s="1"/>
      <c r="B972233" s="1"/>
      <c r="C972233" s="1"/>
      <c r="D972233" s="1"/>
      <c r="F972233" s="1"/>
      <c r="G972233" s="1"/>
    </row>
    <row r="972445" spans="1:7" x14ac:dyDescent="0.3">
      <c r="A972445" s="1"/>
      <c r="B972445" s="1"/>
      <c r="C972445" s="1"/>
      <c r="D972445" s="1"/>
      <c r="F972445" s="1"/>
      <c r="G972445" s="1"/>
    </row>
    <row r="972657" spans="1:7" x14ac:dyDescent="0.3">
      <c r="A972657" s="1"/>
      <c r="B972657" s="1"/>
      <c r="C972657" s="1"/>
      <c r="D972657" s="1"/>
      <c r="F972657" s="1"/>
      <c r="G972657" s="1"/>
    </row>
    <row r="972869" spans="1:7" x14ac:dyDescent="0.3">
      <c r="A972869" s="1"/>
      <c r="B972869" s="1"/>
      <c r="C972869" s="1"/>
      <c r="D972869" s="1"/>
      <c r="F972869" s="1"/>
      <c r="G972869" s="1"/>
    </row>
    <row r="973081" spans="1:7" x14ac:dyDescent="0.3">
      <c r="A973081" s="1"/>
      <c r="B973081" s="1"/>
      <c r="C973081" s="1"/>
      <c r="D973081" s="1"/>
      <c r="F973081" s="1"/>
      <c r="G973081" s="1"/>
    </row>
    <row r="973293" spans="1:7" x14ac:dyDescent="0.3">
      <c r="A973293" s="1"/>
      <c r="B973293" s="1"/>
      <c r="C973293" s="1"/>
      <c r="D973293" s="1"/>
      <c r="F973293" s="1"/>
      <c r="G973293" s="1"/>
    </row>
    <row r="973505" spans="1:7" x14ac:dyDescent="0.3">
      <c r="A973505" s="1"/>
      <c r="B973505" s="1"/>
      <c r="C973505" s="1"/>
      <c r="D973505" s="1"/>
      <c r="F973505" s="1"/>
      <c r="G973505" s="1"/>
    </row>
    <row r="973717" spans="1:7" x14ac:dyDescent="0.3">
      <c r="A973717" s="1"/>
      <c r="B973717" s="1"/>
      <c r="C973717" s="1"/>
      <c r="D973717" s="1"/>
      <c r="F973717" s="1"/>
      <c r="G973717" s="1"/>
    </row>
    <row r="973929" spans="1:7" x14ac:dyDescent="0.3">
      <c r="A973929" s="1"/>
      <c r="B973929" s="1"/>
      <c r="C973929" s="1"/>
      <c r="D973929" s="1"/>
      <c r="F973929" s="1"/>
      <c r="G973929" s="1"/>
    </row>
    <row r="974141" spans="1:7" x14ac:dyDescent="0.3">
      <c r="A974141" s="1"/>
      <c r="B974141" s="1"/>
      <c r="C974141" s="1"/>
      <c r="D974141" s="1"/>
      <c r="F974141" s="1"/>
      <c r="G974141" s="1"/>
    </row>
    <row r="974353" spans="1:7" x14ac:dyDescent="0.3">
      <c r="A974353" s="1"/>
      <c r="B974353" s="1"/>
      <c r="C974353" s="1"/>
      <c r="D974353" s="1"/>
      <c r="F974353" s="1"/>
      <c r="G974353" s="1"/>
    </row>
    <row r="974565" spans="1:7" x14ac:dyDescent="0.3">
      <c r="A974565" s="1"/>
      <c r="B974565" s="1"/>
      <c r="C974565" s="1"/>
      <c r="D974565" s="1"/>
      <c r="F974565" s="1"/>
      <c r="G974565" s="1"/>
    </row>
    <row r="974777" spans="1:7" x14ac:dyDescent="0.3">
      <c r="A974777" s="1"/>
      <c r="B974777" s="1"/>
      <c r="C974777" s="1"/>
      <c r="D974777" s="1"/>
      <c r="F974777" s="1"/>
      <c r="G974777" s="1"/>
    </row>
    <row r="974989" spans="1:7" x14ac:dyDescent="0.3">
      <c r="A974989" s="1"/>
      <c r="B974989" s="1"/>
      <c r="C974989" s="1"/>
      <c r="D974989" s="1"/>
      <c r="F974989" s="1"/>
      <c r="G974989" s="1"/>
    </row>
    <row r="975201" spans="1:7" x14ac:dyDescent="0.3">
      <c r="A975201" s="1"/>
      <c r="B975201" s="1"/>
      <c r="C975201" s="1"/>
      <c r="D975201" s="1"/>
      <c r="F975201" s="1"/>
      <c r="G975201" s="1"/>
    </row>
    <row r="975413" spans="1:7" x14ac:dyDescent="0.3">
      <c r="A975413" s="1"/>
      <c r="B975413" s="1"/>
      <c r="C975413" s="1"/>
      <c r="D975413" s="1"/>
      <c r="F975413" s="1"/>
      <c r="G975413" s="1"/>
    </row>
    <row r="975625" spans="1:7" x14ac:dyDescent="0.3">
      <c r="A975625" s="1"/>
      <c r="B975625" s="1"/>
      <c r="C975625" s="1"/>
      <c r="D975625" s="1"/>
      <c r="F975625" s="1"/>
      <c r="G975625" s="1"/>
    </row>
    <row r="975837" spans="1:7" x14ac:dyDescent="0.3">
      <c r="A975837" s="1"/>
      <c r="B975837" s="1"/>
      <c r="C975837" s="1"/>
      <c r="D975837" s="1"/>
      <c r="F975837" s="1"/>
      <c r="G975837" s="1"/>
    </row>
    <row r="976049" spans="1:7" x14ac:dyDescent="0.3">
      <c r="A976049" s="1"/>
      <c r="B976049" s="1"/>
      <c r="C976049" s="1"/>
      <c r="D976049" s="1"/>
      <c r="F976049" s="1"/>
      <c r="G976049" s="1"/>
    </row>
    <row r="976261" spans="1:7" x14ac:dyDescent="0.3">
      <c r="A976261" s="1"/>
      <c r="B976261" s="1"/>
      <c r="C976261" s="1"/>
      <c r="D976261" s="1"/>
      <c r="F976261" s="1"/>
      <c r="G976261" s="1"/>
    </row>
    <row r="976473" spans="1:7" x14ac:dyDescent="0.3">
      <c r="A976473" s="1"/>
      <c r="B976473" s="1"/>
      <c r="C976473" s="1"/>
      <c r="D976473" s="1"/>
      <c r="F976473" s="1"/>
      <c r="G976473" s="1"/>
    </row>
    <row r="976685" spans="1:7" x14ac:dyDescent="0.3">
      <c r="A976685" s="1"/>
      <c r="B976685" s="1"/>
      <c r="C976685" s="1"/>
      <c r="D976685" s="1"/>
      <c r="F976685" s="1"/>
      <c r="G976685" s="1"/>
    </row>
    <row r="976897" spans="1:7" x14ac:dyDescent="0.3">
      <c r="A976897" s="1"/>
      <c r="B976897" s="1"/>
      <c r="C976897" s="1"/>
      <c r="D976897" s="1"/>
      <c r="F976897" s="1"/>
      <c r="G976897" s="1"/>
    </row>
    <row r="977109" spans="1:7" x14ac:dyDescent="0.3">
      <c r="A977109" s="1"/>
      <c r="B977109" s="1"/>
      <c r="C977109" s="1"/>
      <c r="D977109" s="1"/>
      <c r="F977109" s="1"/>
      <c r="G977109" s="1"/>
    </row>
    <row r="977321" spans="1:7" x14ac:dyDescent="0.3">
      <c r="A977321" s="1"/>
      <c r="B977321" s="1"/>
      <c r="C977321" s="1"/>
      <c r="D977321" s="1"/>
      <c r="F977321" s="1"/>
      <c r="G977321" s="1"/>
    </row>
    <row r="977533" spans="1:7" x14ac:dyDescent="0.3">
      <c r="A977533" s="1"/>
      <c r="B977533" s="1"/>
      <c r="C977533" s="1"/>
      <c r="D977533" s="1"/>
      <c r="F977533" s="1"/>
      <c r="G977533" s="1"/>
    </row>
    <row r="977745" spans="1:7" x14ac:dyDescent="0.3">
      <c r="A977745" s="1"/>
      <c r="B977745" s="1"/>
      <c r="C977745" s="1"/>
      <c r="D977745" s="1"/>
      <c r="F977745" s="1"/>
      <c r="G977745" s="1"/>
    </row>
    <row r="977957" spans="1:7" x14ac:dyDescent="0.3">
      <c r="A977957" s="1"/>
      <c r="B977957" s="1"/>
      <c r="C977957" s="1"/>
      <c r="D977957" s="1"/>
      <c r="F977957" s="1"/>
      <c r="G977957" s="1"/>
    </row>
    <row r="978169" spans="1:7" x14ac:dyDescent="0.3">
      <c r="A978169" s="1"/>
      <c r="B978169" s="1"/>
      <c r="C978169" s="1"/>
      <c r="D978169" s="1"/>
      <c r="F978169" s="1"/>
      <c r="G978169" s="1"/>
    </row>
    <row r="978381" spans="1:7" x14ac:dyDescent="0.3">
      <c r="A978381" s="1"/>
      <c r="B978381" s="1"/>
      <c r="C978381" s="1"/>
      <c r="D978381" s="1"/>
      <c r="F978381" s="1"/>
      <c r="G978381" s="1"/>
    </row>
    <row r="978593" spans="1:7" x14ac:dyDescent="0.3">
      <c r="A978593" s="1"/>
      <c r="B978593" s="1"/>
      <c r="C978593" s="1"/>
      <c r="D978593" s="1"/>
      <c r="F978593" s="1"/>
      <c r="G978593" s="1"/>
    </row>
    <row r="978805" spans="1:7" x14ac:dyDescent="0.3">
      <c r="A978805" s="1"/>
      <c r="B978805" s="1"/>
      <c r="C978805" s="1"/>
      <c r="D978805" s="1"/>
      <c r="F978805" s="1"/>
      <c r="G978805" s="1"/>
    </row>
    <row r="979017" spans="1:7" x14ac:dyDescent="0.3">
      <c r="A979017" s="1"/>
      <c r="B979017" s="1"/>
      <c r="C979017" s="1"/>
      <c r="D979017" s="1"/>
      <c r="F979017" s="1"/>
      <c r="G979017" s="1"/>
    </row>
    <row r="979229" spans="1:7" x14ac:dyDescent="0.3">
      <c r="A979229" s="1"/>
      <c r="B979229" s="1"/>
      <c r="C979229" s="1"/>
      <c r="D979229" s="1"/>
      <c r="F979229" s="1"/>
      <c r="G979229" s="1"/>
    </row>
    <row r="979441" spans="1:7" x14ac:dyDescent="0.3">
      <c r="A979441" s="1"/>
      <c r="B979441" s="1"/>
      <c r="C979441" s="1"/>
      <c r="D979441" s="1"/>
      <c r="F979441" s="1"/>
      <c r="G979441" s="1"/>
    </row>
    <row r="979653" spans="1:7" x14ac:dyDescent="0.3">
      <c r="A979653" s="1"/>
      <c r="B979653" s="1"/>
      <c r="C979653" s="1"/>
      <c r="D979653" s="1"/>
      <c r="F979653" s="1"/>
      <c r="G979653" s="1"/>
    </row>
    <row r="979865" spans="1:7" x14ac:dyDescent="0.3">
      <c r="A979865" s="1"/>
      <c r="B979865" s="1"/>
      <c r="C979865" s="1"/>
      <c r="D979865" s="1"/>
      <c r="F979865" s="1"/>
      <c r="G979865" s="1"/>
    </row>
    <row r="980077" spans="1:7" x14ac:dyDescent="0.3">
      <c r="A980077" s="1"/>
      <c r="B980077" s="1"/>
      <c r="C980077" s="1"/>
      <c r="D980077" s="1"/>
      <c r="F980077" s="1"/>
      <c r="G980077" s="1"/>
    </row>
    <row r="980289" spans="1:7" x14ac:dyDescent="0.3">
      <c r="A980289" s="1"/>
      <c r="B980289" s="1"/>
      <c r="C980289" s="1"/>
      <c r="D980289" s="1"/>
      <c r="F980289" s="1"/>
      <c r="G980289" s="1"/>
    </row>
    <row r="980501" spans="1:7" x14ac:dyDescent="0.3">
      <c r="A980501" s="1"/>
      <c r="B980501" s="1"/>
      <c r="C980501" s="1"/>
      <c r="D980501" s="1"/>
      <c r="F980501" s="1"/>
      <c r="G980501" s="1"/>
    </row>
    <row r="980713" spans="1:7" x14ac:dyDescent="0.3">
      <c r="A980713" s="1"/>
      <c r="B980713" s="1"/>
      <c r="C980713" s="1"/>
      <c r="D980713" s="1"/>
      <c r="F980713" s="1"/>
      <c r="G980713" s="1"/>
    </row>
    <row r="980925" spans="1:7" x14ac:dyDescent="0.3">
      <c r="A980925" s="1"/>
      <c r="B980925" s="1"/>
      <c r="C980925" s="1"/>
      <c r="D980925" s="1"/>
      <c r="F980925" s="1"/>
      <c r="G980925" s="1"/>
    </row>
    <row r="981137" spans="1:7" x14ac:dyDescent="0.3">
      <c r="A981137" s="1"/>
      <c r="B981137" s="1"/>
      <c r="C981137" s="1"/>
      <c r="D981137" s="1"/>
      <c r="F981137" s="1"/>
      <c r="G981137" s="1"/>
    </row>
    <row r="981349" spans="1:7" x14ac:dyDescent="0.3">
      <c r="A981349" s="1"/>
      <c r="B981349" s="1"/>
      <c r="C981349" s="1"/>
      <c r="D981349" s="1"/>
      <c r="F981349" s="1"/>
      <c r="G981349" s="1"/>
    </row>
    <row r="981561" spans="1:7" x14ac:dyDescent="0.3">
      <c r="A981561" s="1"/>
      <c r="B981561" s="1"/>
      <c r="C981561" s="1"/>
      <c r="D981561" s="1"/>
      <c r="F981561" s="1"/>
      <c r="G981561" s="1"/>
    </row>
    <row r="981773" spans="1:7" x14ac:dyDescent="0.3">
      <c r="A981773" s="1"/>
      <c r="B981773" s="1"/>
      <c r="C981773" s="1"/>
      <c r="D981773" s="1"/>
      <c r="F981773" s="1"/>
      <c r="G981773" s="1"/>
    </row>
    <row r="981985" spans="1:7" x14ac:dyDescent="0.3">
      <c r="A981985" s="1"/>
      <c r="B981985" s="1"/>
      <c r="C981985" s="1"/>
      <c r="D981985" s="1"/>
      <c r="F981985" s="1"/>
      <c r="G981985" s="1"/>
    </row>
    <row r="982197" spans="1:7" x14ac:dyDescent="0.3">
      <c r="A982197" s="1"/>
      <c r="B982197" s="1"/>
      <c r="C982197" s="1"/>
      <c r="D982197" s="1"/>
      <c r="F982197" s="1"/>
      <c r="G982197" s="1"/>
    </row>
    <row r="982409" spans="1:7" x14ac:dyDescent="0.3">
      <c r="A982409" s="1"/>
      <c r="B982409" s="1"/>
      <c r="C982409" s="1"/>
      <c r="D982409" s="1"/>
      <c r="F982409" s="1"/>
      <c r="G982409" s="1"/>
    </row>
    <row r="982621" spans="1:7" x14ac:dyDescent="0.3">
      <c r="A982621" s="1"/>
      <c r="B982621" s="1"/>
      <c r="C982621" s="1"/>
      <c r="D982621" s="1"/>
      <c r="F982621" s="1"/>
      <c r="G982621" s="1"/>
    </row>
    <row r="982833" spans="1:7" x14ac:dyDescent="0.3">
      <c r="A982833" s="1"/>
      <c r="B982833" s="1"/>
      <c r="C982833" s="1"/>
      <c r="D982833" s="1"/>
      <c r="F982833" s="1"/>
      <c r="G982833" s="1"/>
    </row>
    <row r="983045" spans="1:7" x14ac:dyDescent="0.3">
      <c r="A983045" s="1"/>
      <c r="B983045" s="1"/>
      <c r="C983045" s="1"/>
      <c r="D983045" s="1"/>
      <c r="F983045" s="1"/>
      <c r="G983045" s="1"/>
    </row>
    <row r="983257" spans="1:7" x14ac:dyDescent="0.3">
      <c r="A983257" s="1"/>
      <c r="B983257" s="1"/>
      <c r="C983257" s="1"/>
      <c r="D983257" s="1"/>
      <c r="F983257" s="1"/>
      <c r="G983257" s="1"/>
    </row>
    <row r="983469" spans="1:7" x14ac:dyDescent="0.3">
      <c r="A983469" s="1"/>
      <c r="B983469" s="1"/>
      <c r="C983469" s="1"/>
      <c r="D983469" s="1"/>
      <c r="F983469" s="1"/>
      <c r="G983469" s="1"/>
    </row>
    <row r="983681" spans="1:7" x14ac:dyDescent="0.3">
      <c r="A983681" s="1"/>
      <c r="B983681" s="1"/>
      <c r="C983681" s="1"/>
      <c r="D983681" s="1"/>
      <c r="F983681" s="1"/>
      <c r="G983681" s="1"/>
    </row>
    <row r="983893" spans="1:7" x14ac:dyDescent="0.3">
      <c r="A983893" s="1"/>
      <c r="B983893" s="1"/>
      <c r="C983893" s="1"/>
      <c r="D983893" s="1"/>
      <c r="F983893" s="1"/>
      <c r="G983893" s="1"/>
    </row>
    <row r="984105" spans="1:7" x14ac:dyDescent="0.3">
      <c r="A984105" s="1"/>
      <c r="B984105" s="1"/>
      <c r="C984105" s="1"/>
      <c r="D984105" s="1"/>
      <c r="F984105" s="1"/>
      <c r="G984105" s="1"/>
    </row>
    <row r="984317" spans="1:7" x14ac:dyDescent="0.3">
      <c r="A984317" s="1"/>
      <c r="B984317" s="1"/>
      <c r="C984317" s="1"/>
      <c r="D984317" s="1"/>
      <c r="F984317" s="1"/>
      <c r="G984317" s="1"/>
    </row>
    <row r="984529" spans="1:7" x14ac:dyDescent="0.3">
      <c r="A984529" s="1"/>
      <c r="B984529" s="1"/>
      <c r="C984529" s="1"/>
      <c r="D984529" s="1"/>
      <c r="F984529" s="1"/>
      <c r="G984529" s="1"/>
    </row>
    <row r="984741" spans="1:7" x14ac:dyDescent="0.3">
      <c r="A984741" s="1"/>
      <c r="B984741" s="1"/>
      <c r="C984741" s="1"/>
      <c r="D984741" s="1"/>
      <c r="F984741" s="1"/>
      <c r="G984741" s="1"/>
    </row>
    <row r="984953" spans="1:7" x14ac:dyDescent="0.3">
      <c r="A984953" s="1"/>
      <c r="B984953" s="1"/>
      <c r="C984953" s="1"/>
      <c r="D984953" s="1"/>
      <c r="F984953" s="1"/>
      <c r="G984953" s="1"/>
    </row>
    <row r="985165" spans="1:7" x14ac:dyDescent="0.3">
      <c r="A985165" s="1"/>
      <c r="B985165" s="1"/>
      <c r="C985165" s="1"/>
      <c r="D985165" s="1"/>
      <c r="F985165" s="1"/>
      <c r="G985165" s="1"/>
    </row>
    <row r="985377" spans="1:7" x14ac:dyDescent="0.3">
      <c r="A985377" s="1"/>
      <c r="B985377" s="1"/>
      <c r="C985377" s="1"/>
      <c r="D985377" s="1"/>
      <c r="F985377" s="1"/>
      <c r="G985377" s="1"/>
    </row>
    <row r="985589" spans="1:7" x14ac:dyDescent="0.3">
      <c r="A985589" s="1"/>
      <c r="B985589" s="1"/>
      <c r="C985589" s="1"/>
      <c r="D985589" s="1"/>
      <c r="F985589" s="1"/>
      <c r="G985589" s="1"/>
    </row>
    <row r="985801" spans="1:7" x14ac:dyDescent="0.3">
      <c r="A985801" s="1"/>
      <c r="B985801" s="1"/>
      <c r="C985801" s="1"/>
      <c r="D985801" s="1"/>
      <c r="F985801" s="1"/>
      <c r="G985801" s="1"/>
    </row>
    <row r="986013" spans="1:7" x14ac:dyDescent="0.3">
      <c r="A986013" s="1"/>
      <c r="B986013" s="1"/>
      <c r="C986013" s="1"/>
      <c r="D986013" s="1"/>
      <c r="F986013" s="1"/>
      <c r="G986013" s="1"/>
    </row>
    <row r="986225" spans="1:7" x14ac:dyDescent="0.3">
      <c r="A986225" s="1"/>
      <c r="B986225" s="1"/>
      <c r="C986225" s="1"/>
      <c r="D986225" s="1"/>
      <c r="F986225" s="1"/>
      <c r="G986225" s="1"/>
    </row>
    <row r="986437" spans="1:7" x14ac:dyDescent="0.3">
      <c r="A986437" s="1"/>
      <c r="B986437" s="1"/>
      <c r="C986437" s="1"/>
      <c r="D986437" s="1"/>
      <c r="F986437" s="1"/>
      <c r="G986437" s="1"/>
    </row>
    <row r="986649" spans="1:7" x14ac:dyDescent="0.3">
      <c r="A986649" s="1"/>
      <c r="B986649" s="1"/>
      <c r="C986649" s="1"/>
      <c r="D986649" s="1"/>
      <c r="F986649" s="1"/>
      <c r="G986649" s="1"/>
    </row>
    <row r="986861" spans="1:7" x14ac:dyDescent="0.3">
      <c r="A986861" s="1"/>
      <c r="B986861" s="1"/>
      <c r="C986861" s="1"/>
      <c r="D986861" s="1"/>
      <c r="F986861" s="1"/>
      <c r="G986861" s="1"/>
    </row>
    <row r="987073" spans="1:7" x14ac:dyDescent="0.3">
      <c r="A987073" s="1"/>
      <c r="B987073" s="1"/>
      <c r="C987073" s="1"/>
      <c r="D987073" s="1"/>
      <c r="F987073" s="1"/>
      <c r="G987073" s="1"/>
    </row>
    <row r="987285" spans="1:7" x14ac:dyDescent="0.3">
      <c r="A987285" s="1"/>
      <c r="B987285" s="1"/>
      <c r="C987285" s="1"/>
      <c r="D987285" s="1"/>
      <c r="F987285" s="1"/>
      <c r="G987285" s="1"/>
    </row>
    <row r="987497" spans="1:7" x14ac:dyDescent="0.3">
      <c r="A987497" s="1"/>
      <c r="B987497" s="1"/>
      <c r="C987497" s="1"/>
      <c r="D987497" s="1"/>
      <c r="F987497" s="1"/>
      <c r="G987497" s="1"/>
    </row>
    <row r="987709" spans="1:7" x14ac:dyDescent="0.3">
      <c r="A987709" s="1"/>
      <c r="B987709" s="1"/>
      <c r="C987709" s="1"/>
      <c r="D987709" s="1"/>
      <c r="F987709" s="1"/>
      <c r="G987709" s="1"/>
    </row>
    <row r="987921" spans="1:7" x14ac:dyDescent="0.3">
      <c r="A987921" s="1"/>
      <c r="B987921" s="1"/>
      <c r="C987921" s="1"/>
      <c r="D987921" s="1"/>
      <c r="F987921" s="1"/>
      <c r="G987921" s="1"/>
    </row>
    <row r="988133" spans="1:7" x14ac:dyDescent="0.3">
      <c r="A988133" s="1"/>
      <c r="B988133" s="1"/>
      <c r="C988133" s="1"/>
      <c r="D988133" s="1"/>
      <c r="F988133" s="1"/>
      <c r="G988133" s="1"/>
    </row>
    <row r="988345" spans="1:7" x14ac:dyDescent="0.3">
      <c r="A988345" s="1"/>
      <c r="B988345" s="1"/>
      <c r="C988345" s="1"/>
      <c r="D988345" s="1"/>
      <c r="F988345" s="1"/>
      <c r="G988345" s="1"/>
    </row>
    <row r="988557" spans="1:7" x14ac:dyDescent="0.3">
      <c r="A988557" s="1"/>
      <c r="B988557" s="1"/>
      <c r="C988557" s="1"/>
      <c r="D988557" s="1"/>
      <c r="F988557" s="1"/>
      <c r="G988557" s="1"/>
    </row>
    <row r="988769" spans="1:7" x14ac:dyDescent="0.3">
      <c r="A988769" s="1"/>
      <c r="B988769" s="1"/>
      <c r="C988769" s="1"/>
      <c r="D988769" s="1"/>
      <c r="F988769" s="1"/>
      <c r="G988769" s="1"/>
    </row>
    <row r="988981" spans="1:7" x14ac:dyDescent="0.3">
      <c r="A988981" s="1"/>
      <c r="B988981" s="1"/>
      <c r="C988981" s="1"/>
      <c r="D988981" s="1"/>
      <c r="F988981" s="1"/>
      <c r="G988981" s="1"/>
    </row>
    <row r="989193" spans="1:7" x14ac:dyDescent="0.3">
      <c r="A989193" s="1"/>
      <c r="B989193" s="1"/>
      <c r="C989193" s="1"/>
      <c r="D989193" s="1"/>
      <c r="F989193" s="1"/>
      <c r="G989193" s="1"/>
    </row>
    <row r="989405" spans="1:7" x14ac:dyDescent="0.3">
      <c r="A989405" s="1"/>
      <c r="B989405" s="1"/>
      <c r="C989405" s="1"/>
      <c r="D989405" s="1"/>
      <c r="F989405" s="1"/>
      <c r="G989405" s="1"/>
    </row>
    <row r="989617" spans="1:7" x14ac:dyDescent="0.3">
      <c r="A989617" s="1"/>
      <c r="B989617" s="1"/>
      <c r="C989617" s="1"/>
      <c r="D989617" s="1"/>
      <c r="F989617" s="1"/>
      <c r="G989617" s="1"/>
    </row>
    <row r="989829" spans="1:7" x14ac:dyDescent="0.3">
      <c r="A989829" s="1"/>
      <c r="B989829" s="1"/>
      <c r="C989829" s="1"/>
      <c r="D989829" s="1"/>
      <c r="F989829" s="1"/>
      <c r="G989829" s="1"/>
    </row>
    <row r="990041" spans="1:7" x14ac:dyDescent="0.3">
      <c r="A990041" s="1"/>
      <c r="B990041" s="1"/>
      <c r="C990041" s="1"/>
      <c r="D990041" s="1"/>
      <c r="F990041" s="1"/>
      <c r="G990041" s="1"/>
    </row>
    <row r="990253" spans="1:7" x14ac:dyDescent="0.3">
      <c r="A990253" s="1"/>
      <c r="B990253" s="1"/>
      <c r="C990253" s="1"/>
      <c r="D990253" s="1"/>
      <c r="F990253" s="1"/>
      <c r="G990253" s="1"/>
    </row>
    <row r="990465" spans="1:7" x14ac:dyDescent="0.3">
      <c r="A990465" s="1"/>
      <c r="B990465" s="1"/>
      <c r="C990465" s="1"/>
      <c r="D990465" s="1"/>
      <c r="F990465" s="1"/>
      <c r="G990465" s="1"/>
    </row>
    <row r="990677" spans="1:7" x14ac:dyDescent="0.3">
      <c r="A990677" s="1"/>
      <c r="B990677" s="1"/>
      <c r="C990677" s="1"/>
      <c r="D990677" s="1"/>
      <c r="F990677" s="1"/>
      <c r="G990677" s="1"/>
    </row>
    <row r="990889" spans="1:7" x14ac:dyDescent="0.3">
      <c r="A990889" s="1"/>
      <c r="B990889" s="1"/>
      <c r="C990889" s="1"/>
      <c r="D990889" s="1"/>
      <c r="F990889" s="1"/>
      <c r="G990889" s="1"/>
    </row>
    <row r="991101" spans="1:7" x14ac:dyDescent="0.3">
      <c r="A991101" s="1"/>
      <c r="B991101" s="1"/>
      <c r="C991101" s="1"/>
      <c r="D991101" s="1"/>
      <c r="F991101" s="1"/>
      <c r="G991101" s="1"/>
    </row>
    <row r="991313" spans="1:7" x14ac:dyDescent="0.3">
      <c r="A991313" s="1"/>
      <c r="B991313" s="1"/>
      <c r="C991313" s="1"/>
      <c r="D991313" s="1"/>
      <c r="F991313" s="1"/>
      <c r="G991313" s="1"/>
    </row>
    <row r="991525" spans="1:7" x14ac:dyDescent="0.3">
      <c r="A991525" s="1"/>
      <c r="B991525" s="1"/>
      <c r="C991525" s="1"/>
      <c r="D991525" s="1"/>
      <c r="F991525" s="1"/>
      <c r="G991525" s="1"/>
    </row>
    <row r="991737" spans="1:7" x14ac:dyDescent="0.3">
      <c r="A991737" s="1"/>
      <c r="B991737" s="1"/>
      <c r="C991737" s="1"/>
      <c r="D991737" s="1"/>
      <c r="F991737" s="1"/>
      <c r="G991737" s="1"/>
    </row>
    <row r="991949" spans="1:7" x14ac:dyDescent="0.3">
      <c r="A991949" s="1"/>
      <c r="B991949" s="1"/>
      <c r="C991949" s="1"/>
      <c r="D991949" s="1"/>
      <c r="F991949" s="1"/>
      <c r="G991949" s="1"/>
    </row>
    <row r="992161" spans="1:7" x14ac:dyDescent="0.3">
      <c r="A992161" s="1"/>
      <c r="B992161" s="1"/>
      <c r="C992161" s="1"/>
      <c r="D992161" s="1"/>
      <c r="F992161" s="1"/>
      <c r="G992161" s="1"/>
    </row>
    <row r="992373" spans="1:7" x14ac:dyDescent="0.3">
      <c r="A992373" s="1"/>
      <c r="B992373" s="1"/>
      <c r="C992373" s="1"/>
      <c r="D992373" s="1"/>
      <c r="F992373" s="1"/>
      <c r="G992373" s="1"/>
    </row>
    <row r="992585" spans="1:7" x14ac:dyDescent="0.3">
      <c r="A992585" s="1"/>
      <c r="B992585" s="1"/>
      <c r="C992585" s="1"/>
      <c r="D992585" s="1"/>
      <c r="F992585" s="1"/>
      <c r="G992585" s="1"/>
    </row>
    <row r="992797" spans="1:7" x14ac:dyDescent="0.3">
      <c r="A992797" s="1"/>
      <c r="B992797" s="1"/>
      <c r="C992797" s="1"/>
      <c r="D992797" s="1"/>
      <c r="F992797" s="1"/>
      <c r="G992797" s="1"/>
    </row>
    <row r="993009" spans="1:7" x14ac:dyDescent="0.3">
      <c r="A993009" s="1"/>
      <c r="B993009" s="1"/>
      <c r="C993009" s="1"/>
      <c r="D993009" s="1"/>
      <c r="F993009" s="1"/>
      <c r="G993009" s="1"/>
    </row>
    <row r="993221" spans="1:7" x14ac:dyDescent="0.3">
      <c r="A993221" s="1"/>
      <c r="B993221" s="1"/>
      <c r="C993221" s="1"/>
      <c r="D993221" s="1"/>
      <c r="F993221" s="1"/>
      <c r="G993221" s="1"/>
    </row>
    <row r="993433" spans="1:7" x14ac:dyDescent="0.3">
      <c r="A993433" s="1"/>
      <c r="B993433" s="1"/>
      <c r="C993433" s="1"/>
      <c r="D993433" s="1"/>
      <c r="F993433" s="1"/>
      <c r="G993433" s="1"/>
    </row>
    <row r="993645" spans="1:7" x14ac:dyDescent="0.3">
      <c r="A993645" s="1"/>
      <c r="B993645" s="1"/>
      <c r="C993645" s="1"/>
      <c r="D993645" s="1"/>
      <c r="F993645" s="1"/>
      <c r="G993645" s="1"/>
    </row>
    <row r="993857" spans="1:7" x14ac:dyDescent="0.3">
      <c r="A993857" s="1"/>
      <c r="B993857" s="1"/>
      <c r="C993857" s="1"/>
      <c r="D993857" s="1"/>
      <c r="F993857" s="1"/>
      <c r="G993857" s="1"/>
    </row>
    <row r="994069" spans="1:7" x14ac:dyDescent="0.3">
      <c r="A994069" s="1"/>
      <c r="B994069" s="1"/>
      <c r="C994069" s="1"/>
      <c r="D994069" s="1"/>
      <c r="F994069" s="1"/>
      <c r="G994069" s="1"/>
    </row>
    <row r="994281" spans="1:7" x14ac:dyDescent="0.3">
      <c r="A994281" s="1"/>
      <c r="B994281" s="1"/>
      <c r="C994281" s="1"/>
      <c r="D994281" s="1"/>
      <c r="F994281" s="1"/>
      <c r="G994281" s="1"/>
    </row>
    <row r="994493" spans="1:7" x14ac:dyDescent="0.3">
      <c r="A994493" s="1"/>
      <c r="B994493" s="1"/>
      <c r="C994493" s="1"/>
      <c r="D994493" s="1"/>
      <c r="F994493" s="1"/>
      <c r="G994493" s="1"/>
    </row>
    <row r="994705" spans="1:7" x14ac:dyDescent="0.3">
      <c r="A994705" s="1"/>
      <c r="B994705" s="1"/>
      <c r="C994705" s="1"/>
      <c r="D994705" s="1"/>
      <c r="F994705" s="1"/>
      <c r="G994705" s="1"/>
    </row>
    <row r="994917" spans="1:7" x14ac:dyDescent="0.3">
      <c r="A994917" s="1"/>
      <c r="B994917" s="1"/>
      <c r="C994917" s="1"/>
      <c r="D994917" s="1"/>
      <c r="F994917" s="1"/>
      <c r="G994917" s="1"/>
    </row>
    <row r="995129" spans="1:7" x14ac:dyDescent="0.3">
      <c r="A995129" s="1"/>
      <c r="B995129" s="1"/>
      <c r="C995129" s="1"/>
      <c r="D995129" s="1"/>
      <c r="F995129" s="1"/>
      <c r="G995129" s="1"/>
    </row>
    <row r="995341" spans="1:7" x14ac:dyDescent="0.3">
      <c r="A995341" s="1"/>
      <c r="B995341" s="1"/>
      <c r="C995341" s="1"/>
      <c r="D995341" s="1"/>
      <c r="F995341" s="1"/>
      <c r="G995341" s="1"/>
    </row>
    <row r="995553" spans="1:7" x14ac:dyDescent="0.3">
      <c r="A995553" s="1"/>
      <c r="B995553" s="1"/>
      <c r="C995553" s="1"/>
      <c r="D995553" s="1"/>
      <c r="F995553" s="1"/>
      <c r="G995553" s="1"/>
    </row>
    <row r="995765" spans="1:7" x14ac:dyDescent="0.3">
      <c r="A995765" s="1"/>
      <c r="B995765" s="1"/>
      <c r="C995765" s="1"/>
      <c r="D995765" s="1"/>
      <c r="F995765" s="1"/>
      <c r="G995765" s="1"/>
    </row>
    <row r="995977" spans="1:7" x14ac:dyDescent="0.3">
      <c r="A995977" s="1"/>
      <c r="B995977" s="1"/>
      <c r="C995977" s="1"/>
      <c r="D995977" s="1"/>
      <c r="F995977" s="1"/>
      <c r="G995977" s="1"/>
    </row>
    <row r="996189" spans="1:7" x14ac:dyDescent="0.3">
      <c r="A996189" s="1"/>
      <c r="B996189" s="1"/>
      <c r="C996189" s="1"/>
      <c r="D996189" s="1"/>
      <c r="F996189" s="1"/>
      <c r="G996189" s="1"/>
    </row>
    <row r="996401" spans="1:7" x14ac:dyDescent="0.3">
      <c r="A996401" s="1"/>
      <c r="B996401" s="1"/>
      <c r="C996401" s="1"/>
      <c r="D996401" s="1"/>
      <c r="F996401" s="1"/>
      <c r="G996401" s="1"/>
    </row>
    <row r="996613" spans="1:7" x14ac:dyDescent="0.3">
      <c r="A996613" s="1"/>
      <c r="B996613" s="1"/>
      <c r="C996613" s="1"/>
      <c r="D996613" s="1"/>
      <c r="F996613" s="1"/>
      <c r="G996613" s="1"/>
    </row>
    <row r="996825" spans="1:7" x14ac:dyDescent="0.3">
      <c r="A996825" s="1"/>
      <c r="B996825" s="1"/>
      <c r="C996825" s="1"/>
      <c r="D996825" s="1"/>
      <c r="F996825" s="1"/>
      <c r="G996825" s="1"/>
    </row>
    <row r="997037" spans="1:7" x14ac:dyDescent="0.3">
      <c r="A997037" s="1"/>
      <c r="B997037" s="1"/>
      <c r="C997037" s="1"/>
      <c r="D997037" s="1"/>
      <c r="F997037" s="1"/>
      <c r="G997037" s="1"/>
    </row>
    <row r="997249" spans="1:7" x14ac:dyDescent="0.3">
      <c r="A997249" s="1"/>
      <c r="B997249" s="1"/>
      <c r="C997249" s="1"/>
      <c r="D997249" s="1"/>
      <c r="F997249" s="1"/>
      <c r="G997249" s="1"/>
    </row>
    <row r="997461" spans="1:7" x14ac:dyDescent="0.3">
      <c r="A997461" s="1"/>
      <c r="B997461" s="1"/>
      <c r="C997461" s="1"/>
      <c r="D997461" s="1"/>
      <c r="F997461" s="1"/>
      <c r="G997461" s="1"/>
    </row>
    <row r="997673" spans="1:7" x14ac:dyDescent="0.3">
      <c r="A997673" s="1"/>
      <c r="B997673" s="1"/>
      <c r="C997673" s="1"/>
      <c r="D997673" s="1"/>
      <c r="F997673" s="1"/>
      <c r="G997673" s="1"/>
    </row>
    <row r="997885" spans="1:7" x14ac:dyDescent="0.3">
      <c r="A997885" s="1"/>
      <c r="B997885" s="1"/>
      <c r="C997885" s="1"/>
      <c r="D997885" s="1"/>
      <c r="F997885" s="1"/>
      <c r="G997885" s="1"/>
    </row>
    <row r="998097" spans="1:7" x14ac:dyDescent="0.3">
      <c r="A998097" s="1"/>
      <c r="B998097" s="1"/>
      <c r="C998097" s="1"/>
      <c r="D998097" s="1"/>
      <c r="F998097" s="1"/>
      <c r="G998097" s="1"/>
    </row>
    <row r="998309" spans="1:7" x14ac:dyDescent="0.3">
      <c r="A998309" s="1"/>
      <c r="B998309" s="1"/>
      <c r="C998309" s="1"/>
      <c r="D998309" s="1"/>
      <c r="F998309" s="1"/>
      <c r="G998309" s="1"/>
    </row>
    <row r="998521" spans="1:7" x14ac:dyDescent="0.3">
      <c r="A998521" s="1"/>
      <c r="B998521" s="1"/>
      <c r="C998521" s="1"/>
      <c r="D998521" s="1"/>
      <c r="F998521" s="1"/>
      <c r="G998521" s="1"/>
    </row>
    <row r="998733" spans="1:7" x14ac:dyDescent="0.3">
      <c r="A998733" s="1"/>
      <c r="B998733" s="1"/>
      <c r="C998733" s="1"/>
      <c r="D998733" s="1"/>
      <c r="F998733" s="1"/>
      <c r="G998733" s="1"/>
    </row>
    <row r="998945" spans="1:7" x14ac:dyDescent="0.3">
      <c r="A998945" s="1"/>
      <c r="B998945" s="1"/>
      <c r="C998945" s="1"/>
      <c r="D998945" s="1"/>
      <c r="F998945" s="1"/>
      <c r="G998945" s="1"/>
    </row>
    <row r="999157" spans="1:7" x14ac:dyDescent="0.3">
      <c r="A999157" s="1"/>
      <c r="B999157" s="1"/>
      <c r="C999157" s="1"/>
      <c r="D999157" s="1"/>
      <c r="F999157" s="1"/>
      <c r="G999157" s="1"/>
    </row>
    <row r="999369" spans="1:7" x14ac:dyDescent="0.3">
      <c r="A999369" s="1"/>
      <c r="B999369" s="1"/>
      <c r="C999369" s="1"/>
      <c r="D999369" s="1"/>
      <c r="F999369" s="1"/>
      <c r="G999369" s="1"/>
    </row>
    <row r="999581" spans="1:7" x14ac:dyDescent="0.3">
      <c r="A999581" s="1"/>
      <c r="B999581" s="1"/>
      <c r="C999581" s="1"/>
      <c r="D999581" s="1"/>
      <c r="F999581" s="1"/>
      <c r="G999581" s="1"/>
    </row>
    <row r="999793" spans="1:7" x14ac:dyDescent="0.3">
      <c r="A999793" s="1"/>
      <c r="B999793" s="1"/>
      <c r="C999793" s="1"/>
      <c r="D999793" s="1"/>
      <c r="F999793" s="1"/>
      <c r="G999793" s="1"/>
    </row>
    <row r="1000005" spans="1:7" x14ac:dyDescent="0.3">
      <c r="A1000005" s="1"/>
      <c r="B1000005" s="1"/>
      <c r="C1000005" s="1"/>
      <c r="D1000005" s="1"/>
      <c r="F1000005" s="1"/>
      <c r="G1000005" s="1"/>
    </row>
    <row r="1000217" spans="1:7" x14ac:dyDescent="0.3">
      <c r="A1000217" s="1"/>
      <c r="B1000217" s="1"/>
      <c r="C1000217" s="1"/>
      <c r="D1000217" s="1"/>
      <c r="F1000217" s="1"/>
      <c r="G1000217" s="1"/>
    </row>
    <row r="1000429" spans="1:7" x14ac:dyDescent="0.3">
      <c r="A1000429" s="1"/>
      <c r="B1000429" s="1"/>
      <c r="C1000429" s="1"/>
      <c r="D1000429" s="1"/>
      <c r="F1000429" s="1"/>
      <c r="G1000429" s="1"/>
    </row>
    <row r="1000641" spans="1:7" x14ac:dyDescent="0.3">
      <c r="A1000641" s="1"/>
      <c r="B1000641" s="1"/>
      <c r="C1000641" s="1"/>
      <c r="D1000641" s="1"/>
      <c r="F1000641" s="1"/>
      <c r="G1000641" s="1"/>
    </row>
    <row r="1000853" spans="1:7" x14ac:dyDescent="0.3">
      <c r="A1000853" s="1"/>
      <c r="B1000853" s="1"/>
      <c r="C1000853" s="1"/>
      <c r="D1000853" s="1"/>
      <c r="F1000853" s="1"/>
      <c r="G1000853" s="1"/>
    </row>
    <row r="1001065" spans="1:7" x14ac:dyDescent="0.3">
      <c r="A1001065" s="1"/>
      <c r="B1001065" s="1"/>
      <c r="C1001065" s="1"/>
      <c r="D1001065" s="1"/>
      <c r="F1001065" s="1"/>
      <c r="G1001065" s="1"/>
    </row>
    <row r="1001277" spans="1:7" x14ac:dyDescent="0.3">
      <c r="A1001277" s="1"/>
      <c r="B1001277" s="1"/>
      <c r="C1001277" s="1"/>
      <c r="D1001277" s="1"/>
      <c r="F1001277" s="1"/>
      <c r="G1001277" s="1"/>
    </row>
    <row r="1001489" spans="1:7" x14ac:dyDescent="0.3">
      <c r="A1001489" s="1"/>
      <c r="B1001489" s="1"/>
      <c r="C1001489" s="1"/>
      <c r="D1001489" s="1"/>
      <c r="F1001489" s="1"/>
      <c r="G1001489" s="1"/>
    </row>
    <row r="1001701" spans="1:7" x14ac:dyDescent="0.3">
      <c r="A1001701" s="1"/>
      <c r="B1001701" s="1"/>
      <c r="C1001701" s="1"/>
      <c r="D1001701" s="1"/>
      <c r="F1001701" s="1"/>
      <c r="G1001701" s="1"/>
    </row>
    <row r="1001913" spans="1:7" x14ac:dyDescent="0.3">
      <c r="A1001913" s="1"/>
      <c r="B1001913" s="1"/>
      <c r="C1001913" s="1"/>
      <c r="D1001913" s="1"/>
      <c r="F1001913" s="1"/>
      <c r="G1001913" s="1"/>
    </row>
    <row r="1002125" spans="1:7" x14ac:dyDescent="0.3">
      <c r="A1002125" s="1"/>
      <c r="B1002125" s="1"/>
      <c r="C1002125" s="1"/>
      <c r="D1002125" s="1"/>
      <c r="F1002125" s="1"/>
      <c r="G1002125" s="1"/>
    </row>
    <row r="1002337" spans="1:7" x14ac:dyDescent="0.3">
      <c r="A1002337" s="1"/>
      <c r="B1002337" s="1"/>
      <c r="C1002337" s="1"/>
      <c r="D1002337" s="1"/>
      <c r="F1002337" s="1"/>
      <c r="G1002337" s="1"/>
    </row>
    <row r="1002549" spans="1:7" x14ac:dyDescent="0.3">
      <c r="A1002549" s="1"/>
      <c r="B1002549" s="1"/>
      <c r="C1002549" s="1"/>
      <c r="D1002549" s="1"/>
      <c r="F1002549" s="1"/>
      <c r="G1002549" s="1"/>
    </row>
    <row r="1002761" spans="1:7" x14ac:dyDescent="0.3">
      <c r="A1002761" s="1"/>
      <c r="B1002761" s="1"/>
      <c r="C1002761" s="1"/>
      <c r="D1002761" s="1"/>
      <c r="F1002761" s="1"/>
      <c r="G1002761" s="1"/>
    </row>
    <row r="1002973" spans="1:7" x14ac:dyDescent="0.3">
      <c r="A1002973" s="1"/>
      <c r="B1002973" s="1"/>
      <c r="C1002973" s="1"/>
      <c r="D1002973" s="1"/>
      <c r="F1002973" s="1"/>
      <c r="G1002973" s="1"/>
    </row>
    <row r="1003185" spans="1:7" x14ac:dyDescent="0.3">
      <c r="A1003185" s="1"/>
      <c r="B1003185" s="1"/>
      <c r="C1003185" s="1"/>
      <c r="D1003185" s="1"/>
      <c r="F1003185" s="1"/>
      <c r="G1003185" s="1"/>
    </row>
    <row r="1003397" spans="1:7" x14ac:dyDescent="0.3">
      <c r="A1003397" s="1"/>
      <c r="B1003397" s="1"/>
      <c r="C1003397" s="1"/>
      <c r="D1003397" s="1"/>
      <c r="F1003397" s="1"/>
      <c r="G1003397" s="1"/>
    </row>
    <row r="1003609" spans="1:7" x14ac:dyDescent="0.3">
      <c r="A1003609" s="1"/>
      <c r="B1003609" s="1"/>
      <c r="C1003609" s="1"/>
      <c r="D1003609" s="1"/>
      <c r="F1003609" s="1"/>
      <c r="G1003609" s="1"/>
    </row>
    <row r="1003821" spans="1:7" x14ac:dyDescent="0.3">
      <c r="A1003821" s="1"/>
      <c r="B1003821" s="1"/>
      <c r="C1003821" s="1"/>
      <c r="D1003821" s="1"/>
      <c r="F1003821" s="1"/>
      <c r="G1003821" s="1"/>
    </row>
    <row r="1004033" spans="1:7" x14ac:dyDescent="0.3">
      <c r="A1004033" s="1"/>
      <c r="B1004033" s="1"/>
      <c r="C1004033" s="1"/>
      <c r="D1004033" s="1"/>
      <c r="F1004033" s="1"/>
      <c r="G1004033" s="1"/>
    </row>
    <row r="1004245" spans="1:7" x14ac:dyDescent="0.3">
      <c r="A1004245" s="1"/>
      <c r="B1004245" s="1"/>
      <c r="C1004245" s="1"/>
      <c r="D1004245" s="1"/>
      <c r="F1004245" s="1"/>
      <c r="G1004245" s="1"/>
    </row>
    <row r="1004457" spans="1:7" x14ac:dyDescent="0.3">
      <c r="A1004457" s="1"/>
      <c r="B1004457" s="1"/>
      <c r="C1004457" s="1"/>
      <c r="D1004457" s="1"/>
      <c r="F1004457" s="1"/>
      <c r="G1004457" s="1"/>
    </row>
    <row r="1004669" spans="1:7" x14ac:dyDescent="0.3">
      <c r="A1004669" s="1"/>
      <c r="B1004669" s="1"/>
      <c r="C1004669" s="1"/>
      <c r="D1004669" s="1"/>
      <c r="F1004669" s="1"/>
      <c r="G1004669" s="1"/>
    </row>
    <row r="1004881" spans="1:7" x14ac:dyDescent="0.3">
      <c r="A1004881" s="1"/>
      <c r="B1004881" s="1"/>
      <c r="C1004881" s="1"/>
      <c r="D1004881" s="1"/>
      <c r="F1004881" s="1"/>
      <c r="G1004881" s="1"/>
    </row>
    <row r="1005093" spans="1:7" x14ac:dyDescent="0.3">
      <c r="A1005093" s="1"/>
      <c r="B1005093" s="1"/>
      <c r="C1005093" s="1"/>
      <c r="D1005093" s="1"/>
      <c r="F1005093" s="1"/>
      <c r="G1005093" s="1"/>
    </row>
    <row r="1005305" spans="1:7" x14ac:dyDescent="0.3">
      <c r="A1005305" s="1"/>
      <c r="B1005305" s="1"/>
      <c r="C1005305" s="1"/>
      <c r="D1005305" s="1"/>
      <c r="F1005305" s="1"/>
      <c r="G1005305" s="1"/>
    </row>
    <row r="1005517" spans="1:7" x14ac:dyDescent="0.3">
      <c r="A1005517" s="1"/>
      <c r="B1005517" s="1"/>
      <c r="C1005517" s="1"/>
      <c r="D1005517" s="1"/>
      <c r="F1005517" s="1"/>
      <c r="G1005517" s="1"/>
    </row>
    <row r="1005729" spans="1:7" x14ac:dyDescent="0.3">
      <c r="A1005729" s="1"/>
      <c r="B1005729" s="1"/>
      <c r="C1005729" s="1"/>
      <c r="D1005729" s="1"/>
      <c r="F1005729" s="1"/>
      <c r="G1005729" s="1"/>
    </row>
    <row r="1005941" spans="1:7" x14ac:dyDescent="0.3">
      <c r="A1005941" s="1"/>
      <c r="B1005941" s="1"/>
      <c r="C1005941" s="1"/>
      <c r="D1005941" s="1"/>
      <c r="F1005941" s="1"/>
      <c r="G1005941" s="1"/>
    </row>
    <row r="1006153" spans="1:7" x14ac:dyDescent="0.3">
      <c r="A1006153" s="1"/>
      <c r="B1006153" s="1"/>
      <c r="C1006153" s="1"/>
      <c r="D1006153" s="1"/>
      <c r="F1006153" s="1"/>
      <c r="G1006153" s="1"/>
    </row>
    <row r="1006365" spans="1:7" x14ac:dyDescent="0.3">
      <c r="A1006365" s="1"/>
      <c r="B1006365" s="1"/>
      <c r="C1006365" s="1"/>
      <c r="D1006365" s="1"/>
      <c r="F1006365" s="1"/>
      <c r="G1006365" s="1"/>
    </row>
    <row r="1006577" spans="1:7" x14ac:dyDescent="0.3">
      <c r="A1006577" s="1"/>
      <c r="B1006577" s="1"/>
      <c r="C1006577" s="1"/>
      <c r="D1006577" s="1"/>
      <c r="F1006577" s="1"/>
      <c r="G1006577" s="1"/>
    </row>
    <row r="1006789" spans="1:7" x14ac:dyDescent="0.3">
      <c r="A1006789" s="1"/>
      <c r="B1006789" s="1"/>
      <c r="C1006789" s="1"/>
      <c r="D1006789" s="1"/>
      <c r="F1006789" s="1"/>
      <c r="G1006789" s="1"/>
    </row>
    <row r="1007001" spans="1:7" x14ac:dyDescent="0.3">
      <c r="A1007001" s="1"/>
      <c r="B1007001" s="1"/>
      <c r="C1007001" s="1"/>
      <c r="D1007001" s="1"/>
      <c r="F1007001" s="1"/>
      <c r="G1007001" s="1"/>
    </row>
    <row r="1007213" spans="1:7" x14ac:dyDescent="0.3">
      <c r="A1007213" s="1"/>
      <c r="B1007213" s="1"/>
      <c r="C1007213" s="1"/>
      <c r="D1007213" s="1"/>
      <c r="F1007213" s="1"/>
      <c r="G1007213" s="1"/>
    </row>
    <row r="1007425" spans="1:7" x14ac:dyDescent="0.3">
      <c r="A1007425" s="1"/>
      <c r="B1007425" s="1"/>
      <c r="C1007425" s="1"/>
      <c r="D1007425" s="1"/>
      <c r="F1007425" s="1"/>
      <c r="G1007425" s="1"/>
    </row>
    <row r="1007637" spans="1:7" x14ac:dyDescent="0.3">
      <c r="A1007637" s="1"/>
      <c r="B1007637" s="1"/>
      <c r="C1007637" s="1"/>
      <c r="D1007637" s="1"/>
      <c r="F1007637" s="1"/>
      <c r="G1007637" s="1"/>
    </row>
    <row r="1007849" spans="1:7" x14ac:dyDescent="0.3">
      <c r="A1007849" s="1"/>
      <c r="B1007849" s="1"/>
      <c r="C1007849" s="1"/>
      <c r="D1007849" s="1"/>
      <c r="F1007849" s="1"/>
      <c r="G1007849" s="1"/>
    </row>
    <row r="1008061" spans="1:7" x14ac:dyDescent="0.3">
      <c r="A1008061" s="1"/>
      <c r="B1008061" s="1"/>
      <c r="C1008061" s="1"/>
      <c r="D1008061" s="1"/>
      <c r="F1008061" s="1"/>
      <c r="G1008061" s="1"/>
    </row>
    <row r="1008273" spans="1:7" x14ac:dyDescent="0.3">
      <c r="A1008273" s="1"/>
      <c r="B1008273" s="1"/>
      <c r="C1008273" s="1"/>
      <c r="D1008273" s="1"/>
      <c r="F1008273" s="1"/>
      <c r="G1008273" s="1"/>
    </row>
    <row r="1008485" spans="1:7" x14ac:dyDescent="0.3">
      <c r="A1008485" s="1"/>
      <c r="B1008485" s="1"/>
      <c r="C1008485" s="1"/>
      <c r="D1008485" s="1"/>
      <c r="F1008485" s="1"/>
      <c r="G1008485" s="1"/>
    </row>
    <row r="1008697" spans="1:7" x14ac:dyDescent="0.3">
      <c r="A1008697" s="1"/>
      <c r="B1008697" s="1"/>
      <c r="C1008697" s="1"/>
      <c r="D1008697" s="1"/>
      <c r="F1008697" s="1"/>
      <c r="G1008697" s="1"/>
    </row>
    <row r="1008909" spans="1:7" x14ac:dyDescent="0.3">
      <c r="A1008909" s="1"/>
      <c r="B1008909" s="1"/>
      <c r="C1008909" s="1"/>
      <c r="D1008909" s="1"/>
      <c r="F1008909" s="1"/>
      <c r="G1008909" s="1"/>
    </row>
    <row r="1009121" spans="1:7" x14ac:dyDescent="0.3">
      <c r="A1009121" s="1"/>
      <c r="B1009121" s="1"/>
      <c r="C1009121" s="1"/>
      <c r="D1009121" s="1"/>
      <c r="F1009121" s="1"/>
      <c r="G1009121" s="1"/>
    </row>
    <row r="1009333" spans="1:7" x14ac:dyDescent="0.3">
      <c r="A1009333" s="1"/>
      <c r="B1009333" s="1"/>
      <c r="C1009333" s="1"/>
      <c r="D1009333" s="1"/>
      <c r="F1009333" s="1"/>
      <c r="G1009333" s="1"/>
    </row>
    <row r="1009545" spans="1:7" x14ac:dyDescent="0.3">
      <c r="A1009545" s="1"/>
      <c r="B1009545" s="1"/>
      <c r="C1009545" s="1"/>
      <c r="D1009545" s="1"/>
      <c r="F1009545" s="1"/>
      <c r="G1009545" s="1"/>
    </row>
    <row r="1009757" spans="1:7" x14ac:dyDescent="0.3">
      <c r="A1009757" s="1"/>
      <c r="B1009757" s="1"/>
      <c r="C1009757" s="1"/>
      <c r="D1009757" s="1"/>
      <c r="F1009757" s="1"/>
      <c r="G1009757" s="1"/>
    </row>
    <row r="1009969" spans="1:7" x14ac:dyDescent="0.3">
      <c r="A1009969" s="1"/>
      <c r="B1009969" s="1"/>
      <c r="C1009969" s="1"/>
      <c r="D1009969" s="1"/>
      <c r="F1009969" s="1"/>
      <c r="G1009969" s="1"/>
    </row>
    <row r="1010181" spans="1:7" x14ac:dyDescent="0.3">
      <c r="A1010181" s="1"/>
      <c r="B1010181" s="1"/>
      <c r="C1010181" s="1"/>
      <c r="D1010181" s="1"/>
      <c r="F1010181" s="1"/>
      <c r="G1010181" s="1"/>
    </row>
    <row r="1010393" spans="1:7" x14ac:dyDescent="0.3">
      <c r="A1010393" s="1"/>
      <c r="B1010393" s="1"/>
      <c r="C1010393" s="1"/>
      <c r="D1010393" s="1"/>
      <c r="F1010393" s="1"/>
      <c r="G1010393" s="1"/>
    </row>
    <row r="1010605" spans="1:7" x14ac:dyDescent="0.3">
      <c r="A1010605" s="1"/>
      <c r="B1010605" s="1"/>
      <c r="C1010605" s="1"/>
      <c r="D1010605" s="1"/>
      <c r="F1010605" s="1"/>
      <c r="G1010605" s="1"/>
    </row>
    <row r="1010817" spans="1:7" x14ac:dyDescent="0.3">
      <c r="A1010817" s="1"/>
      <c r="B1010817" s="1"/>
      <c r="C1010817" s="1"/>
      <c r="D1010817" s="1"/>
      <c r="F1010817" s="1"/>
      <c r="G1010817" s="1"/>
    </row>
    <row r="1011029" spans="1:7" x14ac:dyDescent="0.3">
      <c r="A1011029" s="1"/>
      <c r="B1011029" s="1"/>
      <c r="C1011029" s="1"/>
      <c r="D1011029" s="1"/>
      <c r="F1011029" s="1"/>
      <c r="G1011029" s="1"/>
    </row>
    <row r="1011241" spans="1:7" x14ac:dyDescent="0.3">
      <c r="A1011241" s="1"/>
      <c r="B1011241" s="1"/>
      <c r="C1011241" s="1"/>
      <c r="D1011241" s="1"/>
      <c r="F1011241" s="1"/>
      <c r="G1011241" s="1"/>
    </row>
    <row r="1011453" spans="1:7" x14ac:dyDescent="0.3">
      <c r="A1011453" s="1"/>
      <c r="B1011453" s="1"/>
      <c r="C1011453" s="1"/>
      <c r="D1011453" s="1"/>
      <c r="F1011453" s="1"/>
      <c r="G1011453" s="1"/>
    </row>
    <row r="1011665" spans="1:7" x14ac:dyDescent="0.3">
      <c r="A1011665" s="1"/>
      <c r="B1011665" s="1"/>
      <c r="C1011665" s="1"/>
      <c r="D1011665" s="1"/>
      <c r="F1011665" s="1"/>
      <c r="G1011665" s="1"/>
    </row>
    <row r="1011877" spans="1:7" x14ac:dyDescent="0.3">
      <c r="A1011877" s="1"/>
      <c r="B1011877" s="1"/>
      <c r="C1011877" s="1"/>
      <c r="D1011877" s="1"/>
      <c r="F1011877" s="1"/>
      <c r="G1011877" s="1"/>
    </row>
    <row r="1012089" spans="1:7" x14ac:dyDescent="0.3">
      <c r="A1012089" s="1"/>
      <c r="B1012089" s="1"/>
      <c r="C1012089" s="1"/>
      <c r="D1012089" s="1"/>
      <c r="F1012089" s="1"/>
      <c r="G1012089" s="1"/>
    </row>
    <row r="1012301" spans="1:7" x14ac:dyDescent="0.3">
      <c r="A1012301" s="1"/>
      <c r="B1012301" s="1"/>
      <c r="C1012301" s="1"/>
      <c r="D1012301" s="1"/>
      <c r="F1012301" s="1"/>
      <c r="G1012301" s="1"/>
    </row>
    <row r="1012513" spans="1:7" x14ac:dyDescent="0.3">
      <c r="A1012513" s="1"/>
      <c r="B1012513" s="1"/>
      <c r="C1012513" s="1"/>
      <c r="D1012513" s="1"/>
      <c r="F1012513" s="1"/>
      <c r="G1012513" s="1"/>
    </row>
    <row r="1012725" spans="1:7" x14ac:dyDescent="0.3">
      <c r="A1012725" s="1"/>
      <c r="B1012725" s="1"/>
      <c r="C1012725" s="1"/>
      <c r="D1012725" s="1"/>
      <c r="F1012725" s="1"/>
      <c r="G1012725" s="1"/>
    </row>
    <row r="1012937" spans="1:7" x14ac:dyDescent="0.3">
      <c r="A1012937" s="1"/>
      <c r="B1012937" s="1"/>
      <c r="C1012937" s="1"/>
      <c r="D1012937" s="1"/>
      <c r="F1012937" s="1"/>
      <c r="G1012937" s="1"/>
    </row>
    <row r="1013149" spans="1:7" x14ac:dyDescent="0.3">
      <c r="A1013149" s="1"/>
      <c r="B1013149" s="1"/>
      <c r="C1013149" s="1"/>
      <c r="D1013149" s="1"/>
      <c r="F1013149" s="1"/>
      <c r="G1013149" s="1"/>
    </row>
    <row r="1013361" spans="1:7" x14ac:dyDescent="0.3">
      <c r="A1013361" s="1"/>
      <c r="B1013361" s="1"/>
      <c r="C1013361" s="1"/>
      <c r="D1013361" s="1"/>
      <c r="F1013361" s="1"/>
      <c r="G1013361" s="1"/>
    </row>
    <row r="1013573" spans="1:7" x14ac:dyDescent="0.3">
      <c r="A1013573" s="1"/>
      <c r="B1013573" s="1"/>
      <c r="C1013573" s="1"/>
      <c r="D1013573" s="1"/>
      <c r="F1013573" s="1"/>
      <c r="G1013573" s="1"/>
    </row>
    <row r="1013785" spans="1:7" x14ac:dyDescent="0.3">
      <c r="A1013785" s="1"/>
      <c r="B1013785" s="1"/>
      <c r="C1013785" s="1"/>
      <c r="D1013785" s="1"/>
      <c r="F1013785" s="1"/>
      <c r="G1013785" s="1"/>
    </row>
    <row r="1013997" spans="1:7" x14ac:dyDescent="0.3">
      <c r="A1013997" s="1"/>
      <c r="B1013997" s="1"/>
      <c r="C1013997" s="1"/>
      <c r="D1013997" s="1"/>
      <c r="F1013997" s="1"/>
      <c r="G1013997" s="1"/>
    </row>
    <row r="1014209" spans="1:7" x14ac:dyDescent="0.3">
      <c r="A1014209" s="1"/>
      <c r="B1014209" s="1"/>
      <c r="C1014209" s="1"/>
      <c r="D1014209" s="1"/>
      <c r="F1014209" s="1"/>
      <c r="G1014209" s="1"/>
    </row>
    <row r="1014421" spans="1:7" x14ac:dyDescent="0.3">
      <c r="A1014421" s="1"/>
      <c r="B1014421" s="1"/>
      <c r="C1014421" s="1"/>
      <c r="D1014421" s="1"/>
      <c r="F1014421" s="1"/>
      <c r="G1014421" s="1"/>
    </row>
    <row r="1014633" spans="1:7" x14ac:dyDescent="0.3">
      <c r="A1014633" s="1"/>
      <c r="B1014633" s="1"/>
      <c r="C1014633" s="1"/>
      <c r="D1014633" s="1"/>
      <c r="F1014633" s="1"/>
      <c r="G1014633" s="1"/>
    </row>
    <row r="1014845" spans="1:7" x14ac:dyDescent="0.3">
      <c r="A1014845" s="1"/>
      <c r="B1014845" s="1"/>
      <c r="C1014845" s="1"/>
      <c r="D1014845" s="1"/>
      <c r="F1014845" s="1"/>
      <c r="G1014845" s="1"/>
    </row>
    <row r="1015057" spans="1:7" x14ac:dyDescent="0.3">
      <c r="A1015057" s="1"/>
      <c r="B1015057" s="1"/>
      <c r="C1015057" s="1"/>
      <c r="D1015057" s="1"/>
      <c r="F1015057" s="1"/>
      <c r="G1015057" s="1"/>
    </row>
    <row r="1015269" spans="1:7" x14ac:dyDescent="0.3">
      <c r="A1015269" s="1"/>
      <c r="B1015269" s="1"/>
      <c r="C1015269" s="1"/>
      <c r="D1015269" s="1"/>
      <c r="F1015269" s="1"/>
      <c r="G1015269" s="1"/>
    </row>
    <row r="1015481" spans="1:7" x14ac:dyDescent="0.3">
      <c r="A1015481" s="1"/>
      <c r="B1015481" s="1"/>
      <c r="C1015481" s="1"/>
      <c r="D1015481" s="1"/>
      <c r="F1015481" s="1"/>
      <c r="G1015481" s="1"/>
    </row>
    <row r="1015693" spans="1:7" x14ac:dyDescent="0.3">
      <c r="A1015693" s="1"/>
      <c r="B1015693" s="1"/>
      <c r="C1015693" s="1"/>
      <c r="D1015693" s="1"/>
      <c r="F1015693" s="1"/>
      <c r="G1015693" s="1"/>
    </row>
    <row r="1015905" spans="1:7" x14ac:dyDescent="0.3">
      <c r="A1015905" s="1"/>
      <c r="B1015905" s="1"/>
      <c r="C1015905" s="1"/>
      <c r="D1015905" s="1"/>
      <c r="F1015905" s="1"/>
      <c r="G1015905" s="1"/>
    </row>
    <row r="1016117" spans="1:7" x14ac:dyDescent="0.3">
      <c r="A1016117" s="1"/>
      <c r="B1016117" s="1"/>
      <c r="C1016117" s="1"/>
      <c r="D1016117" s="1"/>
      <c r="F1016117" s="1"/>
      <c r="G1016117" s="1"/>
    </row>
    <row r="1016329" spans="1:7" x14ac:dyDescent="0.3">
      <c r="A1016329" s="1"/>
      <c r="B1016329" s="1"/>
      <c r="C1016329" s="1"/>
      <c r="D1016329" s="1"/>
      <c r="F1016329" s="1"/>
      <c r="G1016329" s="1"/>
    </row>
    <row r="1016541" spans="1:7" x14ac:dyDescent="0.3">
      <c r="A1016541" s="1"/>
      <c r="B1016541" s="1"/>
      <c r="C1016541" s="1"/>
      <c r="D1016541" s="1"/>
      <c r="F1016541" s="1"/>
      <c r="G1016541" s="1"/>
    </row>
    <row r="1016753" spans="1:7" x14ac:dyDescent="0.3">
      <c r="A1016753" s="1"/>
      <c r="B1016753" s="1"/>
      <c r="C1016753" s="1"/>
      <c r="D1016753" s="1"/>
      <c r="F1016753" s="1"/>
      <c r="G1016753" s="1"/>
    </row>
    <row r="1016965" spans="1:7" x14ac:dyDescent="0.3">
      <c r="A1016965" s="1"/>
      <c r="B1016965" s="1"/>
      <c r="C1016965" s="1"/>
      <c r="D1016965" s="1"/>
      <c r="F1016965" s="1"/>
      <c r="G1016965" s="1"/>
    </row>
    <row r="1017177" spans="1:7" x14ac:dyDescent="0.3">
      <c r="A1017177" s="1"/>
      <c r="B1017177" s="1"/>
      <c r="C1017177" s="1"/>
      <c r="D1017177" s="1"/>
      <c r="F1017177" s="1"/>
      <c r="G1017177" s="1"/>
    </row>
    <row r="1017389" spans="1:7" x14ac:dyDescent="0.3">
      <c r="A1017389" s="1"/>
      <c r="B1017389" s="1"/>
      <c r="C1017389" s="1"/>
      <c r="D1017389" s="1"/>
      <c r="F1017389" s="1"/>
      <c r="G1017389" s="1"/>
    </row>
    <row r="1017601" spans="1:7" x14ac:dyDescent="0.3">
      <c r="A1017601" s="1"/>
      <c r="B1017601" s="1"/>
      <c r="C1017601" s="1"/>
      <c r="D1017601" s="1"/>
      <c r="F1017601" s="1"/>
      <c r="G1017601" s="1"/>
    </row>
    <row r="1017813" spans="1:7" x14ac:dyDescent="0.3">
      <c r="A1017813" s="1"/>
      <c r="B1017813" s="1"/>
      <c r="C1017813" s="1"/>
      <c r="D1017813" s="1"/>
      <c r="F1017813" s="1"/>
      <c r="G1017813" s="1"/>
    </row>
    <row r="1018025" spans="1:7" x14ac:dyDescent="0.3">
      <c r="A1018025" s="1"/>
      <c r="B1018025" s="1"/>
      <c r="C1018025" s="1"/>
      <c r="D1018025" s="1"/>
      <c r="F1018025" s="1"/>
      <c r="G1018025" s="1"/>
    </row>
    <row r="1018237" spans="1:7" x14ac:dyDescent="0.3">
      <c r="A1018237" s="1"/>
      <c r="B1018237" s="1"/>
      <c r="C1018237" s="1"/>
      <c r="D1018237" s="1"/>
      <c r="F1018237" s="1"/>
      <c r="G1018237" s="1"/>
    </row>
    <row r="1018449" spans="1:7" x14ac:dyDescent="0.3">
      <c r="A1018449" s="1"/>
      <c r="B1018449" s="1"/>
      <c r="C1018449" s="1"/>
      <c r="D1018449" s="1"/>
      <c r="F1018449" s="1"/>
      <c r="G1018449" s="1"/>
    </row>
    <row r="1018661" spans="1:7" x14ac:dyDescent="0.3">
      <c r="A1018661" s="1"/>
      <c r="B1018661" s="1"/>
      <c r="C1018661" s="1"/>
      <c r="D1018661" s="1"/>
      <c r="F1018661" s="1"/>
      <c r="G1018661" s="1"/>
    </row>
    <row r="1018873" spans="1:7" x14ac:dyDescent="0.3">
      <c r="A1018873" s="1"/>
      <c r="B1018873" s="1"/>
      <c r="C1018873" s="1"/>
      <c r="D1018873" s="1"/>
      <c r="F1018873" s="1"/>
      <c r="G1018873" s="1"/>
    </row>
    <row r="1019085" spans="1:7" x14ac:dyDescent="0.3">
      <c r="A1019085" s="1"/>
      <c r="B1019085" s="1"/>
      <c r="C1019085" s="1"/>
      <c r="D1019085" s="1"/>
      <c r="F1019085" s="1"/>
      <c r="G1019085" s="1"/>
    </row>
    <row r="1019297" spans="1:7" x14ac:dyDescent="0.3">
      <c r="A1019297" s="1"/>
      <c r="B1019297" s="1"/>
      <c r="C1019297" s="1"/>
      <c r="D1019297" s="1"/>
      <c r="F1019297" s="1"/>
      <c r="G1019297" s="1"/>
    </row>
    <row r="1019509" spans="1:7" x14ac:dyDescent="0.3">
      <c r="A1019509" s="1"/>
      <c r="B1019509" s="1"/>
      <c r="C1019509" s="1"/>
      <c r="D1019509" s="1"/>
      <c r="F1019509" s="1"/>
      <c r="G1019509" s="1"/>
    </row>
    <row r="1019721" spans="1:7" x14ac:dyDescent="0.3">
      <c r="A1019721" s="1"/>
      <c r="B1019721" s="1"/>
      <c r="C1019721" s="1"/>
      <c r="D1019721" s="1"/>
      <c r="F1019721" s="1"/>
      <c r="G1019721" s="1"/>
    </row>
    <row r="1019933" spans="1:7" x14ac:dyDescent="0.3">
      <c r="A1019933" s="1"/>
      <c r="B1019933" s="1"/>
      <c r="C1019933" s="1"/>
      <c r="D1019933" s="1"/>
      <c r="F1019933" s="1"/>
      <c r="G1019933" s="1"/>
    </row>
    <row r="1020145" spans="1:7" x14ac:dyDescent="0.3">
      <c r="A1020145" s="1"/>
      <c r="B1020145" s="1"/>
      <c r="C1020145" s="1"/>
      <c r="D1020145" s="1"/>
      <c r="F1020145" s="1"/>
      <c r="G1020145" s="1"/>
    </row>
    <row r="1020357" spans="1:7" x14ac:dyDescent="0.3">
      <c r="A1020357" s="1"/>
      <c r="B1020357" s="1"/>
      <c r="C1020357" s="1"/>
      <c r="D1020357" s="1"/>
      <c r="F1020357" s="1"/>
      <c r="G1020357" s="1"/>
    </row>
    <row r="1020569" spans="1:7" x14ac:dyDescent="0.3">
      <c r="A1020569" s="1"/>
      <c r="B1020569" s="1"/>
      <c r="C1020569" s="1"/>
      <c r="D1020569" s="1"/>
      <c r="F1020569" s="1"/>
      <c r="G1020569" s="1"/>
    </row>
    <row r="1020781" spans="1:7" x14ac:dyDescent="0.3">
      <c r="A1020781" s="1"/>
      <c r="B1020781" s="1"/>
      <c r="C1020781" s="1"/>
      <c r="D1020781" s="1"/>
      <c r="F1020781" s="1"/>
      <c r="G1020781" s="1"/>
    </row>
    <row r="1020993" spans="1:7" x14ac:dyDescent="0.3">
      <c r="A1020993" s="1"/>
      <c r="B1020993" s="1"/>
      <c r="C1020993" s="1"/>
      <c r="D1020993" s="1"/>
      <c r="F1020993" s="1"/>
      <c r="G1020993" s="1"/>
    </row>
    <row r="1021205" spans="1:7" x14ac:dyDescent="0.3">
      <c r="A1021205" s="1"/>
      <c r="B1021205" s="1"/>
      <c r="C1021205" s="1"/>
      <c r="D1021205" s="1"/>
      <c r="F1021205" s="1"/>
      <c r="G1021205" s="1"/>
    </row>
    <row r="1021417" spans="1:7" x14ac:dyDescent="0.3">
      <c r="A1021417" s="1"/>
      <c r="B1021417" s="1"/>
      <c r="C1021417" s="1"/>
      <c r="D1021417" s="1"/>
      <c r="F1021417" s="1"/>
      <c r="G1021417" s="1"/>
    </row>
    <row r="1021629" spans="1:7" x14ac:dyDescent="0.3">
      <c r="A1021629" s="1"/>
      <c r="B1021629" s="1"/>
      <c r="C1021629" s="1"/>
      <c r="D1021629" s="1"/>
      <c r="F1021629" s="1"/>
      <c r="G1021629" s="1"/>
    </row>
    <row r="1021841" spans="1:7" x14ac:dyDescent="0.3">
      <c r="A1021841" s="1"/>
      <c r="B1021841" s="1"/>
      <c r="C1021841" s="1"/>
      <c r="D1021841" s="1"/>
      <c r="F1021841" s="1"/>
      <c r="G1021841" s="1"/>
    </row>
    <row r="1022053" spans="1:7" x14ac:dyDescent="0.3">
      <c r="A1022053" s="1"/>
      <c r="B1022053" s="1"/>
      <c r="C1022053" s="1"/>
      <c r="D1022053" s="1"/>
      <c r="F1022053" s="1"/>
      <c r="G1022053" s="1"/>
    </row>
    <row r="1022265" spans="1:7" x14ac:dyDescent="0.3">
      <c r="A1022265" s="1"/>
      <c r="B1022265" s="1"/>
      <c r="C1022265" s="1"/>
      <c r="D1022265" s="1"/>
      <c r="F1022265" s="1"/>
      <c r="G1022265" s="1"/>
    </row>
    <row r="1022477" spans="1:7" x14ac:dyDescent="0.3">
      <c r="A1022477" s="1"/>
      <c r="B1022477" s="1"/>
      <c r="C1022477" s="1"/>
      <c r="D1022477" s="1"/>
      <c r="F1022477" s="1"/>
      <c r="G1022477" s="1"/>
    </row>
    <row r="1022689" spans="1:7" x14ac:dyDescent="0.3">
      <c r="A1022689" s="1"/>
      <c r="B1022689" s="1"/>
      <c r="C1022689" s="1"/>
      <c r="D1022689" s="1"/>
      <c r="F1022689" s="1"/>
      <c r="G1022689" s="1"/>
    </row>
    <row r="1022901" spans="1:7" x14ac:dyDescent="0.3">
      <c r="A1022901" s="1"/>
      <c r="B1022901" s="1"/>
      <c r="C1022901" s="1"/>
      <c r="D1022901" s="1"/>
      <c r="F1022901" s="1"/>
      <c r="G1022901" s="1"/>
    </row>
    <row r="1023113" spans="1:7" x14ac:dyDescent="0.3">
      <c r="A1023113" s="1"/>
      <c r="B1023113" s="1"/>
      <c r="C1023113" s="1"/>
      <c r="D1023113" s="1"/>
      <c r="F1023113" s="1"/>
      <c r="G1023113" s="1"/>
    </row>
    <row r="1023325" spans="1:7" x14ac:dyDescent="0.3">
      <c r="A1023325" s="1"/>
      <c r="B1023325" s="1"/>
      <c r="C1023325" s="1"/>
      <c r="D1023325" s="1"/>
      <c r="F1023325" s="1"/>
      <c r="G1023325" s="1"/>
    </row>
    <row r="1023537" spans="1:7" x14ac:dyDescent="0.3">
      <c r="A1023537" s="1"/>
      <c r="B1023537" s="1"/>
      <c r="C1023537" s="1"/>
      <c r="D1023537" s="1"/>
      <c r="F1023537" s="1"/>
      <c r="G1023537" s="1"/>
    </row>
    <row r="1023749" spans="1:7" x14ac:dyDescent="0.3">
      <c r="A1023749" s="1"/>
      <c r="B1023749" s="1"/>
      <c r="C1023749" s="1"/>
      <c r="D1023749" s="1"/>
      <c r="F1023749" s="1"/>
      <c r="G1023749" s="1"/>
    </row>
    <row r="1023961" spans="1:7" x14ac:dyDescent="0.3">
      <c r="A1023961" s="1"/>
      <c r="B1023961" s="1"/>
      <c r="C1023961" s="1"/>
      <c r="D1023961" s="1"/>
      <c r="F1023961" s="1"/>
      <c r="G1023961" s="1"/>
    </row>
    <row r="1024173" spans="1:7" x14ac:dyDescent="0.3">
      <c r="A1024173" s="1"/>
      <c r="B1024173" s="1"/>
      <c r="C1024173" s="1"/>
      <c r="D1024173" s="1"/>
      <c r="F1024173" s="1"/>
      <c r="G1024173" s="1"/>
    </row>
    <row r="1024385" spans="1:7" x14ac:dyDescent="0.3">
      <c r="A1024385" s="1"/>
      <c r="B1024385" s="1"/>
      <c r="C1024385" s="1"/>
      <c r="D1024385" s="1"/>
      <c r="F1024385" s="1"/>
      <c r="G1024385" s="1"/>
    </row>
    <row r="1024597" spans="1:7" x14ac:dyDescent="0.3">
      <c r="A1024597" s="1"/>
      <c r="B1024597" s="1"/>
      <c r="C1024597" s="1"/>
      <c r="D1024597" s="1"/>
      <c r="F1024597" s="1"/>
      <c r="G1024597" s="1"/>
    </row>
    <row r="1024809" spans="1:7" x14ac:dyDescent="0.3">
      <c r="A1024809" s="1"/>
      <c r="B1024809" s="1"/>
      <c r="C1024809" s="1"/>
      <c r="D1024809" s="1"/>
      <c r="F1024809" s="1"/>
      <c r="G1024809" s="1"/>
    </row>
    <row r="1025021" spans="1:7" x14ac:dyDescent="0.3">
      <c r="A1025021" s="1"/>
      <c r="B1025021" s="1"/>
      <c r="C1025021" s="1"/>
      <c r="D1025021" s="1"/>
      <c r="F1025021" s="1"/>
      <c r="G1025021" s="1"/>
    </row>
    <row r="1025233" spans="1:7" x14ac:dyDescent="0.3">
      <c r="A1025233" s="1"/>
      <c r="B1025233" s="1"/>
      <c r="C1025233" s="1"/>
      <c r="D1025233" s="1"/>
      <c r="F1025233" s="1"/>
      <c r="G1025233" s="1"/>
    </row>
    <row r="1025445" spans="1:7" x14ac:dyDescent="0.3">
      <c r="A1025445" s="1"/>
      <c r="B1025445" s="1"/>
      <c r="C1025445" s="1"/>
      <c r="D1025445" s="1"/>
      <c r="F1025445" s="1"/>
      <c r="G1025445" s="1"/>
    </row>
    <row r="1025657" spans="1:7" x14ac:dyDescent="0.3">
      <c r="A1025657" s="1"/>
      <c r="B1025657" s="1"/>
      <c r="C1025657" s="1"/>
      <c r="D1025657" s="1"/>
      <c r="F1025657" s="1"/>
      <c r="G1025657" s="1"/>
    </row>
    <row r="1025869" spans="1:7" x14ac:dyDescent="0.3">
      <c r="A1025869" s="1"/>
      <c r="B1025869" s="1"/>
      <c r="C1025869" s="1"/>
      <c r="D1025869" s="1"/>
      <c r="F1025869" s="1"/>
      <c r="G1025869" s="1"/>
    </row>
    <row r="1026081" spans="1:7" x14ac:dyDescent="0.3">
      <c r="A1026081" s="1"/>
      <c r="B1026081" s="1"/>
      <c r="C1026081" s="1"/>
      <c r="D1026081" s="1"/>
      <c r="F1026081" s="1"/>
      <c r="G1026081" s="1"/>
    </row>
    <row r="1026293" spans="1:7" x14ac:dyDescent="0.3">
      <c r="A1026293" s="1"/>
      <c r="B1026293" s="1"/>
      <c r="C1026293" s="1"/>
      <c r="D1026293" s="1"/>
      <c r="F1026293" s="1"/>
      <c r="G1026293" s="1"/>
    </row>
    <row r="1026505" spans="1:7" x14ac:dyDescent="0.3">
      <c r="A1026505" s="1"/>
      <c r="B1026505" s="1"/>
      <c r="C1026505" s="1"/>
      <c r="D1026505" s="1"/>
      <c r="F1026505" s="1"/>
      <c r="G1026505" s="1"/>
    </row>
    <row r="1026717" spans="1:7" x14ac:dyDescent="0.3">
      <c r="A1026717" s="1"/>
      <c r="B1026717" s="1"/>
      <c r="C1026717" s="1"/>
      <c r="D1026717" s="1"/>
      <c r="F1026717" s="1"/>
      <c r="G1026717" s="1"/>
    </row>
    <row r="1026929" spans="1:7" x14ac:dyDescent="0.3">
      <c r="A1026929" s="1"/>
      <c r="B1026929" s="1"/>
      <c r="C1026929" s="1"/>
      <c r="D1026929" s="1"/>
      <c r="F1026929" s="1"/>
      <c r="G1026929" s="1"/>
    </row>
    <row r="1027141" spans="1:7" x14ac:dyDescent="0.3">
      <c r="A1027141" s="1"/>
      <c r="B1027141" s="1"/>
      <c r="C1027141" s="1"/>
      <c r="D1027141" s="1"/>
      <c r="F1027141" s="1"/>
      <c r="G1027141" s="1"/>
    </row>
    <row r="1027353" spans="1:7" x14ac:dyDescent="0.3">
      <c r="A1027353" s="1"/>
      <c r="B1027353" s="1"/>
      <c r="C1027353" s="1"/>
      <c r="D1027353" s="1"/>
      <c r="F1027353" s="1"/>
      <c r="G1027353" s="1"/>
    </row>
    <row r="1027565" spans="1:7" x14ac:dyDescent="0.3">
      <c r="A1027565" s="1"/>
      <c r="B1027565" s="1"/>
      <c r="C1027565" s="1"/>
      <c r="D1027565" s="1"/>
      <c r="F1027565" s="1"/>
      <c r="G1027565" s="1"/>
    </row>
    <row r="1027777" spans="1:7" x14ac:dyDescent="0.3">
      <c r="A1027777" s="1"/>
      <c r="B1027777" s="1"/>
      <c r="C1027777" s="1"/>
      <c r="D1027777" s="1"/>
      <c r="F1027777" s="1"/>
      <c r="G1027777" s="1"/>
    </row>
    <row r="1027989" spans="1:7" x14ac:dyDescent="0.3">
      <c r="A1027989" s="1"/>
      <c r="B1027989" s="1"/>
      <c r="C1027989" s="1"/>
      <c r="D1027989" s="1"/>
      <c r="F1027989" s="1"/>
      <c r="G1027989" s="1"/>
    </row>
    <row r="1028201" spans="1:7" x14ac:dyDescent="0.3">
      <c r="A1028201" s="1"/>
      <c r="B1028201" s="1"/>
      <c r="C1028201" s="1"/>
      <c r="D1028201" s="1"/>
      <c r="F1028201" s="1"/>
      <c r="G1028201" s="1"/>
    </row>
    <row r="1028413" spans="1:7" x14ac:dyDescent="0.3">
      <c r="A1028413" s="1"/>
      <c r="B1028413" s="1"/>
      <c r="C1028413" s="1"/>
      <c r="D1028413" s="1"/>
      <c r="F1028413" s="1"/>
      <c r="G1028413" s="1"/>
    </row>
    <row r="1028625" spans="1:7" x14ac:dyDescent="0.3">
      <c r="A1028625" s="1"/>
      <c r="B1028625" s="1"/>
      <c r="C1028625" s="1"/>
      <c r="D1028625" s="1"/>
      <c r="F1028625" s="1"/>
      <c r="G1028625" s="1"/>
    </row>
    <row r="1028837" spans="1:7" x14ac:dyDescent="0.3">
      <c r="A1028837" s="1"/>
      <c r="B1028837" s="1"/>
      <c r="C1028837" s="1"/>
      <c r="D1028837" s="1"/>
      <c r="F1028837" s="1"/>
      <c r="G1028837" s="1"/>
    </row>
    <row r="1029049" spans="1:7" x14ac:dyDescent="0.3">
      <c r="A1029049" s="1"/>
      <c r="B1029049" s="1"/>
      <c r="C1029049" s="1"/>
      <c r="D1029049" s="1"/>
      <c r="F1029049" s="1"/>
      <c r="G1029049" s="1"/>
    </row>
    <row r="1029261" spans="1:7" x14ac:dyDescent="0.3">
      <c r="A1029261" s="1"/>
      <c r="B1029261" s="1"/>
      <c r="C1029261" s="1"/>
      <c r="D1029261" s="1"/>
      <c r="F1029261" s="1"/>
      <c r="G1029261" s="1"/>
    </row>
    <row r="1029473" spans="1:7" x14ac:dyDescent="0.3">
      <c r="A1029473" s="1"/>
      <c r="B1029473" s="1"/>
      <c r="C1029473" s="1"/>
      <c r="D1029473" s="1"/>
      <c r="F1029473" s="1"/>
      <c r="G1029473" s="1"/>
    </row>
    <row r="1029685" spans="1:7" x14ac:dyDescent="0.3">
      <c r="A1029685" s="1"/>
      <c r="B1029685" s="1"/>
      <c r="C1029685" s="1"/>
      <c r="D1029685" s="1"/>
      <c r="F1029685" s="1"/>
      <c r="G1029685" s="1"/>
    </row>
    <row r="1029897" spans="1:7" x14ac:dyDescent="0.3">
      <c r="A1029897" s="1"/>
      <c r="B1029897" s="1"/>
      <c r="C1029897" s="1"/>
      <c r="D1029897" s="1"/>
      <c r="F1029897" s="1"/>
      <c r="G1029897" s="1"/>
    </row>
    <row r="1030109" spans="1:7" x14ac:dyDescent="0.3">
      <c r="A1030109" s="1"/>
      <c r="B1030109" s="1"/>
      <c r="C1030109" s="1"/>
      <c r="D1030109" s="1"/>
      <c r="F1030109" s="1"/>
      <c r="G1030109" s="1"/>
    </row>
    <row r="1030321" spans="1:7" x14ac:dyDescent="0.3">
      <c r="A1030321" s="1"/>
      <c r="B1030321" s="1"/>
      <c r="C1030321" s="1"/>
      <c r="D1030321" s="1"/>
      <c r="F1030321" s="1"/>
      <c r="G1030321" s="1"/>
    </row>
    <row r="1030533" spans="1:7" x14ac:dyDescent="0.3">
      <c r="A1030533" s="1"/>
      <c r="B1030533" s="1"/>
      <c r="C1030533" s="1"/>
      <c r="D1030533" s="1"/>
      <c r="F1030533" s="1"/>
      <c r="G1030533" s="1"/>
    </row>
    <row r="1030745" spans="1:7" x14ac:dyDescent="0.3">
      <c r="A1030745" s="1"/>
      <c r="B1030745" s="1"/>
      <c r="C1030745" s="1"/>
      <c r="D1030745" s="1"/>
      <c r="F1030745" s="1"/>
      <c r="G1030745" s="1"/>
    </row>
    <row r="1030957" spans="1:7" x14ac:dyDescent="0.3">
      <c r="A1030957" s="1"/>
      <c r="B1030957" s="1"/>
      <c r="C1030957" s="1"/>
      <c r="D1030957" s="1"/>
      <c r="F1030957" s="1"/>
      <c r="G1030957" s="1"/>
    </row>
    <row r="1031169" spans="1:7" x14ac:dyDescent="0.3">
      <c r="A1031169" s="1"/>
      <c r="B1031169" s="1"/>
      <c r="C1031169" s="1"/>
      <c r="D1031169" s="1"/>
      <c r="F1031169" s="1"/>
      <c r="G1031169" s="1"/>
    </row>
    <row r="1031381" spans="1:7" x14ac:dyDescent="0.3">
      <c r="A1031381" s="1"/>
      <c r="B1031381" s="1"/>
      <c r="C1031381" s="1"/>
      <c r="D1031381" s="1"/>
      <c r="F1031381" s="1"/>
      <c r="G1031381" s="1"/>
    </row>
    <row r="1031593" spans="1:7" x14ac:dyDescent="0.3">
      <c r="A1031593" s="1"/>
      <c r="B1031593" s="1"/>
      <c r="C1031593" s="1"/>
      <c r="D1031593" s="1"/>
      <c r="F1031593" s="1"/>
      <c r="G1031593" s="1"/>
    </row>
    <row r="1031805" spans="1:7" x14ac:dyDescent="0.3">
      <c r="A1031805" s="1"/>
      <c r="B1031805" s="1"/>
      <c r="C1031805" s="1"/>
      <c r="D1031805" s="1"/>
      <c r="F1031805" s="1"/>
      <c r="G1031805" s="1"/>
    </row>
    <row r="1032017" spans="1:7" x14ac:dyDescent="0.3">
      <c r="A1032017" s="1"/>
      <c r="B1032017" s="1"/>
      <c r="C1032017" s="1"/>
      <c r="D1032017" s="1"/>
      <c r="F1032017" s="1"/>
      <c r="G1032017" s="1"/>
    </row>
    <row r="1032229" spans="1:7" x14ac:dyDescent="0.3">
      <c r="A1032229" s="1"/>
      <c r="B1032229" s="1"/>
      <c r="C1032229" s="1"/>
      <c r="D1032229" s="1"/>
      <c r="F1032229" s="1"/>
      <c r="G1032229" s="1"/>
    </row>
    <row r="1032441" spans="1:7" x14ac:dyDescent="0.3">
      <c r="A1032441" s="1"/>
      <c r="B1032441" s="1"/>
      <c r="C1032441" s="1"/>
      <c r="D1032441" s="1"/>
      <c r="F1032441" s="1"/>
      <c r="G1032441" s="1"/>
    </row>
    <row r="1032653" spans="1:7" x14ac:dyDescent="0.3">
      <c r="A1032653" s="1"/>
      <c r="B1032653" s="1"/>
      <c r="C1032653" s="1"/>
      <c r="D1032653" s="1"/>
      <c r="F1032653" s="1"/>
      <c r="G1032653" s="1"/>
    </row>
    <row r="1032865" spans="1:7" x14ac:dyDescent="0.3">
      <c r="A1032865" s="1"/>
      <c r="B1032865" s="1"/>
      <c r="C1032865" s="1"/>
      <c r="D1032865" s="1"/>
      <c r="F1032865" s="1"/>
      <c r="G1032865" s="1"/>
    </row>
    <row r="1033077" spans="1:7" x14ac:dyDescent="0.3">
      <c r="A1033077" s="1"/>
      <c r="B1033077" s="1"/>
      <c r="C1033077" s="1"/>
      <c r="D1033077" s="1"/>
      <c r="F1033077" s="1"/>
      <c r="G1033077" s="1"/>
    </row>
    <row r="1033289" spans="1:7" x14ac:dyDescent="0.3">
      <c r="A1033289" s="1"/>
      <c r="B1033289" s="1"/>
      <c r="C1033289" s="1"/>
      <c r="D1033289" s="1"/>
      <c r="F1033289" s="1"/>
      <c r="G1033289" s="1"/>
    </row>
    <row r="1033501" spans="1:7" x14ac:dyDescent="0.3">
      <c r="A1033501" s="1"/>
      <c r="B1033501" s="1"/>
      <c r="C1033501" s="1"/>
      <c r="D1033501" s="1"/>
      <c r="F1033501" s="1"/>
      <c r="G1033501" s="1"/>
    </row>
    <row r="1033713" spans="1:7" x14ac:dyDescent="0.3">
      <c r="A1033713" s="1"/>
      <c r="B1033713" s="1"/>
      <c r="C1033713" s="1"/>
      <c r="D1033713" s="1"/>
      <c r="F1033713" s="1"/>
      <c r="G1033713" s="1"/>
    </row>
    <row r="1033925" spans="1:7" x14ac:dyDescent="0.3">
      <c r="A1033925" s="1"/>
      <c r="B1033925" s="1"/>
      <c r="C1033925" s="1"/>
      <c r="D1033925" s="1"/>
      <c r="F1033925" s="1"/>
      <c r="G1033925" s="1"/>
    </row>
    <row r="1034137" spans="1:7" x14ac:dyDescent="0.3">
      <c r="A1034137" s="1"/>
      <c r="B1034137" s="1"/>
      <c r="C1034137" s="1"/>
      <c r="D1034137" s="1"/>
      <c r="F1034137" s="1"/>
      <c r="G1034137" s="1"/>
    </row>
    <row r="1034349" spans="1:7" x14ac:dyDescent="0.3">
      <c r="A1034349" s="1"/>
      <c r="B1034349" s="1"/>
      <c r="C1034349" s="1"/>
      <c r="D1034349" s="1"/>
      <c r="F1034349" s="1"/>
      <c r="G1034349" s="1"/>
    </row>
    <row r="1034561" spans="1:7" x14ac:dyDescent="0.3">
      <c r="A1034561" s="1"/>
      <c r="B1034561" s="1"/>
      <c r="C1034561" s="1"/>
      <c r="D1034561" s="1"/>
      <c r="F1034561" s="1"/>
      <c r="G1034561" s="1"/>
    </row>
    <row r="1034773" spans="1:7" x14ac:dyDescent="0.3">
      <c r="A1034773" s="1"/>
      <c r="B1034773" s="1"/>
      <c r="C1034773" s="1"/>
      <c r="D1034773" s="1"/>
      <c r="F1034773" s="1"/>
      <c r="G1034773" s="1"/>
    </row>
    <row r="1034985" spans="1:7" x14ac:dyDescent="0.3">
      <c r="A1034985" s="1"/>
      <c r="B1034985" s="1"/>
      <c r="C1034985" s="1"/>
      <c r="D1034985" s="1"/>
      <c r="F1034985" s="1"/>
      <c r="G1034985" s="1"/>
    </row>
    <row r="1035197" spans="1:7" x14ac:dyDescent="0.3">
      <c r="A1035197" s="1"/>
      <c r="B1035197" s="1"/>
      <c r="C1035197" s="1"/>
      <c r="D1035197" s="1"/>
      <c r="F1035197" s="1"/>
      <c r="G1035197" s="1"/>
    </row>
    <row r="1035409" spans="1:7" x14ac:dyDescent="0.3">
      <c r="A1035409" s="1"/>
      <c r="B1035409" s="1"/>
      <c r="C1035409" s="1"/>
      <c r="D1035409" s="1"/>
      <c r="F1035409" s="1"/>
      <c r="G1035409" s="1"/>
    </row>
    <row r="1035621" spans="1:7" x14ac:dyDescent="0.3">
      <c r="A1035621" s="1"/>
      <c r="B1035621" s="1"/>
      <c r="C1035621" s="1"/>
      <c r="D1035621" s="1"/>
      <c r="F1035621" s="1"/>
      <c r="G1035621" s="1"/>
    </row>
    <row r="1035833" spans="1:7" x14ac:dyDescent="0.3">
      <c r="A1035833" s="1"/>
      <c r="B1035833" s="1"/>
      <c r="C1035833" s="1"/>
      <c r="D1035833" s="1"/>
      <c r="F1035833" s="1"/>
      <c r="G1035833" s="1"/>
    </row>
    <row r="1036045" spans="1:7" x14ac:dyDescent="0.3">
      <c r="A1036045" s="1"/>
      <c r="B1036045" s="1"/>
      <c r="C1036045" s="1"/>
      <c r="D1036045" s="1"/>
      <c r="F1036045" s="1"/>
      <c r="G1036045" s="1"/>
    </row>
    <row r="1036257" spans="1:7" x14ac:dyDescent="0.3">
      <c r="A1036257" s="1"/>
      <c r="B1036257" s="1"/>
      <c r="C1036257" s="1"/>
      <c r="D1036257" s="1"/>
      <c r="F1036257" s="1"/>
      <c r="G1036257" s="1"/>
    </row>
    <row r="1036469" spans="1:7" x14ac:dyDescent="0.3">
      <c r="A1036469" s="1"/>
      <c r="B1036469" s="1"/>
      <c r="C1036469" s="1"/>
      <c r="D1036469" s="1"/>
      <c r="F1036469" s="1"/>
      <c r="G1036469" s="1"/>
    </row>
    <row r="1036681" spans="1:7" x14ac:dyDescent="0.3">
      <c r="A1036681" s="1"/>
      <c r="B1036681" s="1"/>
      <c r="C1036681" s="1"/>
      <c r="D1036681" s="1"/>
      <c r="F1036681" s="1"/>
      <c r="G1036681" s="1"/>
    </row>
    <row r="1036893" spans="1:7" x14ac:dyDescent="0.3">
      <c r="A1036893" s="1"/>
      <c r="B1036893" s="1"/>
      <c r="C1036893" s="1"/>
      <c r="D1036893" s="1"/>
      <c r="F1036893" s="1"/>
      <c r="G1036893" s="1"/>
    </row>
    <row r="1037105" spans="1:7" x14ac:dyDescent="0.3">
      <c r="A1037105" s="1"/>
      <c r="B1037105" s="1"/>
      <c r="C1037105" s="1"/>
      <c r="D1037105" s="1"/>
      <c r="F1037105" s="1"/>
      <c r="G1037105" s="1"/>
    </row>
    <row r="1037317" spans="1:7" x14ac:dyDescent="0.3">
      <c r="A1037317" s="1"/>
      <c r="B1037317" s="1"/>
      <c r="C1037317" s="1"/>
      <c r="D1037317" s="1"/>
      <c r="F1037317" s="1"/>
      <c r="G1037317" s="1"/>
    </row>
    <row r="1037529" spans="1:7" x14ac:dyDescent="0.3">
      <c r="A1037529" s="1"/>
      <c r="B1037529" s="1"/>
      <c r="C1037529" s="1"/>
      <c r="D1037529" s="1"/>
      <c r="F1037529" s="1"/>
      <c r="G1037529" s="1"/>
    </row>
    <row r="1037741" spans="1:7" x14ac:dyDescent="0.3">
      <c r="A1037741" s="1"/>
      <c r="B1037741" s="1"/>
      <c r="C1037741" s="1"/>
      <c r="D1037741" s="1"/>
      <c r="F1037741" s="1"/>
      <c r="G1037741" s="1"/>
    </row>
    <row r="1037953" spans="1:7" x14ac:dyDescent="0.3">
      <c r="A1037953" s="1"/>
      <c r="B1037953" s="1"/>
      <c r="C1037953" s="1"/>
      <c r="D1037953" s="1"/>
      <c r="F1037953" s="1"/>
      <c r="G1037953" s="1"/>
    </row>
    <row r="1038165" spans="1:7" x14ac:dyDescent="0.3">
      <c r="A1038165" s="1"/>
      <c r="B1038165" s="1"/>
      <c r="C1038165" s="1"/>
      <c r="D1038165" s="1"/>
      <c r="F1038165" s="1"/>
      <c r="G1038165" s="1"/>
    </row>
    <row r="1038377" spans="1:7" x14ac:dyDescent="0.3">
      <c r="A1038377" s="1"/>
      <c r="B1038377" s="1"/>
      <c r="C1038377" s="1"/>
      <c r="D1038377" s="1"/>
      <c r="F1038377" s="1"/>
      <c r="G1038377" s="1"/>
    </row>
    <row r="1038589" spans="1:7" x14ac:dyDescent="0.3">
      <c r="A1038589" s="1"/>
      <c r="B1038589" s="1"/>
      <c r="C1038589" s="1"/>
      <c r="D1038589" s="1"/>
      <c r="F1038589" s="1"/>
      <c r="G1038589" s="1"/>
    </row>
    <row r="1038801" spans="1:7" x14ac:dyDescent="0.3">
      <c r="A1038801" s="1"/>
      <c r="B1038801" s="1"/>
      <c r="C1038801" s="1"/>
      <c r="D1038801" s="1"/>
      <c r="F1038801" s="1"/>
      <c r="G1038801" s="1"/>
    </row>
    <row r="1039013" spans="1:7" x14ac:dyDescent="0.3">
      <c r="A1039013" s="1"/>
      <c r="B1039013" s="1"/>
      <c r="C1039013" s="1"/>
      <c r="D1039013" s="1"/>
      <c r="F1039013" s="1"/>
      <c r="G1039013" s="1"/>
    </row>
    <row r="1039225" spans="1:7" x14ac:dyDescent="0.3">
      <c r="A1039225" s="1"/>
      <c r="B1039225" s="1"/>
      <c r="C1039225" s="1"/>
      <c r="D1039225" s="1"/>
      <c r="F1039225" s="1"/>
      <c r="G1039225" s="1"/>
    </row>
    <row r="1039437" spans="1:7" x14ac:dyDescent="0.3">
      <c r="A1039437" s="1"/>
      <c r="B1039437" s="1"/>
      <c r="C1039437" s="1"/>
      <c r="D1039437" s="1"/>
      <c r="F1039437" s="1"/>
      <c r="G1039437" s="1"/>
    </row>
    <row r="1039649" spans="1:7" x14ac:dyDescent="0.3">
      <c r="A1039649" s="1"/>
      <c r="B1039649" s="1"/>
      <c r="C1039649" s="1"/>
      <c r="D1039649" s="1"/>
      <c r="F1039649" s="1"/>
      <c r="G1039649" s="1"/>
    </row>
    <row r="1039861" spans="1:7" x14ac:dyDescent="0.3">
      <c r="A1039861" s="1"/>
      <c r="B1039861" s="1"/>
      <c r="C1039861" s="1"/>
      <c r="D1039861" s="1"/>
      <c r="F1039861" s="1"/>
      <c r="G1039861" s="1"/>
    </row>
    <row r="1040073" spans="1:7" x14ac:dyDescent="0.3">
      <c r="A1040073" s="1"/>
      <c r="B1040073" s="1"/>
      <c r="C1040073" s="1"/>
      <c r="D1040073" s="1"/>
      <c r="F1040073" s="1"/>
      <c r="G1040073" s="1"/>
    </row>
    <row r="1040285" spans="1:7" x14ac:dyDescent="0.3">
      <c r="A1040285" s="1"/>
      <c r="B1040285" s="1"/>
      <c r="C1040285" s="1"/>
      <c r="D1040285" s="1"/>
      <c r="F1040285" s="1"/>
      <c r="G1040285" s="1"/>
    </row>
    <row r="1040497" spans="1:7" x14ac:dyDescent="0.3">
      <c r="A1040497" s="1"/>
      <c r="B1040497" s="1"/>
      <c r="C1040497" s="1"/>
      <c r="D1040497" s="1"/>
      <c r="F1040497" s="1"/>
      <c r="G1040497" s="1"/>
    </row>
    <row r="1040709" spans="1:7" x14ac:dyDescent="0.3">
      <c r="A1040709" s="1"/>
      <c r="B1040709" s="1"/>
      <c r="C1040709" s="1"/>
      <c r="D1040709" s="1"/>
      <c r="F1040709" s="1"/>
      <c r="G1040709" s="1"/>
    </row>
    <row r="1040921" spans="1:7" x14ac:dyDescent="0.3">
      <c r="A1040921" s="1"/>
      <c r="B1040921" s="1"/>
      <c r="C1040921" s="1"/>
      <c r="D1040921" s="1"/>
      <c r="F1040921" s="1"/>
      <c r="G1040921" s="1"/>
    </row>
    <row r="1041133" spans="1:7" x14ac:dyDescent="0.3">
      <c r="A1041133" s="1"/>
      <c r="B1041133" s="1"/>
      <c r="C1041133" s="1"/>
      <c r="D1041133" s="1"/>
      <c r="F1041133" s="1"/>
      <c r="G1041133" s="1"/>
    </row>
    <row r="1041345" spans="1:7" x14ac:dyDescent="0.3">
      <c r="A1041345" s="1"/>
      <c r="B1041345" s="1"/>
      <c r="C1041345" s="1"/>
      <c r="D1041345" s="1"/>
      <c r="F1041345" s="1"/>
      <c r="G1041345" s="1"/>
    </row>
    <row r="1041557" spans="1:7" x14ac:dyDescent="0.3">
      <c r="A1041557" s="1"/>
      <c r="B1041557" s="1"/>
      <c r="C1041557" s="1"/>
      <c r="D1041557" s="1"/>
      <c r="F1041557" s="1"/>
      <c r="G1041557" s="1"/>
    </row>
    <row r="1041769" spans="1:7" x14ac:dyDescent="0.3">
      <c r="A1041769" s="1"/>
      <c r="B1041769" s="1"/>
      <c r="C1041769" s="1"/>
      <c r="D1041769" s="1"/>
      <c r="F1041769" s="1"/>
      <c r="G1041769" s="1"/>
    </row>
    <row r="1041981" spans="1:7" x14ac:dyDescent="0.3">
      <c r="A1041981" s="1"/>
      <c r="B1041981" s="1"/>
      <c r="C1041981" s="1"/>
      <c r="D1041981" s="1"/>
      <c r="F1041981" s="1"/>
      <c r="G1041981" s="1"/>
    </row>
    <row r="1042193" spans="1:7" x14ac:dyDescent="0.3">
      <c r="A1042193" s="1"/>
      <c r="B1042193" s="1"/>
      <c r="C1042193" s="1"/>
      <c r="D1042193" s="1"/>
      <c r="F1042193" s="1"/>
      <c r="G1042193" s="1"/>
    </row>
    <row r="1042405" spans="1:7" x14ac:dyDescent="0.3">
      <c r="A1042405" s="1"/>
      <c r="B1042405" s="1"/>
      <c r="C1042405" s="1"/>
      <c r="D1042405" s="1"/>
      <c r="F1042405" s="1"/>
      <c r="G1042405" s="1"/>
    </row>
    <row r="1042617" spans="1:7" x14ac:dyDescent="0.3">
      <c r="A1042617" s="1"/>
      <c r="B1042617" s="1"/>
      <c r="C1042617" s="1"/>
      <c r="D1042617" s="1"/>
      <c r="F1042617" s="1"/>
      <c r="G1042617" s="1"/>
    </row>
    <row r="1042829" spans="1:7" x14ac:dyDescent="0.3">
      <c r="A1042829" s="1"/>
      <c r="B1042829" s="1"/>
      <c r="C1042829" s="1"/>
      <c r="D1042829" s="1"/>
      <c r="F1042829" s="1"/>
      <c r="G1042829" s="1"/>
    </row>
    <row r="1043041" spans="1:7" x14ac:dyDescent="0.3">
      <c r="A1043041" s="1"/>
      <c r="B1043041" s="1"/>
      <c r="C1043041" s="1"/>
      <c r="D1043041" s="1"/>
      <c r="F1043041" s="1"/>
      <c r="G1043041" s="1"/>
    </row>
    <row r="1043253" spans="1:7" x14ac:dyDescent="0.3">
      <c r="A1043253" s="1"/>
      <c r="B1043253" s="1"/>
      <c r="C1043253" s="1"/>
      <c r="D1043253" s="1"/>
      <c r="F1043253" s="1"/>
      <c r="G1043253" s="1"/>
    </row>
    <row r="1043465" spans="1:7" x14ac:dyDescent="0.3">
      <c r="A1043465" s="1"/>
      <c r="B1043465" s="1"/>
      <c r="C1043465" s="1"/>
      <c r="D1043465" s="1"/>
      <c r="F1043465" s="1"/>
      <c r="G1043465" s="1"/>
    </row>
    <row r="1043677" spans="1:7" x14ac:dyDescent="0.3">
      <c r="A1043677" s="1"/>
      <c r="B1043677" s="1"/>
      <c r="C1043677" s="1"/>
      <c r="D1043677" s="1"/>
      <c r="F1043677" s="1"/>
      <c r="G1043677" s="1"/>
    </row>
    <row r="1043889" spans="1:7" x14ac:dyDescent="0.3">
      <c r="A1043889" s="1"/>
      <c r="B1043889" s="1"/>
      <c r="C1043889" s="1"/>
      <c r="D1043889" s="1"/>
      <c r="F1043889" s="1"/>
      <c r="G1043889" s="1"/>
    </row>
    <row r="1044101" spans="1:7" x14ac:dyDescent="0.3">
      <c r="A1044101" s="1"/>
      <c r="B1044101" s="1"/>
      <c r="C1044101" s="1"/>
      <c r="D1044101" s="1"/>
      <c r="F1044101" s="1"/>
      <c r="G1044101" s="1"/>
    </row>
    <row r="1044313" spans="1:7" x14ac:dyDescent="0.3">
      <c r="A1044313" s="1"/>
      <c r="B1044313" s="1"/>
      <c r="C1044313" s="1"/>
      <c r="D1044313" s="1"/>
      <c r="F1044313" s="1"/>
      <c r="G1044313" s="1"/>
    </row>
    <row r="1044525" spans="1:7" x14ac:dyDescent="0.3">
      <c r="A1044525" s="1"/>
      <c r="B1044525" s="1"/>
      <c r="C1044525" s="1"/>
      <c r="D1044525" s="1"/>
      <c r="F1044525" s="1"/>
      <c r="G1044525" s="1"/>
    </row>
    <row r="1044737" spans="1:7" x14ac:dyDescent="0.3">
      <c r="A1044737" s="1"/>
      <c r="B1044737" s="1"/>
      <c r="C1044737" s="1"/>
      <c r="D1044737" s="1"/>
      <c r="F1044737" s="1"/>
      <c r="G1044737" s="1"/>
    </row>
    <row r="1044949" spans="1:7" x14ac:dyDescent="0.3">
      <c r="A1044949" s="1"/>
      <c r="B1044949" s="1"/>
      <c r="C1044949" s="1"/>
      <c r="D1044949" s="1"/>
      <c r="F1044949" s="1"/>
      <c r="G1044949" s="1"/>
    </row>
    <row r="1045161" spans="1:7" x14ac:dyDescent="0.3">
      <c r="A1045161" s="1"/>
      <c r="B1045161" s="1"/>
      <c r="C1045161" s="1"/>
      <c r="D1045161" s="1"/>
      <c r="F1045161" s="1"/>
      <c r="G1045161" s="1"/>
    </row>
    <row r="1045373" spans="1:7" x14ac:dyDescent="0.3">
      <c r="A1045373" s="1"/>
      <c r="B1045373" s="1"/>
      <c r="C1045373" s="1"/>
      <c r="D1045373" s="1"/>
      <c r="F1045373" s="1"/>
      <c r="G1045373" s="1"/>
    </row>
    <row r="1045585" spans="1:7" x14ac:dyDescent="0.3">
      <c r="A1045585" s="1"/>
      <c r="B1045585" s="1"/>
      <c r="C1045585" s="1"/>
      <c r="D1045585" s="1"/>
      <c r="F1045585" s="1"/>
      <c r="G1045585" s="1"/>
    </row>
    <row r="1045797" spans="1:7" x14ac:dyDescent="0.3">
      <c r="A1045797" s="1"/>
      <c r="B1045797" s="1"/>
      <c r="C1045797" s="1"/>
      <c r="D1045797" s="1"/>
      <c r="F1045797" s="1"/>
      <c r="G1045797" s="1"/>
    </row>
    <row r="1046009" spans="1:7" x14ac:dyDescent="0.3">
      <c r="A1046009" s="1"/>
      <c r="B1046009" s="1"/>
      <c r="C1046009" s="1"/>
      <c r="D1046009" s="1"/>
      <c r="F1046009" s="1"/>
      <c r="G1046009" s="1"/>
    </row>
    <row r="1046221" spans="1:7" x14ac:dyDescent="0.3">
      <c r="A1046221" s="1"/>
      <c r="B1046221" s="1"/>
      <c r="C1046221" s="1"/>
      <c r="D1046221" s="1"/>
      <c r="F1046221" s="1"/>
      <c r="G1046221" s="1"/>
    </row>
    <row r="1046433" spans="1:7" x14ac:dyDescent="0.3">
      <c r="A1046433" s="1"/>
      <c r="B1046433" s="1"/>
      <c r="C1046433" s="1"/>
      <c r="D1046433" s="1"/>
      <c r="F1046433" s="1"/>
      <c r="G1046433" s="1"/>
    </row>
    <row r="1046645" spans="1:7" x14ac:dyDescent="0.3">
      <c r="A1046645" s="1"/>
      <c r="B1046645" s="1"/>
      <c r="C1046645" s="1"/>
      <c r="D1046645" s="1"/>
      <c r="F1046645" s="1"/>
      <c r="G1046645" s="1"/>
    </row>
    <row r="1046857" spans="1:7" x14ac:dyDescent="0.3">
      <c r="A1046857" s="1"/>
      <c r="B1046857" s="1"/>
      <c r="C1046857" s="1"/>
      <c r="D1046857" s="1"/>
      <c r="F1046857" s="1"/>
      <c r="G1046857" s="1"/>
    </row>
    <row r="1047069" spans="1:7" x14ac:dyDescent="0.3">
      <c r="A1047069" s="1"/>
      <c r="B1047069" s="1"/>
      <c r="C1047069" s="1"/>
      <c r="D1047069" s="1"/>
      <c r="F1047069" s="1"/>
      <c r="G1047069" s="1"/>
    </row>
    <row r="1047281" spans="1:7" x14ac:dyDescent="0.3">
      <c r="A1047281" s="1"/>
      <c r="B1047281" s="1"/>
      <c r="C1047281" s="1"/>
      <c r="D1047281" s="1"/>
      <c r="F1047281" s="1"/>
      <c r="G1047281" s="1"/>
    </row>
    <row r="1047493" spans="1:7" x14ac:dyDescent="0.3">
      <c r="A1047493" s="1"/>
      <c r="B1047493" s="1"/>
      <c r="C1047493" s="1"/>
      <c r="D1047493" s="1"/>
      <c r="F1047493" s="1"/>
      <c r="G1047493" s="1"/>
    </row>
    <row r="1047705" spans="1:7" x14ac:dyDescent="0.3">
      <c r="A1047705" s="1"/>
      <c r="B1047705" s="1"/>
      <c r="C1047705" s="1"/>
      <c r="D1047705" s="1"/>
      <c r="F1047705" s="1"/>
      <c r="G1047705" s="1"/>
    </row>
    <row r="1047917" spans="1:7" x14ac:dyDescent="0.3">
      <c r="A1047917" s="1"/>
      <c r="B1047917" s="1"/>
      <c r="C1047917" s="1"/>
      <c r="D1047917" s="1"/>
      <c r="F1047917" s="1"/>
      <c r="G1047917" s="1"/>
    </row>
    <row r="1048129" spans="1:7" x14ac:dyDescent="0.3">
      <c r="A1048129" s="1"/>
      <c r="B1048129" s="1"/>
      <c r="C1048129" s="1"/>
      <c r="D1048129" s="1"/>
      <c r="F1048129" s="1"/>
      <c r="G1048129" s="1"/>
    </row>
    <row r="1048341" spans="1:7" x14ac:dyDescent="0.3">
      <c r="A1048341" s="1"/>
      <c r="B1048341" s="1"/>
      <c r="C1048341" s="1"/>
      <c r="D1048341" s="1"/>
      <c r="F1048341" s="1"/>
      <c r="G1048341" s="1"/>
    </row>
    <row r="1048553" spans="1:7" x14ac:dyDescent="0.3">
      <c r="A1048553" s="1"/>
      <c r="B1048553" s="1"/>
      <c r="C1048553" s="1"/>
      <c r="D1048553" s="1"/>
      <c r="F1048553" s="1"/>
      <c r="G1048553" s="1"/>
    </row>
  </sheetData>
  <autoFilter ref="A1:G212" xr:uid="{41FF197A-B523-40D6-AC1C-C56094A944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10</vt:i4>
      </vt:variant>
    </vt:vector>
  </HeadingPairs>
  <TitlesOfParts>
    <vt:vector size="15" baseType="lpstr">
      <vt:lpstr>ESE</vt:lpstr>
      <vt:lpstr>RICHIESTE</vt:lpstr>
      <vt:lpstr>CERCA</vt:lpstr>
      <vt:lpstr>GRAFICI</vt:lpstr>
      <vt:lpstr>NUOVO</vt:lpstr>
      <vt:lpstr>COD_PRODOTTO</vt:lpstr>
      <vt:lpstr>ID</vt:lpstr>
      <vt:lpstr>MAGAZZINO</vt:lpstr>
      <vt:lpstr>PAESE</vt:lpstr>
      <vt:lpstr>PREZZO_UNITARIO</vt:lpstr>
      <vt:lpstr>PRODOTTO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UTENTE</cp:lastModifiedBy>
  <cp:lastPrinted>2023-12-20T23:40:45Z</cp:lastPrinted>
  <dcterms:created xsi:type="dcterms:W3CDTF">2015-10-05T16:23:47Z</dcterms:created>
  <dcterms:modified xsi:type="dcterms:W3CDTF">2023-12-20T23:40:56Z</dcterms:modified>
</cp:coreProperties>
</file>