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Tamaño</t>
        </is>
      </c>
      <c r="D1" s="1" t="inlineStr">
        <is>
          <t>Habitaciones</t>
        </is>
      </c>
      <c r="E1" s="1" t="inlineStr">
        <is>
          <t>Planta</t>
        </is>
      </c>
      <c r="F1" s="1" t="inlineStr">
        <is>
          <t>Calle</t>
        </is>
      </c>
      <c r="G1" s="1" t="inlineStr">
        <is>
          <t>Portal</t>
        </is>
      </c>
      <c r="H1" s="1" t="inlineStr">
        <is>
          <t>Zona</t>
        </is>
      </c>
      <c r="I1" s="1" t="inlineStr">
        <is>
          <t>Ciudad</t>
        </is>
      </c>
      <c r="J1" s="1" t="inlineStr">
        <is>
          <t>Precio</t>
        </is>
      </c>
      <c r="K1" s="1" t="inlineStr">
        <is>
          <t>Precio_old</t>
        </is>
      </c>
      <c r="L1" s="1" t="inlineStr">
        <is>
          <t>Descripcion</t>
        </is>
      </c>
      <c r="M1" s="1" t="inlineStr">
        <is>
          <t>Fecha</t>
        </is>
      </c>
      <c r="N1" s="1" t="inlineStr">
        <is>
          <t>Link</t>
        </is>
      </c>
      <c r="O1" s="1" t="inlineStr">
        <is>
          <t>Precio/m2</t>
        </is>
      </c>
    </row>
    <row r="2">
      <c r="A2" t="n">
        <v>91175282</v>
      </c>
      <c r="B2" t="inlineStr">
        <is>
          <t>Piso</t>
        </is>
      </c>
      <c r="C2" t="n">
        <v>52</v>
      </c>
      <c r="D2" t="n">
        <v>2</v>
      </c>
      <c r="E2" t="inlineStr">
        <is>
          <t>entreplanta exterior</t>
        </is>
      </c>
      <c r="F2" t="inlineStr">
        <is>
          <t>miguel solas</t>
        </is>
      </c>
      <c r="G2" t="inlineStr">
        <is>
          <t>s/n</t>
        </is>
      </c>
      <c r="H2" t="inlineStr">
        <is>
          <t>butarque</t>
        </is>
      </c>
      <c r="I2" t="inlineStr">
        <is>
          <t>madrid</t>
        </is>
      </c>
      <c r="J2" t="n">
        <v>81000</v>
      </c>
      <c r="K2" t="inlineStr"/>
      <c r="L2" t="inlineStr">
        <is>
          <t>ESTUDIO VILLAVERDE LOS ROSALES SL - MADRID Oficina Tecnocasa: EN VENTA: Piso C/ MIGUEL SOLAS, con dos dormitorios, baño reformado, pintura gota, muy luminoso, terraza, ventanas alu...Contactar</t>
        </is>
      </c>
      <c r="M2" t="inlineStr">
        <is>
          <t>2020-09-28 20:45:01</t>
        </is>
      </c>
      <c r="N2">
        <f>HYPERLINK("https://www.idealista.com/inmueble/91175282", "https://www.idealista.com/inmueble/91175282")</f>
        <v/>
      </c>
      <c r="O2" t="n">
        <v>1558</v>
      </c>
    </row>
    <row r="3">
      <c r="A3" t="n">
        <v>91173893</v>
      </c>
      <c r="B3" t="inlineStr">
        <is>
          <t>Piso</t>
        </is>
      </c>
      <c r="C3" t="n">
        <v>60</v>
      </c>
      <c r="D3" t="n">
        <v>2</v>
      </c>
      <c r="E3" t="inlineStr">
        <is>
          <t>4ª planta exterior</t>
        </is>
      </c>
      <c r="F3" t="inlineStr">
        <is>
          <t>calle de sierra toledana</t>
        </is>
      </c>
      <c r="G3" t="inlineStr">
        <is>
          <t>40</t>
        </is>
      </c>
      <c r="H3" t="inlineStr">
        <is>
          <t>numancia</t>
        </is>
      </c>
      <c r="I3" t="inlineStr">
        <is>
          <t>madrid</t>
        </is>
      </c>
      <c r="J3" t="n">
        <v>91900</v>
      </c>
      <c r="K3" t="inlineStr"/>
      <c r="L3" t="inlineStr">
        <is>
          <t>Piso totalmente reformado, zona muy comercial, compuesto de 2 dormitorios salón cocina y 1 baño y terraza, ascensor, mejor ver.Contactar</t>
        </is>
      </c>
      <c r="M3" t="inlineStr">
        <is>
          <t>2020-09-28 19:57:31</t>
        </is>
      </c>
      <c r="N3">
        <f>HYPERLINK("https://www.idealista.com/inmueble/91173893", "https://www.idealista.com/inmueble/91173893")</f>
        <v/>
      </c>
      <c r="O3" t="n">
        <v>1532</v>
      </c>
    </row>
    <row r="4">
      <c r="A4" t="n">
        <v>91172345</v>
      </c>
      <c r="B4" t="inlineStr">
        <is>
          <t>Piso</t>
        </is>
      </c>
      <c r="C4" t="n">
        <v>45</v>
      </c>
      <c r="D4" t="n">
        <v>2</v>
      </c>
      <c r="E4" t="inlineStr">
        <is>
          <t>bajo exterior</t>
        </is>
      </c>
      <c r="F4" t="inlineStr"/>
      <c r="G4" t="inlineStr">
        <is>
          <t>s/n</t>
        </is>
      </c>
      <c r="H4" t="inlineStr">
        <is>
          <t>portazgo</t>
        </is>
      </c>
      <c r="I4" t="inlineStr">
        <is>
          <t>madrid</t>
        </is>
      </c>
      <c r="J4" t="n">
        <v>98000</v>
      </c>
      <c r="K4" t="inlineStr"/>
      <c r="L4" t="inlineStr">
        <is>
          <t>Puede contactar con KEVIN en el teléfono 647 498 602 SE VENDE piso exterior en planta baj...</t>
        </is>
      </c>
      <c r="M4" t="inlineStr">
        <is>
          <t>2020-09-29 06:12:51</t>
        </is>
      </c>
      <c r="N4">
        <f>HYPERLINK("https://www.idealista.com/inmueble/91172345", "https://www.idealista.com/inmueble/91172345")</f>
        <v/>
      </c>
      <c r="O4" t="n">
        <v>2178</v>
      </c>
    </row>
    <row r="5">
      <c r="A5" t="n">
        <v>91170948</v>
      </c>
      <c r="B5" t="inlineStr">
        <is>
          <t>Piso</t>
        </is>
      </c>
      <c r="C5" t="n">
        <v>55</v>
      </c>
      <c r="D5" t="n">
        <v>2</v>
      </c>
      <c r="E5" t="inlineStr">
        <is>
          <t>bajo exterior</t>
        </is>
      </c>
      <c r="F5" t="inlineStr"/>
      <c r="G5" t="inlineStr">
        <is>
          <t>s/n</t>
        </is>
      </c>
      <c r="H5" t="inlineStr">
        <is>
          <t>san andrés</t>
        </is>
      </c>
      <c r="I5" t="inlineStr">
        <is>
          <t>madrid</t>
        </is>
      </c>
      <c r="J5" t="n">
        <v>88000</v>
      </c>
      <c r="K5" t="inlineStr"/>
      <c r="L5" t="inlineStr">
        <is>
          <t>8021 - ImpOrtE! CRéDiTo 100 % FINANCIACIÓN! El Mejor del MeRCaDo***Pasa tu OFERTA! Situa...</t>
        </is>
      </c>
      <c r="M5" t="inlineStr">
        <is>
          <t>2020-09-29 06:12:51</t>
        </is>
      </c>
      <c r="N5">
        <f>HYPERLINK("https://www.idealista.com/inmueble/91170948", "https://www.idealista.com/inmueble/91170948")</f>
        <v/>
      </c>
      <c r="O5" t="n">
        <v>1600</v>
      </c>
    </row>
    <row r="6">
      <c r="A6" t="n">
        <v>91165300</v>
      </c>
      <c r="B6" t="inlineStr">
        <is>
          <t>Piso</t>
        </is>
      </c>
      <c r="C6" t="n">
        <v>67</v>
      </c>
      <c r="D6" t="n">
        <v>2</v>
      </c>
      <c r="E6" t="inlineStr">
        <is>
          <t>2ª planta exterior</t>
        </is>
      </c>
      <c r="F6" t="inlineStr">
        <is>
          <t>antimonio</t>
        </is>
      </c>
      <c r="G6" t="inlineStr">
        <is>
          <t>s/n</t>
        </is>
      </c>
      <c r="H6" t="inlineStr">
        <is>
          <t>san andrés</t>
        </is>
      </c>
      <c r="I6" t="inlineStr">
        <is>
          <t>madrid</t>
        </is>
      </c>
      <c r="J6" t="n">
        <v>93000</v>
      </c>
      <c r="K6" t="inlineStr"/>
      <c r="L6" t="inlineStr">
        <is>
          <t>ROYAL HOUSE ofrece estupenda vivienda. la cual se encuentra en Calle Antimonio, situado en el distrito de Villaverde alto, CP: 28021, Madrid, en la planta 2º. Es un inmueble que c...Contactar</t>
        </is>
      </c>
      <c r="M6" t="inlineStr">
        <is>
          <t>2020-09-28 13:33:41</t>
        </is>
      </c>
      <c r="N6">
        <f>HYPERLINK("https://www.idealista.com/inmueble/91165300", "https://www.idealista.com/inmueble/91165300")</f>
        <v/>
      </c>
      <c r="O6" t="n">
        <v>1388</v>
      </c>
    </row>
    <row r="7">
      <c r="A7" t="n">
        <v>91161764</v>
      </c>
      <c r="B7" t="inlineStr">
        <is>
          <t>Piso</t>
        </is>
      </c>
      <c r="C7" t="n">
        <v>55</v>
      </c>
      <c r="D7" t="n">
        <v>2</v>
      </c>
      <c r="E7" t="inlineStr">
        <is>
          <t>2ª planta exterior</t>
        </is>
      </c>
      <c r="F7" t="inlineStr"/>
      <c r="G7" t="inlineStr">
        <is>
          <t>s/n</t>
        </is>
      </c>
      <c r="H7" t="inlineStr">
        <is>
          <t>san diego</t>
        </is>
      </c>
      <c r="I7" t="inlineStr">
        <is>
          <t>madrid</t>
        </is>
      </c>
      <c r="J7" t="n">
        <v>99900</v>
      </c>
      <c r="K7" t="inlineStr"/>
      <c r="L7" t="inlineStr">
        <is>
          <t>Sensacional vivienda reformada con terraza y un balcón, situada junto a la Calle Martinez de la Riva. Se distribuye salón comedor con acceso a la terraza, cocina, 2 dormitorios, un...Contactar</t>
        </is>
      </c>
      <c r="M7" t="inlineStr">
        <is>
          <t>2020-09-28 09:55:39</t>
        </is>
      </c>
      <c r="N7">
        <f>HYPERLINK("https://www.idealista.com/inmueble/91161764", "https://www.idealista.com/inmueble/91161764")</f>
        <v/>
      </c>
      <c r="O7" t="n">
        <v>1816</v>
      </c>
    </row>
    <row r="8">
      <c r="A8" t="n">
        <v>91155199</v>
      </c>
      <c r="B8" t="inlineStr">
        <is>
          <t>Piso</t>
        </is>
      </c>
      <c r="C8" t="n">
        <v>69</v>
      </c>
      <c r="D8" t="n">
        <v>2</v>
      </c>
      <c r="E8" t="inlineStr">
        <is>
          <t>1ª planta exterior</t>
        </is>
      </c>
      <c r="F8" t="inlineStr">
        <is>
          <t>calle de paterna</t>
        </is>
      </c>
      <c r="G8" t="inlineStr">
        <is>
          <t>s/n</t>
        </is>
      </c>
      <c r="H8" t="inlineStr">
        <is>
          <t>san cristóbal</t>
        </is>
      </c>
      <c r="I8" t="inlineStr">
        <is>
          <t>madrid</t>
        </is>
      </c>
      <c r="J8" t="n">
        <v>70300</v>
      </c>
      <c r="K8" t="inlineStr"/>
      <c r="L8" t="inlineStr">
        <is>
          <t>Piso situado el Distrito de Villaverde, al que pertenece el barrio de San Cristóbal de los Ángeles, en la ciudad de Madrid. Cuenta con una superficie de 58 m² útiles y 69 m2 constr...Contactar</t>
        </is>
      </c>
      <c r="M8" t="inlineStr">
        <is>
          <t>2020-09-26 18:09:59</t>
        </is>
      </c>
      <c r="N8">
        <f>HYPERLINK("https://www.idealista.com/inmueble/91155199", "https://www.idealista.com/inmueble/91155199")</f>
        <v/>
      </c>
      <c r="O8" t="n">
        <v>1019</v>
      </c>
    </row>
    <row r="9">
      <c r="A9" t="n">
        <v>91149536</v>
      </c>
      <c r="B9" t="inlineStr">
        <is>
          <t>Piso</t>
        </is>
      </c>
      <c r="C9" t="n">
        <v>65</v>
      </c>
      <c r="D9" t="n">
        <v>2</v>
      </c>
      <c r="E9" t="inlineStr">
        <is>
          <t>bajo exterior</t>
        </is>
      </c>
      <c r="F9" t="inlineStr"/>
      <c r="G9" t="inlineStr">
        <is>
          <t>s/n</t>
        </is>
      </c>
      <c r="H9" t="inlineStr">
        <is>
          <t>san andrés</t>
        </is>
      </c>
      <c r="I9" t="inlineStr">
        <is>
          <t>madrid</t>
        </is>
      </c>
      <c r="J9" t="n">
        <v>99000</v>
      </c>
      <c r="K9" t="inlineStr"/>
      <c r="L9" t="inlineStr">
        <is>
          <t>LA LUPA INMOBILIARIA! Gestiona la venta de una vivienda ubicada en la zona de Villaverde alto, compuesta por dos dormitorios dobles, amplio salón, cocina independiente totalmente e...Contactar</t>
        </is>
      </c>
      <c r="M9" t="inlineStr">
        <is>
          <t>2020-09-25 22:41:52</t>
        </is>
      </c>
      <c r="N9">
        <f>HYPERLINK("https://www.idealista.com/inmueble/91149536", "https://www.idealista.com/inmueble/91149536")</f>
        <v/>
      </c>
      <c r="O9" t="n">
        <v>1523</v>
      </c>
    </row>
    <row r="10">
      <c r="A10" t="n">
        <v>91148099</v>
      </c>
      <c r="B10" t="inlineStr">
        <is>
          <t>Piso</t>
        </is>
      </c>
      <c r="C10" t="n">
        <v>50</v>
      </c>
      <c r="D10" t="n">
        <v>2</v>
      </c>
      <c r="E10" t="inlineStr">
        <is>
          <t>3ª planta exterior</t>
        </is>
      </c>
      <c r="F10" t="inlineStr"/>
      <c r="G10" t="inlineStr">
        <is>
          <t>s/n</t>
        </is>
      </c>
      <c r="H10" t="inlineStr">
        <is>
          <t>vista alegre</t>
        </is>
      </c>
      <c r="I10" t="inlineStr">
        <is>
          <t>madrid</t>
        </is>
      </c>
      <c r="J10" t="n">
        <v>89900</v>
      </c>
      <c r="K10" t="inlineStr"/>
      <c r="L10" t="inlineStr">
        <is>
          <t>Vivienda en VISTA ALEGRE Cercana a metro a Metro Eugenia de Montijo y Carabanchel Se distribuye en salón comedor con terraza, cocina, 2 dormitorios, y 1 Baño Equipada con suelo ...Contactar</t>
        </is>
      </c>
      <c r="M10" t="inlineStr">
        <is>
          <t>2020-09-25 20:22:31</t>
        </is>
      </c>
      <c r="N10">
        <f>HYPERLINK("https://www.idealista.com/inmueble/91148099", "https://www.idealista.com/inmueble/91148099")</f>
        <v/>
      </c>
      <c r="O10" t="n">
        <v>1798</v>
      </c>
    </row>
    <row r="11">
      <c r="A11" t="n">
        <v>91148053</v>
      </c>
      <c r="B11" t="inlineStr">
        <is>
          <t>Piso</t>
        </is>
      </c>
      <c r="C11" t="n">
        <v>50</v>
      </c>
      <c r="D11" t="n">
        <v>2</v>
      </c>
      <c r="E11" t="inlineStr">
        <is>
          <t>3ª planta exterior</t>
        </is>
      </c>
      <c r="F11" t="inlineStr"/>
      <c r="G11" t="inlineStr">
        <is>
          <t>s/n</t>
        </is>
      </c>
      <c r="H11" t="inlineStr">
        <is>
          <t>vista alegre</t>
        </is>
      </c>
      <c r="I11" t="inlineStr">
        <is>
          <t>madrid</t>
        </is>
      </c>
      <c r="J11" t="n">
        <v>94900</v>
      </c>
      <c r="K11" t="inlineStr"/>
      <c r="L11" t="inlineStr">
        <is>
          <t>Vivienda en VISTA ALEGRE Cercana a metro a Vista Alegre y Cararabanchel Se distribuye en ...</t>
        </is>
      </c>
      <c r="M11" t="inlineStr">
        <is>
          <t>2020-09-26 06:10:29</t>
        </is>
      </c>
      <c r="N11">
        <f>HYPERLINK("https://www.idealista.com/inmueble/91148053", "https://www.idealista.com/inmueble/91148053")</f>
        <v/>
      </c>
      <c r="O11" t="n">
        <v>1898</v>
      </c>
    </row>
    <row r="12">
      <c r="A12" t="n">
        <v>91147094</v>
      </c>
      <c r="B12" t="inlineStr">
        <is>
          <t>Piso</t>
        </is>
      </c>
      <c r="C12" t="n">
        <v>55</v>
      </c>
      <c r="D12" t="n">
        <v>2</v>
      </c>
      <c r="E12" t="inlineStr">
        <is>
          <t>bajo exterior</t>
        </is>
      </c>
      <c r="F12" t="inlineStr"/>
      <c r="G12" t="inlineStr">
        <is>
          <t>s/n</t>
        </is>
      </c>
      <c r="H12" t="inlineStr">
        <is>
          <t>san andrés</t>
        </is>
      </c>
      <c r="I12" t="inlineStr">
        <is>
          <t>madrid</t>
        </is>
      </c>
      <c r="J12" t="n">
        <v>89000</v>
      </c>
      <c r="K12" t="inlineStr"/>
      <c r="L12" t="inlineStr">
        <is>
          <t>Ref. : M² - V74 OPORTUNIDAD! Inmobiliaria Metro Cuadrado gestiona la venta de un piso a 2...</t>
        </is>
      </c>
      <c r="M12" t="inlineStr">
        <is>
          <t>2020-09-26 06:10:29</t>
        </is>
      </c>
      <c r="N12">
        <f>HYPERLINK("https://www.idealista.com/inmueble/91147094", "https://www.idealista.com/inmueble/91147094")</f>
        <v/>
      </c>
      <c r="O12" t="n">
        <v>1618</v>
      </c>
    </row>
    <row r="13">
      <c r="A13" t="n">
        <v>91144769</v>
      </c>
      <c r="B13" t="inlineStr">
        <is>
          <t>Piso</t>
        </is>
      </c>
      <c r="C13" t="n">
        <v>60</v>
      </c>
      <c r="D13" t="n">
        <v>2</v>
      </c>
      <c r="E13" t="inlineStr">
        <is>
          <t>1ª planta exterior</t>
        </is>
      </c>
      <c r="F13" t="inlineStr">
        <is>
          <t>calle de javier de miguel</t>
        </is>
      </c>
      <c r="G13" t="inlineStr">
        <is>
          <t>s/n</t>
        </is>
      </c>
      <c r="H13" t="inlineStr">
        <is>
          <t>palomeras bajas</t>
        </is>
      </c>
      <c r="I13" t="inlineStr">
        <is>
          <t>madrid</t>
        </is>
      </c>
      <c r="J13" t="n">
        <v>105000</v>
      </c>
      <c r="K13" t="n">
        <v>99000</v>
      </c>
      <c r="L13" t="inlineStr">
        <is>
          <t>Oportunidad. Piso exterior para entrar a vivir, 2 dormitorios, salón, baño y cocina indepe...</t>
        </is>
      </c>
      <c r="M13" t="inlineStr">
        <is>
          <t>2020-09-29 06:12:51</t>
        </is>
      </c>
      <c r="N13">
        <f>HYPERLINK("https://www.idealista.com/inmueble/91144769", "https://www.idealista.com/inmueble/91144769")</f>
        <v/>
      </c>
      <c r="O13" t="n">
        <v>1750</v>
      </c>
    </row>
    <row r="14">
      <c r="A14" t="n">
        <v>91137672</v>
      </c>
      <c r="B14" t="inlineStr">
        <is>
          <t>Piso</t>
        </is>
      </c>
      <c r="C14" t="n">
        <v>58</v>
      </c>
      <c r="D14" t="n">
        <v>2</v>
      </c>
      <c r="E14" t="inlineStr">
        <is>
          <t>1ª planta exterior</t>
        </is>
      </c>
      <c r="F14" t="inlineStr">
        <is>
          <t>calle paterna</t>
        </is>
      </c>
      <c r="G14" t="inlineStr">
        <is>
          <t>s/n</t>
        </is>
      </c>
      <c r="H14" t="inlineStr">
        <is>
          <t>san cristóbal</t>
        </is>
      </c>
      <c r="I14" t="inlineStr">
        <is>
          <t>madrid</t>
        </is>
      </c>
      <c r="J14" t="n">
        <v>70300</v>
      </c>
      <c r="K14" t="inlineStr"/>
      <c r="L14" t="inlineStr">
        <is>
          <t>VIVIENDA PROVENIENTE DE BANCO Piso situado en Madrid en la zona de San Cristobal, distrit...</t>
        </is>
      </c>
      <c r="M14" t="inlineStr">
        <is>
          <t>2020-09-26 06:10:29</t>
        </is>
      </c>
      <c r="N14">
        <f>HYPERLINK("https://www.idealista.com/inmueble/91137672", "https://www.idealista.com/inmueble/91137672")</f>
        <v/>
      </c>
      <c r="O14" t="n">
        <v>1212</v>
      </c>
    </row>
    <row r="15">
      <c r="A15" t="n">
        <v>91132143</v>
      </c>
      <c r="B15" t="inlineStr">
        <is>
          <t>Piso</t>
        </is>
      </c>
      <c r="C15" t="n">
        <v>50</v>
      </c>
      <c r="D15" t="n">
        <v>2</v>
      </c>
      <c r="E15" t="inlineStr">
        <is>
          <t>3ª planta exterior</t>
        </is>
      </c>
      <c r="F15" t="inlineStr">
        <is>
          <t>calle de josé del pino</t>
        </is>
      </c>
      <c r="G15" t="inlineStr">
        <is>
          <t>70</t>
        </is>
      </c>
      <c r="H15" t="inlineStr">
        <is>
          <t>los rosales</t>
        </is>
      </c>
      <c r="I15" t="inlineStr">
        <is>
          <t>madrid</t>
        </is>
      </c>
      <c r="J15" t="n">
        <v>96120</v>
      </c>
      <c r="K15" t="inlineStr"/>
      <c r="L15" t="inlineStr">
        <is>
          <t>OPORTUNIDAD Piso de 50m2 en Villaverde Bajo, muy bien comunicado con comercios y transporte. Tienda de alimentación debajo del piso, tren a 8minutos, mediamarkt a 5 min, todo andan...Contactar</t>
        </is>
      </c>
      <c r="M15" t="inlineStr">
        <is>
          <t>2020-09-25 15:09:46</t>
        </is>
      </c>
      <c r="N15">
        <f>HYPERLINK("https://www.idealista.com/inmueble/91132143", "https://www.idealista.com/inmueble/91132143")</f>
        <v/>
      </c>
      <c r="O15" t="n">
        <v>1922</v>
      </c>
    </row>
    <row r="16">
      <c r="A16" t="n">
        <v>91124359</v>
      </c>
      <c r="B16" t="inlineStr">
        <is>
          <t>Piso</t>
        </is>
      </c>
      <c r="C16" t="n">
        <v>60</v>
      </c>
      <c r="D16" t="n">
        <v>2</v>
      </c>
      <c r="E16" t="inlineStr">
        <is>
          <t>bajo exterior</t>
        </is>
      </c>
      <c r="F16" t="inlineStr">
        <is>
          <t>calle arechavaleta</t>
        </is>
      </c>
      <c r="G16" t="inlineStr">
        <is>
          <t>26</t>
        </is>
      </c>
      <c r="H16" t="inlineStr">
        <is>
          <t>los ángeles</t>
        </is>
      </c>
      <c r="I16" t="inlineStr">
        <is>
          <t>madrid</t>
        </is>
      </c>
      <c r="J16" t="n">
        <v>85000</v>
      </c>
      <c r="K16" t="inlineStr"/>
      <c r="L16" t="inlineStr">
        <is>
          <t>Vivienda distribuida en 2 habitaciones, estar-comedor, cocina y aseo. Ubicada en una zona residencial próxima a la calle Alcocer, vía principal del entorno. Cerca de superficies co...Contactar</t>
        </is>
      </c>
      <c r="M16" t="inlineStr">
        <is>
          <t>2020-09-24 15:52:47</t>
        </is>
      </c>
      <c r="N16">
        <f>HYPERLINK("https://www.idealista.com/inmueble/91124359", "https://www.idealista.com/inmueble/91124359")</f>
        <v/>
      </c>
      <c r="O16" t="n">
        <v>1417</v>
      </c>
    </row>
    <row r="17">
      <c r="A17" t="n">
        <v>91123661</v>
      </c>
      <c r="B17" t="inlineStr">
        <is>
          <t>Piso</t>
        </is>
      </c>
      <c r="C17" t="n">
        <v>55</v>
      </c>
      <c r="D17" t="n">
        <v>2</v>
      </c>
      <c r="E17" t="inlineStr">
        <is>
          <t>3ª planta exterior</t>
        </is>
      </c>
      <c r="F17" t="inlineStr"/>
      <c r="G17" t="inlineStr">
        <is>
          <t>s/n</t>
        </is>
      </c>
      <c r="H17" t="inlineStr">
        <is>
          <t>los rosales</t>
        </is>
      </c>
      <c r="I17" t="inlineStr">
        <is>
          <t>madrid</t>
        </is>
      </c>
      <c r="J17" t="n">
        <v>96000</v>
      </c>
      <c r="K17" t="inlineStr"/>
      <c r="L17" t="inlineStr">
        <is>
          <t>Vivienda para entrar a vivir ya que se entrega como en las fotografias con muebles Piso re...</t>
        </is>
      </c>
      <c r="M17" t="inlineStr">
        <is>
          <t>2020-09-28 05:30:36</t>
        </is>
      </c>
      <c r="N17">
        <f>HYPERLINK("https://www.idealista.com/inmueble/91123661", "https://www.idealista.com/inmueble/91123661")</f>
        <v/>
      </c>
      <c r="O17" t="n">
        <v>1745</v>
      </c>
    </row>
    <row r="18">
      <c r="A18" t="n">
        <v>91123597</v>
      </c>
      <c r="B18" t="inlineStr">
        <is>
          <t>Piso</t>
        </is>
      </c>
      <c r="C18" t="n">
        <v>47</v>
      </c>
      <c r="D18" t="n">
        <v>2</v>
      </c>
      <c r="E18" t="inlineStr">
        <is>
          <t>1ª planta exterior</t>
        </is>
      </c>
      <c r="F18" t="inlineStr">
        <is>
          <t>calle concepción de la oliva</t>
        </is>
      </c>
      <c r="G18" t="inlineStr">
        <is>
          <t>s/n</t>
        </is>
      </c>
      <c r="H18" t="inlineStr">
        <is>
          <t>butarque</t>
        </is>
      </c>
      <c r="I18" t="inlineStr">
        <is>
          <t>madrid</t>
        </is>
      </c>
      <c r="J18" t="n">
        <v>74000</v>
      </c>
      <c r="K18" t="inlineStr"/>
      <c r="L18" t="inlineStr">
        <is>
          <t>Se vende piso en Villaverde 1º planta al lado estacion de renfe de 2 dormitorios, salon, cocina y baño. muy luminoso. Se escuchan ofertas. Inmobiliaria NUEVOLEGANES “La confianza e...Contactar</t>
        </is>
      </c>
      <c r="M18" t="inlineStr">
        <is>
          <t>2020-09-24 17:43:42</t>
        </is>
      </c>
      <c r="N18">
        <f>HYPERLINK("https://www.idealista.com/inmueble/91123597", "https://www.idealista.com/inmueble/91123597")</f>
        <v/>
      </c>
      <c r="O18" t="n">
        <v>1574</v>
      </c>
    </row>
    <row r="19">
      <c r="A19" t="n">
        <v>91120192</v>
      </c>
      <c r="B19" t="inlineStr">
        <is>
          <t>Piso</t>
        </is>
      </c>
      <c r="C19" t="n">
        <v>60</v>
      </c>
      <c r="D19" t="n">
        <v>2</v>
      </c>
      <c r="E19" t="inlineStr">
        <is>
          <t>1ª planta exterior</t>
        </is>
      </c>
      <c r="F19" t="inlineStr">
        <is>
          <t>calle de sáhara</t>
        </is>
      </c>
      <c r="G19" t="inlineStr">
        <is>
          <t>s/n</t>
        </is>
      </c>
      <c r="H19" t="inlineStr">
        <is>
          <t>los rosales</t>
        </is>
      </c>
      <c r="I19" t="inlineStr">
        <is>
          <t>madrid</t>
        </is>
      </c>
      <c r="J19" t="n">
        <v>86000</v>
      </c>
      <c r="K19" t="inlineStr"/>
      <c r="L19" t="inlineStr">
        <is>
          <t>VIVIENDA PROVENIENTE DE BANCO Piso situado en Madrid, en la zona de Los Rosales-Villaverd...</t>
        </is>
      </c>
      <c r="M19" t="inlineStr">
        <is>
          <t>2020-09-25 06:30:34</t>
        </is>
      </c>
      <c r="N19">
        <f>HYPERLINK("https://www.idealista.com/inmueble/91120192", "https://www.idealista.com/inmueble/91120192")</f>
        <v/>
      </c>
      <c r="O19" t="n">
        <v>1433</v>
      </c>
    </row>
    <row r="20">
      <c r="A20" t="n">
        <v>91118105</v>
      </c>
      <c r="B20" t="inlineStr">
        <is>
          <t>Piso</t>
        </is>
      </c>
      <c r="C20" t="n">
        <v>60</v>
      </c>
      <c r="D20" t="n">
        <v>2</v>
      </c>
      <c r="E20" t="inlineStr">
        <is>
          <t>1ª planta exterior</t>
        </is>
      </c>
      <c r="F20" t="inlineStr">
        <is>
          <t>calle sahara</t>
        </is>
      </c>
      <c r="G20" t="inlineStr">
        <is>
          <t>89</t>
        </is>
      </c>
      <c r="H20" t="inlineStr">
        <is>
          <t>los rosales</t>
        </is>
      </c>
      <c r="I20" t="inlineStr">
        <is>
          <t>madrid</t>
        </is>
      </c>
      <c r="J20" t="n">
        <v>86000</v>
      </c>
      <c r="K20" t="inlineStr"/>
      <c r="L20" t="inlineStr">
        <is>
          <t>Encuentra Pisos de Segunda Mano en Madrid. Contamos con la mejor selección de inmuebles de...</t>
        </is>
      </c>
      <c r="M20" t="inlineStr">
        <is>
          <t>2020-09-24 06:26:44</t>
        </is>
      </c>
      <c r="N20">
        <f>HYPERLINK("https://www.idealista.com/inmueble/91118105", "https://www.idealista.com/inmueble/91118105")</f>
        <v/>
      </c>
      <c r="O20" t="n">
        <v>1433</v>
      </c>
    </row>
    <row r="21">
      <c r="A21" t="n">
        <v>91116656</v>
      </c>
      <c r="B21" t="inlineStr">
        <is>
          <t>Piso</t>
        </is>
      </c>
      <c r="C21" t="n">
        <v>53</v>
      </c>
      <c r="D21" t="n">
        <v>2</v>
      </c>
      <c r="E21" t="inlineStr">
        <is>
          <t>4ª planta exterior</t>
        </is>
      </c>
      <c r="F21" t="inlineStr">
        <is>
          <t>calle de ramón luján</t>
        </is>
      </c>
      <c r="G21" t="inlineStr">
        <is>
          <t>s/n</t>
        </is>
      </c>
      <c r="H21" t="inlineStr">
        <is>
          <t>almendrales</t>
        </is>
      </c>
      <c r="I21" t="inlineStr">
        <is>
          <t>madrid</t>
        </is>
      </c>
      <c r="J21" t="n">
        <v>93000</v>
      </c>
      <c r="K21" t="inlineStr"/>
      <c r="L21" t="inlineStr">
        <is>
          <t>Finance and Home comercializa bonito piso en zona de usera, proxino al Hospital 12 de Octu...</t>
        </is>
      </c>
      <c r="M21" t="inlineStr">
        <is>
          <t>2020-09-24 06:26:44</t>
        </is>
      </c>
      <c r="N21">
        <f>HYPERLINK("https://www.idealista.com/inmueble/91116656", "https://www.idealista.com/inmueble/91116656")</f>
        <v/>
      </c>
      <c r="O21" t="n">
        <v>1755</v>
      </c>
    </row>
    <row r="22">
      <c r="A22" t="n">
        <v>91115346</v>
      </c>
      <c r="B22" t="inlineStr">
        <is>
          <t>Piso</t>
        </is>
      </c>
      <c r="C22" t="n">
        <v>60</v>
      </c>
      <c r="D22" t="n">
        <v>2</v>
      </c>
      <c r="E22" t="inlineStr">
        <is>
          <t>1ª planta exterior</t>
        </is>
      </c>
      <c r="F22" t="inlineStr">
        <is>
          <t>calle de godella</t>
        </is>
      </c>
      <c r="G22" t="inlineStr">
        <is>
          <t>s/n</t>
        </is>
      </c>
      <c r="H22" t="inlineStr">
        <is>
          <t>san cristóbal</t>
        </is>
      </c>
      <c r="I22" t="inlineStr">
        <is>
          <t>madrid</t>
        </is>
      </c>
      <c r="J22" t="n">
        <v>77500</v>
      </c>
      <c r="K22" t="inlineStr"/>
      <c r="L22" t="inlineStr">
        <is>
          <t>Redpiso Villaverde Bajo - San Cristóbal agente inmobiliario inscrito en el RAIN nº 000517/...</t>
        </is>
      </c>
      <c r="M22" t="inlineStr">
        <is>
          <t>2020-09-24 06:26:44</t>
        </is>
      </c>
      <c r="N22">
        <f>HYPERLINK("https://www.idealista.com/inmueble/91115346", "https://www.idealista.com/inmueble/91115346")</f>
        <v/>
      </c>
      <c r="O22" t="n">
        <v>1292</v>
      </c>
    </row>
    <row r="23">
      <c r="A23" t="n">
        <v>91113037</v>
      </c>
      <c r="B23" t="inlineStr">
        <is>
          <t>Piso</t>
        </is>
      </c>
      <c r="C23" t="n">
        <v>61</v>
      </c>
      <c r="D23" t="n">
        <v>2</v>
      </c>
      <c r="E23" t="inlineStr">
        <is>
          <t>3ª planta exterior</t>
        </is>
      </c>
      <c r="F23" t="inlineStr">
        <is>
          <t>calle de godella</t>
        </is>
      </c>
      <c r="G23" t="inlineStr">
        <is>
          <t>s/n</t>
        </is>
      </c>
      <c r="H23" t="inlineStr">
        <is>
          <t>san cristóbal</t>
        </is>
      </c>
      <c r="I23" t="inlineStr">
        <is>
          <t>madrid</t>
        </is>
      </c>
      <c r="J23" t="n">
        <v>65000</v>
      </c>
      <c r="K23" t="inlineStr"/>
      <c r="L23" t="inlineStr">
        <is>
          <t>Este piso se encuentra en Calle de Godella, 28021, Madrid, situado en el distrito de VILLA...</t>
        </is>
      </c>
      <c r="M23" t="inlineStr">
        <is>
          <t>2020-09-27 05:32:43</t>
        </is>
      </c>
      <c r="N23">
        <f>HYPERLINK("https://www.idealista.com/inmueble/91113037", "https://www.idealista.com/inmueble/91113037")</f>
        <v/>
      </c>
      <c r="O23" t="n">
        <v>1066</v>
      </c>
    </row>
    <row r="24">
      <c r="A24" t="n">
        <v>91106901</v>
      </c>
      <c r="B24" t="inlineStr">
        <is>
          <t>Piso</t>
        </is>
      </c>
      <c r="C24" t="n">
        <v>55</v>
      </c>
      <c r="D24" t="n">
        <v>2</v>
      </c>
      <c r="E24" t="inlineStr">
        <is>
          <t>2ª planta exterior</t>
        </is>
      </c>
      <c r="F24" t="inlineStr">
        <is>
          <t>calle antonio prieto</t>
        </is>
      </c>
      <c r="G24" t="inlineStr">
        <is>
          <t>s/n</t>
        </is>
      </c>
      <c r="H24" t="inlineStr">
        <is>
          <t>zofío</t>
        </is>
      </c>
      <c r="I24" t="inlineStr">
        <is>
          <t>madrid</t>
        </is>
      </c>
      <c r="J24" t="n">
        <v>79900</v>
      </c>
      <c r="K24" t="inlineStr"/>
      <c r="L24" t="inlineStr">
        <is>
          <t>TECNOCASA ZOFÍO vende piso en la calle ANTONIO PRIETO, dispone de dos habitaciones, salón ...</t>
        </is>
      </c>
      <c r="M24" t="inlineStr">
        <is>
          <t>2020-09-24 06:26:44</t>
        </is>
      </c>
      <c r="N24">
        <f>HYPERLINK("https://www.idealista.com/inmueble/91106901", "https://www.idealista.com/inmueble/91106901")</f>
        <v/>
      </c>
      <c r="O24" t="n">
        <v>1453</v>
      </c>
    </row>
    <row r="25">
      <c r="A25" t="n">
        <v>91103079</v>
      </c>
      <c r="B25" t="inlineStr">
        <is>
          <t>Piso</t>
        </is>
      </c>
      <c r="C25" t="n">
        <v>58</v>
      </c>
      <c r="D25" t="n">
        <v>3</v>
      </c>
      <c r="E25" t="inlineStr"/>
      <c r="F25" t="inlineStr"/>
      <c r="G25" t="inlineStr">
        <is>
          <t>s/n</t>
        </is>
      </c>
      <c r="H25" t="inlineStr">
        <is>
          <t>san cristóbal</t>
        </is>
      </c>
      <c r="I25" t="inlineStr">
        <is>
          <t>madrid</t>
        </is>
      </c>
      <c r="J25" t="n">
        <v>77500</v>
      </c>
      <c r="K25" t="inlineStr"/>
      <c r="L25" t="inlineStr">
        <is>
          <t>Piso en Madrid capital. Dispone de 59m² distribuidos en salón-comedor, cocina, 3 habitacio...</t>
        </is>
      </c>
      <c r="M25" t="inlineStr">
        <is>
          <t>2020-09-27 05:32:43</t>
        </is>
      </c>
      <c r="N25">
        <f>HYPERLINK("https://www.idealista.com/inmueble/91103079", "https://www.idealista.com/inmueble/91103079")</f>
        <v/>
      </c>
      <c r="O25" t="n">
        <v>1336</v>
      </c>
    </row>
    <row r="26">
      <c r="A26" t="n">
        <v>91102275</v>
      </c>
      <c r="B26" t="inlineStr">
        <is>
          <t>Piso</t>
        </is>
      </c>
      <c r="C26" t="n">
        <v>60</v>
      </c>
      <c r="D26" t="n">
        <v>2</v>
      </c>
      <c r="E26" t="inlineStr">
        <is>
          <t>2ª planta exterior</t>
        </is>
      </c>
      <c r="F26" t="inlineStr"/>
      <c r="G26" t="inlineStr">
        <is>
          <t>s/n</t>
        </is>
      </c>
      <c r="H26" t="inlineStr">
        <is>
          <t>san andrés</t>
        </is>
      </c>
      <c r="I26" t="inlineStr">
        <is>
          <t>madrid</t>
        </is>
      </c>
      <c r="J26" t="n">
        <v>94900</v>
      </c>
      <c r="K26" t="inlineStr"/>
      <c r="L26" t="inlineStr">
        <is>
          <t>Segunda planta reformada con terraza, situada junto al Paseo de Alberto Palacios. Se distr...</t>
        </is>
      </c>
      <c r="M26" t="inlineStr">
        <is>
          <t>2020-09-24 06:26:44</t>
        </is>
      </c>
      <c r="N26">
        <f>HYPERLINK("https://www.idealista.com/inmueble/91102275", "https://www.idealista.com/inmueble/91102275")</f>
        <v/>
      </c>
      <c r="O26" t="n">
        <v>1582</v>
      </c>
    </row>
    <row r="27">
      <c r="A27" t="n">
        <v>91075879</v>
      </c>
      <c r="B27" t="inlineStr">
        <is>
          <t>Piso</t>
        </is>
      </c>
      <c r="C27" t="n">
        <v>45</v>
      </c>
      <c r="D27" t="n">
        <v>2</v>
      </c>
      <c r="E27" t="inlineStr">
        <is>
          <t>bajo exterior</t>
        </is>
      </c>
      <c r="F27" t="inlineStr">
        <is>
          <t>calle de bismuto</t>
        </is>
      </c>
      <c r="G27" t="inlineStr">
        <is>
          <t>s/n</t>
        </is>
      </c>
      <c r="H27" t="inlineStr">
        <is>
          <t>san andrés</t>
        </is>
      </c>
      <c r="I27" t="inlineStr">
        <is>
          <t>madrid</t>
        </is>
      </c>
      <c r="J27" t="n">
        <v>88000</v>
      </c>
      <c r="K27" t="inlineStr"/>
      <c r="L27" t="inlineStr">
        <is>
          <t>Se vende piso con dos dormitorios, salón, cocina y baño completo, suelos parque. , calefac...</t>
        </is>
      </c>
      <c r="M27" t="inlineStr">
        <is>
          <t>2020-09-29 06:12:51</t>
        </is>
      </c>
      <c r="N27">
        <f>HYPERLINK("https://www.idealista.com/inmueble/91075879", "https://www.idealista.com/inmueble/91075879")</f>
        <v/>
      </c>
      <c r="O27" t="n">
        <v>1956</v>
      </c>
    </row>
    <row r="28">
      <c r="A28" t="n">
        <v>91068923</v>
      </c>
      <c r="B28" t="inlineStr">
        <is>
          <t>Piso</t>
        </is>
      </c>
      <c r="C28" t="n">
        <v>45</v>
      </c>
      <c r="D28" t="n">
        <v>2</v>
      </c>
      <c r="E28" t="inlineStr">
        <is>
          <t>1ª planta exterior</t>
        </is>
      </c>
      <c r="F28" t="inlineStr">
        <is>
          <t>calle párroco don emilio franco</t>
        </is>
      </c>
      <c r="G28" t="inlineStr">
        <is>
          <t>24</t>
        </is>
      </c>
      <c r="H28" t="inlineStr">
        <is>
          <t>san diego</t>
        </is>
      </c>
      <c r="I28" t="inlineStr">
        <is>
          <t>madrid</t>
        </is>
      </c>
      <c r="J28" t="n">
        <v>75000</v>
      </c>
      <c r="K28" t="n">
        <v>69000</v>
      </c>
      <c r="L28" t="inlineStr">
        <is>
          <t>Necesita reponer e instalar equipamiento de cocina.</t>
        </is>
      </c>
      <c r="M28" t="inlineStr">
        <is>
          <t>2020-09-26 06:10:29</t>
        </is>
      </c>
      <c r="N28">
        <f>HYPERLINK("https://www.idealista.com/inmueble/91068923", "https://www.idealista.com/inmueble/91068923")</f>
        <v/>
      </c>
      <c r="O28" t="n">
        <v>1667</v>
      </c>
    </row>
    <row r="29">
      <c r="A29" t="n">
        <v>91065510</v>
      </c>
      <c r="B29" t="inlineStr">
        <is>
          <t>Piso</t>
        </is>
      </c>
      <c r="C29" t="n">
        <v>49</v>
      </c>
      <c r="D29" t="n">
        <v>2</v>
      </c>
      <c r="E29" t="inlineStr">
        <is>
          <t>bajo exterior</t>
        </is>
      </c>
      <c r="F29" t="inlineStr">
        <is>
          <t>calle almonacid</t>
        </is>
      </c>
      <c r="G29" t="inlineStr">
        <is>
          <t>s/n</t>
        </is>
      </c>
      <c r="H29" t="inlineStr">
        <is>
          <t>numancia</t>
        </is>
      </c>
      <c r="I29" t="inlineStr">
        <is>
          <t>madrid</t>
        </is>
      </c>
      <c r="J29" t="n">
        <v>106000</v>
      </c>
      <c r="K29" t="n">
        <v>99000</v>
      </c>
      <c r="L29" t="inlineStr">
        <is>
          <t>"TECNOCASA vende en exclusiva piso de segunda mano cerca de todo tipo de servicios como co...</t>
        </is>
      </c>
      <c r="M29" t="inlineStr">
        <is>
          <t>2020-09-24 06:26:44</t>
        </is>
      </c>
      <c r="N29">
        <f>HYPERLINK("https://www.idealista.com/inmueble/91065510", "https://www.idealista.com/inmueble/91065510")</f>
        <v/>
      </c>
      <c r="O29" t="n">
        <v>2163</v>
      </c>
    </row>
    <row r="30">
      <c r="A30" t="n">
        <v>91026790</v>
      </c>
      <c r="B30" t="inlineStr">
        <is>
          <t>Piso</t>
        </is>
      </c>
      <c r="C30" t="n">
        <v>48</v>
      </c>
      <c r="D30" t="n">
        <v>2</v>
      </c>
      <c r="E30" t="inlineStr">
        <is>
          <t>3ª planta exterior</t>
        </is>
      </c>
      <c r="F30" t="inlineStr">
        <is>
          <t>calle del puerto de arlabán</t>
        </is>
      </c>
      <c r="G30" t="inlineStr">
        <is>
          <t>s/n</t>
        </is>
      </c>
      <c r="H30" t="inlineStr">
        <is>
          <t>san diego</t>
        </is>
      </c>
      <c r="I30" t="inlineStr">
        <is>
          <t>madrid</t>
        </is>
      </c>
      <c r="J30" t="n">
        <v>92000</v>
      </c>
      <c r="K30" t="n">
        <v>89000</v>
      </c>
      <c r="L30" t="inlineStr">
        <is>
          <t>GRAN OPORTUNIDAD! Excelente vivienda exterior COMPLETAMENTE REFORMADA de 2 dormitorios, vestidor, salón, cocina equipada, baño con plato de ducha, terraza exterior, calefacción ele...Contactar</t>
        </is>
      </c>
      <c r="M30" t="inlineStr">
        <is>
          <t>2020-09-25 00:16:52</t>
        </is>
      </c>
      <c r="N30">
        <f>HYPERLINK("https://www.idealista.com/inmueble/91026790", "https://www.idealista.com/inmueble/91026790")</f>
        <v/>
      </c>
      <c r="O30" t="n">
        <v>1917</v>
      </c>
    </row>
    <row r="31">
      <c r="A31" t="n">
        <v>90991069</v>
      </c>
      <c r="B31" t="inlineStr">
        <is>
          <t>Piso</t>
        </is>
      </c>
      <c r="C31" t="n">
        <v>74</v>
      </c>
      <c r="D31" t="n">
        <v>2</v>
      </c>
      <c r="E31" t="inlineStr">
        <is>
          <t>3ª planta exterior</t>
        </is>
      </c>
      <c r="F31" t="inlineStr">
        <is>
          <t>calle de rocafort</t>
        </is>
      </c>
      <c r="G31" t="inlineStr">
        <is>
          <t>s/n</t>
        </is>
      </c>
      <c r="H31" t="inlineStr">
        <is>
          <t>san cristóbal</t>
        </is>
      </c>
      <c r="I31" t="inlineStr">
        <is>
          <t>madrid</t>
        </is>
      </c>
      <c r="J31" t="n">
        <v>80500</v>
      </c>
      <c r="K31" t="n">
        <v>79900</v>
      </c>
      <c r="L31" t="inlineStr">
        <is>
          <t>REF. 1802/69. Gran Oportunidad! Se vende piso muy luminoso en segunda planta de altura. Muy bien comunicado con transporte publico linea 3 directa a Sol a diez minutos, Renfe y aut...Contactar</t>
        </is>
      </c>
      <c r="M31" t="inlineStr">
        <is>
          <t>2020-09-24 18:44:10</t>
        </is>
      </c>
      <c r="N31">
        <f>HYPERLINK("https://www.idealista.com/inmueble/90991069", "https://www.idealista.com/inmueble/90991069")</f>
        <v/>
      </c>
      <c r="O31" t="n">
        <v>1088</v>
      </c>
    </row>
    <row r="32">
      <c r="A32" t="n">
        <v>90991069</v>
      </c>
      <c r="B32" t="inlineStr">
        <is>
          <t>Piso</t>
        </is>
      </c>
      <c r="C32" t="n">
        <v>74</v>
      </c>
      <c r="D32" t="n">
        <v>2</v>
      </c>
      <c r="E32" t="inlineStr">
        <is>
          <t>3ª planta exterior</t>
        </is>
      </c>
      <c r="F32" t="inlineStr">
        <is>
          <t>calle de rocafort</t>
        </is>
      </c>
      <c r="G32" t="inlineStr">
        <is>
          <t>s/n</t>
        </is>
      </c>
      <c r="H32" t="inlineStr">
        <is>
          <t>san cristóbal</t>
        </is>
      </c>
      <c r="I32" t="inlineStr">
        <is>
          <t>madrid</t>
        </is>
      </c>
      <c r="J32" t="n">
        <v>79900</v>
      </c>
      <c r="K32" t="n">
        <v>79000</v>
      </c>
      <c r="L32" t="inlineStr">
        <is>
          <t>REF. 1802/69. Gran Oportunidad! Se vende piso muy luminoso en segunda planta de altura. Muy bien comunicado con transporte publico linea 3 directa a Sol a diez minutos, Renfe y aut...Contactar</t>
        </is>
      </c>
      <c r="M32" t="inlineStr">
        <is>
          <t>2020-09-25 18:28:29</t>
        </is>
      </c>
      <c r="N32">
        <f>HYPERLINK("https://www.idealista.com/inmueble/90991069", "https://www.idealista.com/inmueble/90991069")</f>
        <v/>
      </c>
      <c r="O32" t="n">
        <v>1080</v>
      </c>
    </row>
    <row r="33">
      <c r="A33" t="n">
        <v>90991069</v>
      </c>
      <c r="B33" t="inlineStr">
        <is>
          <t>Piso</t>
        </is>
      </c>
      <c r="C33" t="n">
        <v>74</v>
      </c>
      <c r="D33" t="n">
        <v>2</v>
      </c>
      <c r="E33" t="inlineStr">
        <is>
          <t>3ª planta exterior</t>
        </is>
      </c>
      <c r="F33" t="inlineStr">
        <is>
          <t>calle de rocafort</t>
        </is>
      </c>
      <c r="G33" t="inlineStr">
        <is>
          <t>s/n</t>
        </is>
      </c>
      <c r="H33" t="inlineStr">
        <is>
          <t>san cristóbal</t>
        </is>
      </c>
      <c r="I33" t="inlineStr">
        <is>
          <t>madrid</t>
        </is>
      </c>
      <c r="J33" t="n">
        <v>79000</v>
      </c>
      <c r="K33" t="inlineStr"/>
      <c r="L33" t="inlineStr">
        <is>
          <t>REF. 1802/69. Gran Oportunidad! Se vende piso muy luminoso en segunda planta de altura. Mu...</t>
        </is>
      </c>
      <c r="M33" t="inlineStr">
        <is>
          <t>2020-09-27 05:32:43</t>
        </is>
      </c>
      <c r="N33">
        <f>HYPERLINK("https://www.idealista.com/inmueble/90991069", "https://www.idealista.com/inmueble/90991069")</f>
        <v/>
      </c>
      <c r="O33" t="n">
        <v>1068</v>
      </c>
    </row>
    <row r="34">
      <c r="A34" t="n">
        <v>90981604</v>
      </c>
      <c r="B34" t="inlineStr">
        <is>
          <t>Piso</t>
        </is>
      </c>
      <c r="C34" t="n">
        <v>51</v>
      </c>
      <c r="D34" t="n">
        <v>2</v>
      </c>
      <c r="E34" t="inlineStr">
        <is>
          <t>1ª planta exterior</t>
        </is>
      </c>
      <c r="F34" t="inlineStr">
        <is>
          <t>calle carolina paíno</t>
        </is>
      </c>
      <c r="G34" t="inlineStr">
        <is>
          <t>s/n</t>
        </is>
      </c>
      <c r="H34" t="inlineStr">
        <is>
          <t>vista alegre</t>
        </is>
      </c>
      <c r="I34" t="inlineStr">
        <is>
          <t>madrid</t>
        </is>
      </c>
      <c r="J34" t="n">
        <v>115000</v>
      </c>
      <c r="K34" t="n">
        <v>99000</v>
      </c>
      <c r="L34" t="inlineStr">
        <is>
          <t>¡NO BUSQUES MÁS! CENTURY 21 ANTILLA ofrece una estupenda vivienda en el madrileño barrio ...</t>
        </is>
      </c>
      <c r="M34" t="inlineStr">
        <is>
          <t>2020-09-26 06:10:29</t>
        </is>
      </c>
      <c r="N34">
        <f>HYPERLINK("https://www.idealista.com/inmueble/90981604", "https://www.idealista.com/inmueble/90981604")</f>
        <v/>
      </c>
      <c r="O34" t="n">
        <v>2255</v>
      </c>
    </row>
    <row r="35">
      <c r="A35" t="n">
        <v>90956327</v>
      </c>
      <c r="B35" t="inlineStr">
        <is>
          <t>Piso</t>
        </is>
      </c>
      <c r="C35" t="n">
        <v>54</v>
      </c>
      <c r="D35" t="n">
        <v>2</v>
      </c>
      <c r="E35" t="inlineStr">
        <is>
          <t>bajo exterior</t>
        </is>
      </c>
      <c r="F35" t="inlineStr">
        <is>
          <t>perpetua diaz</t>
        </is>
      </c>
      <c r="G35" t="inlineStr">
        <is>
          <t>s/n</t>
        </is>
      </c>
      <c r="H35" t="inlineStr">
        <is>
          <t>pradolongo</t>
        </is>
      </c>
      <c r="I35" t="inlineStr">
        <is>
          <t>madrid</t>
        </is>
      </c>
      <c r="J35" t="n">
        <v>90000</v>
      </c>
      <c r="K35" t="n">
        <v>88000</v>
      </c>
      <c r="L35" t="inlineStr">
        <is>
          <t>Inmueble exterior de 54m2 construidos, a reformar en planta baja distribuido en Salón con cocina americana, 2 Dormitorios y cuarto de baño con ventana. Agua y calefacción de gas na...Contactar</t>
        </is>
      </c>
      <c r="M35" t="inlineStr">
        <is>
          <t>2020-09-24 19:39:58</t>
        </is>
      </c>
      <c r="N35">
        <f>HYPERLINK("https://www.idealista.com/inmueble/90956327", "https://www.idealista.com/inmueble/90956327")</f>
        <v/>
      </c>
      <c r="O35" t="n">
        <v>1667</v>
      </c>
    </row>
    <row r="36">
      <c r="A36" t="n">
        <v>90914770</v>
      </c>
      <c r="B36" t="inlineStr">
        <is>
          <t>Piso</t>
        </is>
      </c>
      <c r="C36" t="n">
        <v>61</v>
      </c>
      <c r="D36" t="n">
        <v>2</v>
      </c>
      <c r="E36" t="inlineStr">
        <is>
          <t>1ª planta exterior</t>
        </is>
      </c>
      <c r="F36" t="inlineStr">
        <is>
          <t>calle de godella</t>
        </is>
      </c>
      <c r="G36" t="inlineStr">
        <is>
          <t>s/n</t>
        </is>
      </c>
      <c r="H36" t="inlineStr">
        <is>
          <t>san cristóbal</t>
        </is>
      </c>
      <c r="I36" t="inlineStr">
        <is>
          <t>madrid</t>
        </is>
      </c>
      <c r="J36" t="n">
        <v>94990</v>
      </c>
      <c r="K36" t="n">
        <v>89990</v>
      </c>
      <c r="L36" t="inlineStr">
        <is>
          <t>Se vende fantástica vivienda para entrar a vivir. La vivienda consta de dos dormitorios, b...</t>
        </is>
      </c>
      <c r="M36" t="inlineStr">
        <is>
          <t>2020-09-24 06:26:44</t>
        </is>
      </c>
      <c r="N36">
        <f>HYPERLINK("https://www.idealista.com/inmueble/90914770", "https://www.idealista.com/inmueble/90914770")</f>
        <v/>
      </c>
      <c r="O36" t="n">
        <v>1557</v>
      </c>
    </row>
    <row r="37">
      <c r="A37" t="n">
        <v>90896333</v>
      </c>
      <c r="B37" t="inlineStr">
        <is>
          <t>Piso</t>
        </is>
      </c>
      <c r="C37" t="n">
        <v>62</v>
      </c>
      <c r="D37" t="n">
        <v>2</v>
      </c>
      <c r="E37" t="inlineStr">
        <is>
          <t>2ª planta exterior</t>
        </is>
      </c>
      <c r="F37" t="inlineStr"/>
      <c r="G37" t="inlineStr">
        <is>
          <t>s/n</t>
        </is>
      </c>
      <c r="H37" t="inlineStr">
        <is>
          <t>san andrés</t>
        </is>
      </c>
      <c r="I37" t="inlineStr">
        <is>
          <t>madrid</t>
        </is>
      </c>
      <c r="J37" t="n">
        <v>99000</v>
      </c>
      <c r="K37" t="n">
        <v>97000</v>
      </c>
      <c r="L37" t="inlineStr">
        <is>
          <t>LA LUPA INMOBILIARIA Gestiona la venta de una vivienda de 62M2 con ASCENSOR, cuenta con 2 ...</t>
        </is>
      </c>
      <c r="M37" t="inlineStr">
        <is>
          <t>2020-09-26 06:10:29</t>
        </is>
      </c>
      <c r="N37">
        <f>HYPERLINK("https://www.idealista.com/inmueble/90896333", "https://www.idealista.com/inmueble/90896333")</f>
        <v/>
      </c>
      <c r="O37" t="n">
        <v>1597</v>
      </c>
    </row>
    <row r="38">
      <c r="A38" t="n">
        <v>90866671</v>
      </c>
      <c r="B38" t="inlineStr">
        <is>
          <t>Piso</t>
        </is>
      </c>
      <c r="C38" t="n">
        <v>53</v>
      </c>
      <c r="D38" t="n">
        <v>2</v>
      </c>
      <c r="E38" t="inlineStr">
        <is>
          <t>3ª planta exterior</t>
        </is>
      </c>
      <c r="F38" t="inlineStr"/>
      <c r="G38" t="inlineStr">
        <is>
          <t>s/n</t>
        </is>
      </c>
      <c r="H38" t="inlineStr">
        <is>
          <t>san andrés</t>
        </is>
      </c>
      <c r="I38" t="inlineStr">
        <is>
          <t>madrid</t>
        </is>
      </c>
      <c r="J38" t="n">
        <v>82500</v>
      </c>
      <c r="K38" t="n">
        <v>76050</v>
      </c>
      <c r="L38" t="inlineStr">
        <is>
          <t>Redpiso Villaverde Alto gestiona la venta de esta vivienda de 53 m2, distribuidos en 2 dor...</t>
        </is>
      </c>
      <c r="M38" t="inlineStr">
        <is>
          <t>2020-09-25 06:30:34</t>
        </is>
      </c>
      <c r="N38">
        <f>HYPERLINK("https://www.idealista.com/inmueble/90866671", "https://www.idealista.com/inmueble/90866671")</f>
        <v/>
      </c>
      <c r="O38" t="n">
        <v>1557</v>
      </c>
    </row>
    <row r="39">
      <c r="A39" t="n">
        <v>90848170</v>
      </c>
      <c r="B39" t="inlineStr">
        <is>
          <t>Piso</t>
        </is>
      </c>
      <c r="C39" t="n">
        <v>50</v>
      </c>
      <c r="D39" t="n">
        <v>2</v>
      </c>
      <c r="E39" t="inlineStr">
        <is>
          <t>bajo exterior</t>
        </is>
      </c>
      <c r="F39" t="inlineStr">
        <is>
          <t>calle de sáhara</t>
        </is>
      </c>
      <c r="G39" t="inlineStr">
        <is>
          <t>s/n</t>
        </is>
      </c>
      <c r="H39" t="inlineStr">
        <is>
          <t>los rosales</t>
        </is>
      </c>
      <c r="I39" t="inlineStr">
        <is>
          <t>madrid</t>
        </is>
      </c>
      <c r="J39" t="n">
        <v>80000</v>
      </c>
      <c r="K39" t="inlineStr"/>
      <c r="L39" t="inlineStr">
        <is>
          <t>Oficina Tecnocasa de MADRID zona VILLAVERDE - CIUDAD DE LOS ANGELES - OROQUIETA – ESPINILL...</t>
        </is>
      </c>
      <c r="M39" t="inlineStr">
        <is>
          <t>2020-09-28 05:30:36</t>
        </is>
      </c>
      <c r="N39">
        <f>HYPERLINK("https://www.idealista.com/inmueble/90848170", "https://www.idealista.com/inmueble/90848170")</f>
        <v/>
      </c>
      <c r="O39" t="n">
        <v>1600</v>
      </c>
    </row>
    <row r="40">
      <c r="A40" t="n">
        <v>90848170</v>
      </c>
      <c r="B40" t="inlineStr">
        <is>
          <t>Piso</t>
        </is>
      </c>
      <c r="C40" t="n">
        <v>50</v>
      </c>
      <c r="D40" t="n">
        <v>2</v>
      </c>
      <c r="E40" t="inlineStr">
        <is>
          <t>bajo exterior</t>
        </is>
      </c>
      <c r="F40" t="inlineStr">
        <is>
          <t>calle de sáhara</t>
        </is>
      </c>
      <c r="G40" t="inlineStr">
        <is>
          <t>s/n</t>
        </is>
      </c>
      <c r="H40" t="inlineStr">
        <is>
          <t>los rosales</t>
        </is>
      </c>
      <c r="I40" t="inlineStr">
        <is>
          <t>madrid</t>
        </is>
      </c>
      <c r="J40" t="n">
        <v>85000</v>
      </c>
      <c r="K40" t="n">
        <v>80000</v>
      </c>
      <c r="L40" t="inlineStr">
        <is>
          <t>Oficina Tecnocasa de MADRID zona VILLAVERDE - CIUDAD DE LOS ANGELES - OROQUIETA – ESPINILL...</t>
        </is>
      </c>
      <c r="M40" t="inlineStr">
        <is>
          <t>2020-09-24 06:26:44</t>
        </is>
      </c>
      <c r="N40">
        <f>HYPERLINK("https://www.idealista.com/inmueble/90848170", "https://www.idealista.com/inmueble/90848170")</f>
        <v/>
      </c>
      <c r="O40" t="n">
        <v>1700</v>
      </c>
    </row>
    <row r="41">
      <c r="A41" t="n">
        <v>90843059</v>
      </c>
      <c r="B41" t="inlineStr">
        <is>
          <t>Piso</t>
        </is>
      </c>
      <c r="C41" t="n">
        <v>48</v>
      </c>
      <c r="D41" t="n">
        <v>2</v>
      </c>
      <c r="E41" t="inlineStr">
        <is>
          <t>2ª planta exterior</t>
        </is>
      </c>
      <c r="F41" t="inlineStr">
        <is>
          <t>calle del doctor bellido</t>
        </is>
      </c>
      <c r="G41" t="inlineStr">
        <is>
          <t>24</t>
        </is>
      </c>
      <c r="H41" t="inlineStr">
        <is>
          <t>san diego</t>
        </is>
      </c>
      <c r="I41" t="inlineStr">
        <is>
          <t>madrid</t>
        </is>
      </c>
      <c r="J41" t="n">
        <v>89000</v>
      </c>
      <c r="K41" t="n">
        <v>85000</v>
      </c>
      <c r="L41" t="inlineStr">
        <is>
          <t>Globalpiso Entrevias vende, piso ubicado en 2º planta, en una finca de cuatro plantas. La vivienda cuenta con 2 dormitorios, salon, cocina completa y baño. La vivienda se reformo h...Contactar</t>
        </is>
      </c>
      <c r="M41" t="inlineStr">
        <is>
          <t>2020-09-24 16:21:52</t>
        </is>
      </c>
      <c r="N41">
        <f>HYPERLINK("https://www.idealista.com/inmueble/90843059", "https://www.idealista.com/inmueble/90843059")</f>
        <v/>
      </c>
      <c r="O41" t="n">
        <v>1854</v>
      </c>
    </row>
    <row r="42">
      <c r="A42" t="n">
        <v>90836954</v>
      </c>
      <c r="B42" t="inlineStr">
        <is>
          <t>Piso</t>
        </is>
      </c>
      <c r="C42" t="n">
        <v>60</v>
      </c>
      <c r="D42" t="n">
        <v>2</v>
      </c>
      <c r="E42" t="inlineStr">
        <is>
          <t>5ª planta exterior</t>
        </is>
      </c>
      <c r="F42" t="inlineStr">
        <is>
          <t>doña francisquita</t>
        </is>
      </c>
      <c r="G42" t="inlineStr">
        <is>
          <t>s/n</t>
        </is>
      </c>
      <c r="H42" t="inlineStr">
        <is>
          <t>los ángeles</t>
        </is>
      </c>
      <c r="I42" t="inlineStr">
        <is>
          <t>madrid</t>
        </is>
      </c>
      <c r="J42" t="n">
        <v>89000</v>
      </c>
      <c r="K42" t="inlineStr"/>
      <c r="L42" t="inlineStr">
        <is>
          <t>Se vende vivienda en la zona de los angeles ( villaverde) en quinta planta. La finca no di...</t>
        </is>
      </c>
      <c r="M42" t="inlineStr">
        <is>
          <t>2020-09-28 05:30:36</t>
        </is>
      </c>
      <c r="N42">
        <f>HYPERLINK("https://www.idealista.com/inmueble/90836954", "https://www.idealista.com/inmueble/90836954")</f>
        <v/>
      </c>
      <c r="O42" t="n">
        <v>1483</v>
      </c>
    </row>
    <row r="43">
      <c r="A43" t="n">
        <v>90741759</v>
      </c>
      <c r="B43" t="inlineStr">
        <is>
          <t>Piso</t>
        </is>
      </c>
      <c r="C43" t="n">
        <v>50</v>
      </c>
      <c r="D43" t="n">
        <v>2</v>
      </c>
      <c r="E43" t="inlineStr">
        <is>
          <t>bajo exterior</t>
        </is>
      </c>
      <c r="F43" t="inlineStr">
        <is>
          <t>calle de los cacereños</t>
        </is>
      </c>
      <c r="G43" t="inlineStr">
        <is>
          <t>s/n</t>
        </is>
      </c>
      <c r="H43" t="inlineStr">
        <is>
          <t>san andrés</t>
        </is>
      </c>
      <c r="I43" t="inlineStr">
        <is>
          <t>madrid</t>
        </is>
      </c>
      <c r="J43" t="n">
        <v>74000</v>
      </c>
      <c r="K43" t="n">
        <v>69900</v>
      </c>
      <c r="L43" t="inlineStr">
        <is>
          <t>Se vende fantastica vivienda rodeada de todo tipo de servicios y magnificamente comunidada por transporte publico. La vivienda se compone de dos dormitorios, cocina totalmente amue...Contactar</t>
        </is>
      </c>
      <c r="M43" t="inlineStr">
        <is>
          <t>2020-09-28 13:26:02</t>
        </is>
      </c>
      <c r="N43">
        <f>HYPERLINK("https://www.idealista.com/inmueble/90741759", "https://www.idealista.com/inmueble/90741759")</f>
        <v/>
      </c>
      <c r="O43" t="n">
        <v>1480</v>
      </c>
    </row>
    <row r="44">
      <c r="A44" t="n">
        <v>90699542</v>
      </c>
      <c r="B44" t="inlineStr">
        <is>
          <t>Piso</t>
        </is>
      </c>
      <c r="C44" t="n">
        <v>55</v>
      </c>
      <c r="D44" t="n">
        <v>2</v>
      </c>
      <c r="E44" t="inlineStr">
        <is>
          <t>1ª planta exterior</t>
        </is>
      </c>
      <c r="F44" t="inlineStr">
        <is>
          <t>puerto de arlabán</t>
        </is>
      </c>
      <c r="G44" t="inlineStr">
        <is>
          <t>s/n</t>
        </is>
      </c>
      <c r="H44" t="inlineStr">
        <is>
          <t>san diego</t>
        </is>
      </c>
      <c r="I44" t="inlineStr">
        <is>
          <t>madrid</t>
        </is>
      </c>
      <c r="J44" t="n">
        <v>99000</v>
      </c>
      <c r="K44" t="n">
        <v>89000</v>
      </c>
      <c r="L44" t="inlineStr">
        <is>
          <t>"VIVECON MADRID Vende piso en Calle Puerto de Arlaban, San Diego, Madrid" Situado en 1º Planta, cuenta con ascensor y trastero, distribuido en 2 dormitorios, salón-comedor, cocina...Contactar</t>
        </is>
      </c>
      <c r="M44" t="inlineStr">
        <is>
          <t>2020-09-25 11:29:57</t>
        </is>
      </c>
      <c r="N44">
        <f>HYPERLINK("https://www.idealista.com/inmueble/90699542", "https://www.idealista.com/inmueble/90699542")</f>
        <v/>
      </c>
      <c r="O44" t="n">
        <v>1800</v>
      </c>
    </row>
    <row r="45">
      <c r="A45" t="n">
        <v>90686903</v>
      </c>
      <c r="B45" t="inlineStr">
        <is>
          <t>Piso</t>
        </is>
      </c>
      <c r="C45" t="n">
        <v>52</v>
      </c>
      <c r="D45" t="n">
        <v>2</v>
      </c>
      <c r="E45" t="inlineStr">
        <is>
          <t>2ª planta exterior</t>
        </is>
      </c>
      <c r="F45" t="inlineStr">
        <is>
          <t>albino hernandez lazaro</t>
        </is>
      </c>
      <c r="G45" t="inlineStr">
        <is>
          <t>s/n</t>
        </is>
      </c>
      <c r="H45" t="inlineStr">
        <is>
          <t>san andrés</t>
        </is>
      </c>
      <c r="I45" t="inlineStr">
        <is>
          <t>madrid</t>
        </is>
      </c>
      <c r="J45" t="n">
        <v>89000</v>
      </c>
      <c r="K45" t="n">
        <v>84500</v>
      </c>
      <c r="L45" t="inlineStr">
        <is>
          <t>La vivienda se encuentra en el barrio de San Andrés, caracterizada por su buena comunicaci...</t>
        </is>
      </c>
      <c r="M45" t="inlineStr">
        <is>
          <t>2020-09-24 06:26:44</t>
        </is>
      </c>
      <c r="N45">
        <f>HYPERLINK("https://www.idealista.com/inmueble/90686903", "https://www.idealista.com/inmueble/90686903")</f>
        <v/>
      </c>
      <c r="O45" t="n">
        <v>1712</v>
      </c>
    </row>
    <row r="46">
      <c r="A46" t="n">
        <v>90676743</v>
      </c>
      <c r="B46" t="inlineStr">
        <is>
          <t>Piso</t>
        </is>
      </c>
      <c r="C46" t="n">
        <v>57</v>
      </c>
      <c r="D46" t="n">
        <v>2</v>
      </c>
      <c r="E46" t="inlineStr">
        <is>
          <t>4ª planta exterior</t>
        </is>
      </c>
      <c r="F46" t="inlineStr">
        <is>
          <t>calle de benimamet</t>
        </is>
      </c>
      <c r="G46" t="inlineStr">
        <is>
          <t>s/n</t>
        </is>
      </c>
      <c r="H46" t="inlineStr">
        <is>
          <t>san cristóbal</t>
        </is>
      </c>
      <c r="I46" t="inlineStr">
        <is>
          <t>madrid</t>
        </is>
      </c>
      <c r="J46" t="n">
        <v>70500</v>
      </c>
      <c r="K46" t="inlineStr"/>
      <c r="L46" t="inlineStr">
        <is>
          <t>Redpiso Villaverde Bajo - San Cristóbal agente inmobiliario inscrito en el RAIN nº 000517/...</t>
        </is>
      </c>
      <c r="M46" t="inlineStr">
        <is>
          <t>2020-09-27 05:32:43</t>
        </is>
      </c>
      <c r="N46">
        <f>HYPERLINK("https://www.idealista.com/inmueble/90676743", "https://www.idealista.com/inmueble/90676743")</f>
        <v/>
      </c>
      <c r="O46" t="n">
        <v>1237</v>
      </c>
    </row>
    <row r="47">
      <c r="A47" t="n">
        <v>90347425</v>
      </c>
      <c r="B47" t="inlineStr">
        <is>
          <t>Piso</t>
        </is>
      </c>
      <c r="C47" t="n">
        <v>65</v>
      </c>
      <c r="D47" t="n">
        <v>2</v>
      </c>
      <c r="E47" t="inlineStr">
        <is>
          <t>1ª planta exterior</t>
        </is>
      </c>
      <c r="F47" t="inlineStr">
        <is>
          <t>calle de godella</t>
        </is>
      </c>
      <c r="G47" t="inlineStr">
        <is>
          <t>s/n</t>
        </is>
      </c>
      <c r="H47" t="inlineStr">
        <is>
          <t>san cristóbal</t>
        </is>
      </c>
      <c r="I47" t="inlineStr">
        <is>
          <t>madrid</t>
        </is>
      </c>
      <c r="J47" t="n">
        <v>69000</v>
      </c>
      <c r="K47" t="inlineStr"/>
      <c r="L47" t="inlineStr">
        <is>
          <t>COMISIÓN HONESTA DEL 1% al 2% Max*. POSIBILIDAD DE FINANCIACIÓN AL 100%. INMOBILIARIA LOW...</t>
        </is>
      </c>
      <c r="M47" t="inlineStr">
        <is>
          <t>2020-09-27 05:32:43</t>
        </is>
      </c>
      <c r="N47">
        <f>HYPERLINK("https://www.idealista.com/inmueble/90347425", "https://www.idealista.com/inmueble/90347425")</f>
        <v/>
      </c>
      <c r="O47" t="n">
        <v>1062</v>
      </c>
    </row>
    <row r="48">
      <c r="A48" t="n">
        <v>90233135</v>
      </c>
      <c r="B48" t="inlineStr">
        <is>
          <t>Piso</t>
        </is>
      </c>
      <c r="C48" t="n">
        <v>70</v>
      </c>
      <c r="D48" t="n">
        <v>2</v>
      </c>
      <c r="E48" t="inlineStr">
        <is>
          <t>4ª planta exterior</t>
        </is>
      </c>
      <c r="F48" t="inlineStr">
        <is>
          <t>plaza pinazo</t>
        </is>
      </c>
      <c r="G48" t="inlineStr">
        <is>
          <t>s/n</t>
        </is>
      </c>
      <c r="H48" t="inlineStr">
        <is>
          <t>san cristóbal</t>
        </is>
      </c>
      <c r="I48" t="inlineStr">
        <is>
          <t>madrid</t>
        </is>
      </c>
      <c r="J48" t="n">
        <v>77500</v>
      </c>
      <c r="K48" t="inlineStr"/>
      <c r="L48" t="inlineStr">
        <is>
          <t>Redpiso Villaverde Bajo - San Cristóbal agente inmobiliario inscrito en el RAIN nº 000517/...</t>
        </is>
      </c>
      <c r="M48" t="inlineStr">
        <is>
          <t>2020-09-27 05:32:43</t>
        </is>
      </c>
      <c r="N48">
        <f>HYPERLINK("https://www.idealista.com/inmueble/90233135", "https://www.idealista.com/inmueble/90233135")</f>
        <v/>
      </c>
      <c r="O48" t="n">
        <v>1107</v>
      </c>
    </row>
    <row r="49">
      <c r="A49" t="n">
        <v>90169159</v>
      </c>
      <c r="B49" t="inlineStr">
        <is>
          <t>Piso</t>
        </is>
      </c>
      <c r="C49" t="n">
        <v>60</v>
      </c>
      <c r="D49" t="n">
        <v>2</v>
      </c>
      <c r="E49" t="inlineStr">
        <is>
          <t>2ª planta exterior</t>
        </is>
      </c>
      <c r="F49" t="inlineStr"/>
      <c r="G49" t="inlineStr">
        <is>
          <t>s/n</t>
        </is>
      </c>
      <c r="H49" t="inlineStr">
        <is>
          <t>palomeras sureste</t>
        </is>
      </c>
      <c r="I49" t="inlineStr">
        <is>
          <t>madrid</t>
        </is>
      </c>
      <c r="J49" t="n">
        <v>100000</v>
      </c>
      <c r="K49" t="n">
        <v>95000</v>
      </c>
      <c r="L49" t="inlineStr">
        <is>
          <t>LUMINOSO PISO CON ASCENSOR.  EL PRECIO DE VENTA ES DE 100.000€ El piso esta comprendido en...</t>
        </is>
      </c>
      <c r="M49" t="inlineStr">
        <is>
          <t>2020-09-25 06:30:34</t>
        </is>
      </c>
      <c r="N49">
        <f>HYPERLINK("https://www.idealista.com/inmueble/90169159", "https://www.idealista.com/inmueble/90169159")</f>
        <v/>
      </c>
      <c r="O49" t="n">
        <v>1667</v>
      </c>
    </row>
    <row r="50">
      <c r="A50" t="n">
        <v>90022320</v>
      </c>
      <c r="B50" t="inlineStr">
        <is>
          <t>Piso</t>
        </is>
      </c>
      <c r="C50" t="n">
        <v>60</v>
      </c>
      <c r="D50" t="n">
        <v>2</v>
      </c>
      <c r="E50" t="inlineStr">
        <is>
          <t>5ª planta exterior</t>
        </is>
      </c>
      <c r="F50" t="inlineStr">
        <is>
          <t>calle arechavaleta</t>
        </is>
      </c>
      <c r="G50" t="inlineStr">
        <is>
          <t>28</t>
        </is>
      </c>
      <c r="H50" t="inlineStr">
        <is>
          <t>los ángeles</t>
        </is>
      </c>
      <c r="I50" t="inlineStr">
        <is>
          <t>madrid</t>
        </is>
      </c>
      <c r="J50" t="n">
        <v>79500</v>
      </c>
      <c r="K50" t="inlineStr"/>
      <c r="L50" t="inlineStr">
        <is>
          <t>Piso en venta de 2 dormitorios situado en Madrid. Situado en el barrio de Los Ángeles de l...</t>
        </is>
      </c>
      <c r="M50" t="inlineStr">
        <is>
          <t>2020-09-28 05:30:36</t>
        </is>
      </c>
      <c r="N50">
        <f>HYPERLINK("https://www.idealista.com/inmueble/90022320", "https://www.idealista.com/inmueble/90022320")</f>
        <v/>
      </c>
      <c r="O50" t="n">
        <v>1325</v>
      </c>
    </row>
    <row r="51">
      <c r="A51" t="n">
        <v>89989581</v>
      </c>
      <c r="B51" t="inlineStr">
        <is>
          <t>Piso</t>
        </is>
      </c>
      <c r="C51" t="n">
        <v>60</v>
      </c>
      <c r="D51" t="n">
        <v>2</v>
      </c>
      <c r="E51" t="inlineStr">
        <is>
          <t>bajo exterior</t>
        </is>
      </c>
      <c r="F51" t="inlineStr">
        <is>
          <t>arechavaleta</t>
        </is>
      </c>
      <c r="G51" t="inlineStr">
        <is>
          <t>26</t>
        </is>
      </c>
      <c r="H51" t="inlineStr">
        <is>
          <t>los ángeles</t>
        </is>
      </c>
      <c r="I51" t="inlineStr">
        <is>
          <t>madrid</t>
        </is>
      </c>
      <c r="J51" t="n">
        <v>89000</v>
      </c>
      <c r="K51" t="inlineStr"/>
      <c r="L51" t="inlineStr">
        <is>
          <t>" Vivienda distribuida en 2 habitaciones, estar-comedor, cocina y aseo. Ubicada en una zon...</t>
        </is>
      </c>
      <c r="M51" t="inlineStr">
        <is>
          <t>2020-09-28 05:30:36</t>
        </is>
      </c>
      <c r="N51">
        <f>HYPERLINK("https://www.idealista.com/inmueble/89989581", "https://www.idealista.com/inmueble/89989581")</f>
        <v/>
      </c>
      <c r="O51" t="n">
        <v>1483</v>
      </c>
    </row>
    <row r="52">
      <c r="A52" t="n">
        <v>89973768</v>
      </c>
      <c r="B52" t="inlineStr">
        <is>
          <t>Piso</t>
        </is>
      </c>
      <c r="C52" t="n">
        <v>60</v>
      </c>
      <c r="D52" t="n">
        <v>2</v>
      </c>
      <c r="E52" t="inlineStr"/>
      <c r="F52" t="inlineStr">
        <is>
          <t>calle arechavaleta</t>
        </is>
      </c>
      <c r="G52" t="inlineStr">
        <is>
          <t>s/n</t>
        </is>
      </c>
      <c r="H52" t="inlineStr">
        <is>
          <t>los ángeles</t>
        </is>
      </c>
      <c r="I52" t="inlineStr">
        <is>
          <t>madrid</t>
        </is>
      </c>
      <c r="J52" t="n">
        <v>85000</v>
      </c>
      <c r="K52" t="inlineStr"/>
      <c r="L52" t="inlineStr">
        <is>
          <t>Vivienda distribuida en 2 habitaciones, estar-comedor, cocina y aseo. Ubicada en una zona ...</t>
        </is>
      </c>
      <c r="M52" t="inlineStr">
        <is>
          <t>2020-09-28 05:30:36</t>
        </is>
      </c>
      <c r="N52">
        <f>HYPERLINK("https://www.idealista.com/inmueble/89973768", "https://www.idealista.com/inmueble/89973768")</f>
        <v/>
      </c>
      <c r="O52" t="n">
        <v>1417</v>
      </c>
    </row>
    <row r="53">
      <c r="A53" t="n">
        <v>89844305</v>
      </c>
      <c r="B53" t="inlineStr">
        <is>
          <t>Piso</t>
        </is>
      </c>
      <c r="C53" t="n">
        <v>46</v>
      </c>
      <c r="D53" t="n">
        <v>2</v>
      </c>
      <c r="E53" t="inlineStr">
        <is>
          <t>2ª planta exterior</t>
        </is>
      </c>
      <c r="F53" t="inlineStr">
        <is>
          <t>calle ramón de madariaga</t>
        </is>
      </c>
      <c r="G53" t="inlineStr">
        <is>
          <t>s/n</t>
        </is>
      </c>
      <c r="H53" t="inlineStr">
        <is>
          <t>moscardó</t>
        </is>
      </c>
      <c r="I53" t="inlineStr">
        <is>
          <t>madrid</t>
        </is>
      </c>
      <c r="J53" t="n">
        <v>115000</v>
      </c>
      <c r="K53" t="n">
        <v>100000</v>
      </c>
      <c r="L53" t="inlineStr">
        <is>
          <t>EN USERA EN UNA ZONA TRANQUILA! CENTURY 21 ANTILLA presenta esta vivienda exterior para ...</t>
        </is>
      </c>
      <c r="M53" t="inlineStr">
        <is>
          <t>2020-09-25 06:30:34</t>
        </is>
      </c>
      <c r="N53">
        <f>HYPERLINK("https://www.idealista.com/inmueble/89844305", "https://www.idealista.com/inmueble/89844305")</f>
        <v/>
      </c>
      <c r="O53" t="n">
        <v>2500</v>
      </c>
    </row>
    <row r="54">
      <c r="A54" t="n">
        <v>89751259</v>
      </c>
      <c r="B54" t="inlineStr">
        <is>
          <t>Piso</t>
        </is>
      </c>
      <c r="C54" t="n">
        <v>75</v>
      </c>
      <c r="D54" t="n">
        <v>3</v>
      </c>
      <c r="E54" t="inlineStr">
        <is>
          <t>2ª planta exterior</t>
        </is>
      </c>
      <c r="F54" t="inlineStr">
        <is>
          <t>calle de beniferri</t>
        </is>
      </c>
      <c r="G54" t="inlineStr">
        <is>
          <t>s/n</t>
        </is>
      </c>
      <c r="H54" t="inlineStr">
        <is>
          <t>san cristóbal</t>
        </is>
      </c>
      <c r="I54" t="inlineStr">
        <is>
          <t>madrid</t>
        </is>
      </c>
      <c r="J54" t="n">
        <v>80000</v>
      </c>
      <c r="K54" t="inlineStr"/>
      <c r="L54" t="inlineStr">
        <is>
          <t>REF. 1802/47. se vende piso en villaverde, muy bien comunicado, a 3 minutos del metro line...</t>
        </is>
      </c>
      <c r="M54" t="inlineStr">
        <is>
          <t>2020-09-27 05:32:43</t>
        </is>
      </c>
      <c r="N54">
        <f>HYPERLINK("https://www.idealista.com/inmueble/89751259", "https://www.idealista.com/inmueble/89751259")</f>
        <v/>
      </c>
      <c r="O54" t="n">
        <v>1067</v>
      </c>
    </row>
    <row r="55">
      <c r="A55" t="n">
        <v>89240338</v>
      </c>
      <c r="B55" t="inlineStr">
        <is>
          <t>Piso</t>
        </is>
      </c>
      <c r="C55" t="n">
        <v>65</v>
      </c>
      <c r="D55" t="n">
        <v>2</v>
      </c>
      <c r="E55" t="inlineStr">
        <is>
          <t>bajo exterior</t>
        </is>
      </c>
      <c r="F55" t="inlineStr">
        <is>
          <t>calle de nicolás usera</t>
        </is>
      </c>
      <c r="G55" t="inlineStr">
        <is>
          <t>87</t>
        </is>
      </c>
      <c r="H55" t="inlineStr">
        <is>
          <t>almendrales</t>
        </is>
      </c>
      <c r="I55" t="inlineStr">
        <is>
          <t>madrid</t>
        </is>
      </c>
      <c r="J55" t="n">
        <v>99000</v>
      </c>
      <c r="K55" t="inlineStr"/>
      <c r="L55" t="inlineStr">
        <is>
          <t>Particular vende coqueto dúplex en Usera. Reformado recientemente. Distribución en salón/c...</t>
        </is>
      </c>
      <c r="M55" t="inlineStr">
        <is>
          <t>2020-09-25 06:30:34</t>
        </is>
      </c>
      <c r="N55">
        <f>HYPERLINK("https://www.idealista.com/inmueble/89240338", "https://www.idealista.com/inmueble/89240338")</f>
        <v/>
      </c>
      <c r="O55" t="n">
        <v>1523</v>
      </c>
    </row>
    <row r="56">
      <c r="A56" t="n">
        <v>89034852</v>
      </c>
      <c r="B56" t="inlineStr">
        <is>
          <t>Piso</t>
        </is>
      </c>
      <c r="C56" t="n">
        <v>55</v>
      </c>
      <c r="D56" t="n">
        <v>2</v>
      </c>
      <c r="E56" t="inlineStr">
        <is>
          <t>entreplanta exterior</t>
        </is>
      </c>
      <c r="F56" t="inlineStr">
        <is>
          <t>calle de sáhara</t>
        </is>
      </c>
      <c r="G56" t="inlineStr">
        <is>
          <t>s/n</t>
        </is>
      </c>
      <c r="H56" t="inlineStr">
        <is>
          <t>los rosales</t>
        </is>
      </c>
      <c r="I56" t="inlineStr">
        <is>
          <t>madrid</t>
        </is>
      </c>
      <c r="J56" t="n">
        <v>87000</v>
      </c>
      <c r="K56" t="inlineStr"/>
      <c r="L56" t="inlineStr">
        <is>
          <t>"ESTA VIVIENDA TE LA FINANCIAMOS AL 100%. La casa tiene 50 m2 y se distribuyen en un hall ...</t>
        </is>
      </c>
      <c r="M56" t="inlineStr">
        <is>
          <t>2020-09-28 05:30:36</t>
        </is>
      </c>
      <c r="N56">
        <f>HYPERLINK("https://www.idealista.com/inmueble/89034852", "https://www.idealista.com/inmueble/89034852")</f>
        <v/>
      </c>
      <c r="O56" t="n">
        <v>1582</v>
      </c>
    </row>
    <row r="57">
      <c r="A57" t="n">
        <v>88895377</v>
      </c>
      <c r="B57" t="inlineStr">
        <is>
          <t>Piso</t>
        </is>
      </c>
      <c r="C57" t="n">
        <v>65</v>
      </c>
      <c r="D57" t="n">
        <v>2</v>
      </c>
      <c r="E57" t="inlineStr">
        <is>
          <t>3ª planta exterior</t>
        </is>
      </c>
      <c r="F57" t="inlineStr"/>
      <c r="G57" t="inlineStr">
        <is>
          <t>s/n</t>
        </is>
      </c>
      <c r="H57" t="inlineStr">
        <is>
          <t>los rosales</t>
        </is>
      </c>
      <c r="I57" t="inlineStr">
        <is>
          <t>madrid</t>
        </is>
      </c>
      <c r="J57" t="n">
        <v>88000</v>
      </c>
      <c r="K57" t="n">
        <v>77500</v>
      </c>
      <c r="L57" t="inlineStr">
        <is>
          <t>Redpiso Villaverde Bajo - San Cristóbal agente inmobiliario inscrito en el RAIN nº 000517/20 vende vivienda para reformar en 3º planta sin ascensor de 65 m2 aprox, distribuidos en ...Contactar</t>
        </is>
      </c>
      <c r="M57" t="inlineStr">
        <is>
          <t>2020-09-24 23:15:21</t>
        </is>
      </c>
      <c r="N57">
        <f>HYPERLINK("https://www.idealista.com/inmueble/88895377", "https://www.idealista.com/inmueble/88895377")</f>
        <v/>
      </c>
      <c r="O57" t="n">
        <v>1354</v>
      </c>
    </row>
    <row r="58">
      <c r="A58" t="n">
        <v>88514654</v>
      </c>
      <c r="B58" t="inlineStr">
        <is>
          <t>Piso</t>
        </is>
      </c>
      <c r="C58" t="n">
        <v>59</v>
      </c>
      <c r="D58" t="n">
        <v>2</v>
      </c>
      <c r="E58" t="inlineStr"/>
      <c r="F58" t="inlineStr">
        <is>
          <t>calle de sáhara</t>
        </is>
      </c>
      <c r="G58" t="inlineStr">
        <is>
          <t>89</t>
        </is>
      </c>
      <c r="H58" t="inlineStr">
        <is>
          <t>los rosales</t>
        </is>
      </c>
      <c r="I58" t="inlineStr">
        <is>
          <t>madrid</t>
        </is>
      </c>
      <c r="J58" t="n">
        <v>126800</v>
      </c>
      <c r="K58" t="n">
        <v>86000</v>
      </c>
      <c r="L58" t="inlineStr">
        <is>
          <t>Encuentra Pisos de Segunda Mano en Madrid. Solvia cuenta con la mejor selección de inmuebles de segunda mano, en venta o alquiler, para que encuentres la casa que estás buscando. P...Contactar</t>
        </is>
      </c>
      <c r="M58" t="inlineStr">
        <is>
          <t>2020-09-24 19:48:33</t>
        </is>
      </c>
      <c r="N58">
        <f>HYPERLINK("https://www.idealista.com/inmueble/88514654", "https://www.idealista.com/inmueble/88514654")</f>
        <v/>
      </c>
      <c r="O58" t="n">
        <v>2149</v>
      </c>
    </row>
    <row r="59">
      <c r="A59" t="n">
        <v>88268578</v>
      </c>
      <c r="B59" t="inlineStr">
        <is>
          <t>Piso</t>
        </is>
      </c>
      <c r="C59" t="n">
        <v>57</v>
      </c>
      <c r="D59" t="n">
        <v>2</v>
      </c>
      <c r="E59" t="inlineStr">
        <is>
          <t>4ª planta exterior</t>
        </is>
      </c>
      <c r="F59" t="inlineStr">
        <is>
          <t>calle doña francisquita</t>
        </is>
      </c>
      <c r="G59" t="inlineStr">
        <is>
          <t>s/n</t>
        </is>
      </c>
      <c r="H59" t="inlineStr">
        <is>
          <t>los ángeles</t>
        </is>
      </c>
      <c r="I59" t="inlineStr">
        <is>
          <t>madrid</t>
        </is>
      </c>
      <c r="J59" t="n">
        <v>89900</v>
      </c>
      <c r="K59" t="inlineStr"/>
      <c r="L59" t="inlineStr">
        <is>
          <t>Este maravilloso inmueble se encuentra situado en la Calle Doña Francisquita, situada al l...</t>
        </is>
      </c>
      <c r="M59" t="inlineStr">
        <is>
          <t>2020-09-28 05:30:36</t>
        </is>
      </c>
      <c r="N59">
        <f>HYPERLINK("https://www.idealista.com/inmueble/88268578", "https://www.idealista.com/inmueble/88268578")</f>
        <v/>
      </c>
      <c r="O59" t="n">
        <v>1577</v>
      </c>
    </row>
    <row r="60">
      <c r="A60" t="n">
        <v>88268578</v>
      </c>
      <c r="B60" t="inlineStr">
        <is>
          <t>Piso</t>
        </is>
      </c>
      <c r="C60" t="n">
        <v>57</v>
      </c>
      <c r="D60" t="n">
        <v>2</v>
      </c>
      <c r="E60" t="inlineStr">
        <is>
          <t>4ª planta exterior</t>
        </is>
      </c>
      <c r="F60" t="inlineStr">
        <is>
          <t>calle doña francisquita</t>
        </is>
      </c>
      <c r="G60" t="inlineStr">
        <is>
          <t>s/n</t>
        </is>
      </c>
      <c r="H60" t="inlineStr">
        <is>
          <t>los ángeles</t>
        </is>
      </c>
      <c r="I60" t="inlineStr">
        <is>
          <t>madrid</t>
        </is>
      </c>
      <c r="J60" t="n">
        <v>99900</v>
      </c>
      <c r="K60" t="n">
        <v>89900</v>
      </c>
      <c r="L60" t="inlineStr">
        <is>
          <t>Este maravilloso inmueble se encuentra situado en la Calle Doña Francisquita, situada al l...</t>
        </is>
      </c>
      <c r="M60" t="inlineStr">
        <is>
          <t>2020-09-24 06:26:44</t>
        </is>
      </c>
      <c r="N60">
        <f>HYPERLINK("https://www.idealista.com/inmueble/88268578", "https://www.idealista.com/inmueble/88268578")</f>
        <v/>
      </c>
      <c r="O60" t="n">
        <v>1753</v>
      </c>
    </row>
    <row r="61">
      <c r="A61" t="n">
        <v>87377124</v>
      </c>
      <c r="B61" t="inlineStr">
        <is>
          <t>Piso</t>
        </is>
      </c>
      <c r="C61" t="n">
        <v>66</v>
      </c>
      <c r="D61" t="n">
        <v>2</v>
      </c>
      <c r="E61" t="inlineStr">
        <is>
          <t>3ª planta exterior</t>
        </is>
      </c>
      <c r="F61" t="inlineStr">
        <is>
          <t>cale concepcion de la oliva</t>
        </is>
      </c>
      <c r="G61" t="inlineStr">
        <is>
          <t>s/n</t>
        </is>
      </c>
      <c r="H61" t="inlineStr">
        <is>
          <t>butarque</t>
        </is>
      </c>
      <c r="I61" t="inlineStr">
        <is>
          <t>madrid</t>
        </is>
      </c>
      <c r="J61" t="n">
        <v>90000</v>
      </c>
      <c r="K61" t="n">
        <v>87000</v>
      </c>
      <c r="L61" t="inlineStr">
        <is>
          <t>¡Oportunidad!, magnifica vivienda reformada, compuesta de dos habitaciones antes tres, salón amplio con balcón, cocina y baño. La finca esta muy bien conservada a tres minutos de l...Contactar</t>
        </is>
      </c>
      <c r="M61" t="inlineStr">
        <is>
          <t>2020-09-25 19:41:54</t>
        </is>
      </c>
      <c r="N61">
        <f>HYPERLINK("https://www.idealista.com/inmueble/87377124", "https://www.idealista.com/inmueble/87377124")</f>
        <v/>
      </c>
      <c r="O61" t="n">
        <v>1364</v>
      </c>
    </row>
    <row r="62">
      <c r="A62" t="n">
        <v>85892143</v>
      </c>
      <c r="B62" t="inlineStr">
        <is>
          <t>Piso</t>
        </is>
      </c>
      <c r="C62" t="n">
        <v>60</v>
      </c>
      <c r="D62" t="n">
        <v>2</v>
      </c>
      <c r="E62" t="inlineStr">
        <is>
          <t>1ª planta exterior</t>
        </is>
      </c>
      <c r="F62" t="inlineStr">
        <is>
          <t>calle de sáhara</t>
        </is>
      </c>
      <c r="G62" t="inlineStr">
        <is>
          <t>s/n</t>
        </is>
      </c>
      <c r="H62" t="inlineStr">
        <is>
          <t>los rosales</t>
        </is>
      </c>
      <c r="I62" t="inlineStr">
        <is>
          <t>madrid</t>
        </is>
      </c>
      <c r="J62" t="n">
        <v>126900</v>
      </c>
      <c r="K62" t="n">
        <v>86000</v>
      </c>
      <c r="L62" t="inlineStr">
        <is>
          <t>Piso situado en la localidad de Madrid. Cuenta con una superficie de 60 m² distribuidos en salón, cocina, 2 dormitorios y 1 baño. La vivienda se encuentra situada en una zona con a...Contactar</t>
        </is>
      </c>
      <c r="M62" t="inlineStr">
        <is>
          <t>2020-09-26 19:53:57</t>
        </is>
      </c>
      <c r="N62">
        <f>HYPERLINK("https://www.idealista.com/inmueble/85892143", "https://www.idealista.com/inmueble/85892143")</f>
        <v/>
      </c>
      <c r="O62" t="n">
        <v>2115</v>
      </c>
    </row>
    <row r="63">
      <c r="A63" t="n">
        <v>85476827</v>
      </c>
      <c r="B63" t="inlineStr">
        <is>
          <t>Piso</t>
        </is>
      </c>
      <c r="C63" t="n">
        <v>75</v>
      </c>
      <c r="D63" t="n">
        <v>2</v>
      </c>
      <c r="E63" t="inlineStr">
        <is>
          <t>2ª planta exterior</t>
        </is>
      </c>
      <c r="F63" t="inlineStr">
        <is>
          <t>paseo de alberto palacios</t>
        </is>
      </c>
      <c r="G63" t="inlineStr">
        <is>
          <t>s/n</t>
        </is>
      </c>
      <c r="H63" t="inlineStr">
        <is>
          <t>san andrés</t>
        </is>
      </c>
      <c r="I63" t="inlineStr">
        <is>
          <t>madrid</t>
        </is>
      </c>
      <c r="J63" t="n">
        <v>94500</v>
      </c>
      <c r="K63" t="n">
        <v>90000</v>
      </c>
      <c r="L63" t="inlineStr">
        <is>
          <t>se vende piso Segunda planta totalmente exterior. Con gran terraza acristalada en aluminio, con vistas a la calle principal. Vivienda de dos dormitorios, ( ANTERIORMENTE 3 DORMITOR...Contactar</t>
        </is>
      </c>
      <c r="M63" t="inlineStr">
        <is>
          <t>2020-09-28 13:29:59</t>
        </is>
      </c>
      <c r="N63">
        <f>HYPERLINK("https://www.idealista.com/inmueble/85476827", "https://www.idealista.com/inmueble/85476827")</f>
        <v/>
      </c>
      <c r="O63" t="n">
        <v>1260</v>
      </c>
    </row>
    <row r="64">
      <c r="A64" t="n">
        <v>83476188</v>
      </c>
      <c r="B64" t="inlineStr">
        <is>
          <t>Piso</t>
        </is>
      </c>
      <c r="C64" t="n">
        <v>42</v>
      </c>
      <c r="D64" t="n">
        <v>2</v>
      </c>
      <c r="E64" t="inlineStr">
        <is>
          <t>2ª planta exterior</t>
        </is>
      </c>
      <c r="F64" t="inlineStr">
        <is>
          <t>calle cacerenos</t>
        </is>
      </c>
      <c r="G64" t="inlineStr">
        <is>
          <t>3</t>
        </is>
      </c>
      <c r="H64" t="inlineStr">
        <is>
          <t>san andrés</t>
        </is>
      </c>
      <c r="I64" t="inlineStr">
        <is>
          <t>madrid</t>
        </is>
      </c>
      <c r="J64" t="n">
        <v>85000</v>
      </c>
      <c r="K64" t="inlineStr"/>
      <c r="L64" t="inlineStr">
        <is>
          <t>ABSTENERSE AGENCIAS. Piso reformado con mucha luz, está totalmente amueblado, dormitorio p...</t>
        </is>
      </c>
      <c r="M64" t="inlineStr">
        <is>
          <t>2020-09-26 06:10:29</t>
        </is>
      </c>
      <c r="N64">
        <f>HYPERLINK("https://www.idealista.com/inmueble/83476188", "https://www.idealista.com/inmueble/83476188")</f>
        <v/>
      </c>
      <c r="O6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2020-09-29T11:18:29Z</dcterms:created>
  <dcterms:modified xmlns:dcterms="http://purl.org/dc/terms/" xmlns:xsi="http://www.w3.org/2001/XMLSchema-instance" xsi:type="dcterms:W3CDTF">2020-09-29T11:18:29Z</dcterms:modified>
</cp:coreProperties>
</file>